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sh" sheetId="1" r:id="rId4"/>
    <sheet state="visible" name="DM" sheetId="2" r:id="rId5"/>
    <sheet state="visible" name="TP" sheetId="3" r:id="rId6"/>
    <sheet state="visible" name="VF" sheetId="4" r:id="rId7"/>
  </sheets>
  <definedNames/>
  <calcPr/>
  <extLst>
    <ext uri="GoogleSheetsCustomDataVersion1">
      <go:sheetsCustomData xmlns:go="http://customooxmlschemas.google.com/" r:id="rId8" roundtripDataSignature="AMtx7mgXxPCcDwGQ8srZw+I8EL4DIfGYnw=="/>
    </ext>
  </extLst>
</workbook>
</file>

<file path=xl/sharedStrings.xml><?xml version="1.0" encoding="utf-8"?>
<sst xmlns="http://schemas.openxmlformats.org/spreadsheetml/2006/main" count="23421" uniqueCount="14188">
  <si>
    <t>No</t>
  </si>
  <si>
    <t>CAS</t>
  </si>
  <si>
    <t>SMILES</t>
  </si>
  <si>
    <t>Names</t>
  </si>
  <si>
    <t>MW</t>
  </si>
  <si>
    <t>logKow-EPI</t>
  </si>
  <si>
    <t>log1/LC50(mmol/L)-Guppy (Raevsky et al., QSAR Comb. Sci., 2008, 27,1274-1281 and 2009,28,163-174)</t>
  </si>
  <si>
    <t>log1/LC50(mmol/L)-Rainbow trout (Raevsky et al., QCS, 2008, 27,1274-1281 and Raevsky et al., QCS, 2009,28,163-174)</t>
  </si>
  <si>
    <t>log1/LC50(mmol/L)-Fathead Minnow-average</t>
  </si>
  <si>
    <t>References</t>
  </si>
  <si>
    <t>log1/LC50(mmol/L)-Oryzias latipes (http://www.safe.nite.go.jp/english/db.html)</t>
  </si>
  <si>
    <t>log1/LC50(mol/L)-average</t>
  </si>
  <si>
    <t>000064-17-5</t>
  </si>
  <si>
    <t>OCC</t>
  </si>
  <si>
    <t>Ethanol</t>
  </si>
  <si>
    <t>Raevsky et al., QSAR Comb. Sci., 2008, 27,1274-1281  and Russom et al., Environ. Toxicol. Chem., 1997,16,948-967 and Eroglu et al., Int. J. Mol. Sci., 2007,8,1265-1283</t>
  </si>
  <si>
    <t>000067-56-1</t>
  </si>
  <si>
    <t>OC</t>
  </si>
  <si>
    <t>Methanol</t>
  </si>
  <si>
    <t>000067-63-0</t>
  </si>
  <si>
    <t>OC(C)C</t>
  </si>
  <si>
    <t>2-Propanol</t>
  </si>
  <si>
    <t>Raevsky et al., QSAR Comb. Sci., 2008, 27,1274-1281 and Russom et al., Environ. Toxicol. Chem., 1997,16,948-967</t>
  </si>
  <si>
    <t>000071-23-8</t>
  </si>
  <si>
    <t>OCCC</t>
  </si>
  <si>
    <t>1-Propanol</t>
  </si>
  <si>
    <t>Yuan et al., J. Mol. Graph. Model., 2007,26,327-335 and Russom et al., Environ. Toxicol. Chem., 1997,16,948-970</t>
  </si>
  <si>
    <t>000071-36-3</t>
  </si>
  <si>
    <t>OCCCC</t>
  </si>
  <si>
    <t>1-Butanol</t>
  </si>
  <si>
    <t>000071-41-0</t>
  </si>
  <si>
    <t>OCCCCC</t>
  </si>
  <si>
    <t>1-Pentanol</t>
  </si>
  <si>
    <t>Yuan et al., J. Mol. Graph. Model., 2007,26,327-335 and Russom et al., Environ. Toxicol. Chem., 1997,16,948-971</t>
  </si>
  <si>
    <t>000075-65-0</t>
  </si>
  <si>
    <t>OC(C)(C)C</t>
  </si>
  <si>
    <t>2-Methyl-3-propanol</t>
  </si>
  <si>
    <t>Russom et al., Environ. Toxicol. Chem., 1997,16,948-967</t>
  </si>
  <si>
    <t>000077-74-7</t>
  </si>
  <si>
    <t>OC(CC)(CC)C</t>
  </si>
  <si>
    <t>3-Methyl-3-pentanol</t>
  </si>
  <si>
    <t>000078-83-1</t>
  </si>
  <si>
    <t>OCC(C)C</t>
  </si>
  <si>
    <t>2-Methyl-1-propanol</t>
  </si>
  <si>
    <t>000078-92-2</t>
  </si>
  <si>
    <t>OC(CC)C</t>
  </si>
  <si>
    <t>2-Butanol</t>
  </si>
  <si>
    <t>Yuan et al., J. Mol. Graph. Model., 2007,26,327-335 and Russom et al., Environ. Toxicol. Chem., 1997,16,948-972 and Eroglu et al., Int. J. Mol. Sci., 2007,8,1265-1283</t>
  </si>
  <si>
    <t>000104-76-7</t>
  </si>
  <si>
    <t>OCC(CCCC)CC</t>
  </si>
  <si>
    <t>2-Ethyl-1-hexanol</t>
  </si>
  <si>
    <t>Yuan et al., J. Mol. Graph. Model., 2007,26,327-335 and Russom et al., Environ. Toxicol. Chem., 1997,16,948-975</t>
  </si>
  <si>
    <t>000111-27-3</t>
  </si>
  <si>
    <t>OCCCCCC</t>
  </si>
  <si>
    <t>1-Hexanol</t>
  </si>
  <si>
    <t>000111-70-6</t>
  </si>
  <si>
    <t>OCCCCCCC</t>
  </si>
  <si>
    <t>1-Heptanol</t>
  </si>
  <si>
    <t>000111-87-5</t>
  </si>
  <si>
    <t>OCCCCCCCC</t>
  </si>
  <si>
    <t>1-Octanol</t>
  </si>
  <si>
    <t>000112-30-1</t>
  </si>
  <si>
    <t>OCCCCCCCCCC</t>
  </si>
  <si>
    <t>1-Decanol</t>
  </si>
  <si>
    <t>000112-42-5</t>
  </si>
  <si>
    <t>OCCCCCCCCCCC</t>
  </si>
  <si>
    <t>1-Undecanol</t>
  </si>
  <si>
    <t>000112-53-8</t>
  </si>
  <si>
    <t>OCCCCCCCCCCCC</t>
  </si>
  <si>
    <t>1-Dodecanol</t>
  </si>
  <si>
    <t>000112-70-9</t>
  </si>
  <si>
    <t>OCCCCCCCCCCCCC</t>
  </si>
  <si>
    <t>Tridecan-1-ol</t>
  </si>
  <si>
    <t>000143-08-8</t>
  </si>
  <si>
    <t>OCCCCCCCCC</t>
  </si>
  <si>
    <t>1-Nonanol</t>
  </si>
  <si>
    <t>000584-02-1</t>
  </si>
  <si>
    <t>OC(CC)CC</t>
  </si>
  <si>
    <t>3-Pentanol</t>
  </si>
  <si>
    <t>000600-36-2</t>
  </si>
  <si>
    <t>OC(C(C)C)C(C)C</t>
  </si>
  <si>
    <t>2,4-Dimethyl-4-penten-2-ol</t>
  </si>
  <si>
    <t>Yuan et al., J. Mol. Graph. Model., 2007,26,327-335 and Russom et al., Environ. Toxicol. Chem., 1997,16,948-973</t>
  </si>
  <si>
    <t>003452-97-9</t>
  </si>
  <si>
    <t>OCCC(CC(C)(C)C)C</t>
  </si>
  <si>
    <t>3,5,5-Trimethyl-1-hexanol</t>
  </si>
  <si>
    <t>025339-17-7</t>
  </si>
  <si>
    <t>OCCCCCCCC(C)C</t>
  </si>
  <si>
    <t>Isodecyl alcohol</t>
  </si>
  <si>
    <t>002216-51-5</t>
  </si>
  <si>
    <t>OC(C(CCC1C)C(C)C)C1</t>
  </si>
  <si>
    <t xml:space="preserve">(1R,2S,5R)-(-)-Menthol </t>
  </si>
  <si>
    <t>000464-45-9</t>
  </si>
  <si>
    <t>OC(CC1C2)C(C2)(C1(C)C)C</t>
  </si>
  <si>
    <t>[(1s)-endo]-(-)-Borneol</t>
  </si>
  <si>
    <t>Yuan et al., J. Mol. Graph. Model., 2007,26,327-368</t>
  </si>
  <si>
    <t>000108-93-0</t>
  </si>
  <si>
    <t>OC(CCCC1)C1</t>
  </si>
  <si>
    <t>Cyclohexanol</t>
  </si>
  <si>
    <t>000497-37-0</t>
  </si>
  <si>
    <t>C1(O)CC2CC1CC2</t>
  </si>
  <si>
    <t>exo-Norborneol</t>
  </si>
  <si>
    <t>Yuan et al., J. Mol. Graph. Model., 2007,26,327-365</t>
  </si>
  <si>
    <t>000110-54-3</t>
  </si>
  <si>
    <t>C(CCCC)C</t>
  </si>
  <si>
    <t>n-Hexane</t>
  </si>
  <si>
    <t>Yuan et al., J. Mol. Graph. Model., 2007,26,327-335 and Russom et al., Environ. Toxicol. Chem., 1997,16,948-980</t>
  </si>
  <si>
    <t>000111-65-9</t>
  </si>
  <si>
    <t>C(CCCCCC)C</t>
  </si>
  <si>
    <t>Octane</t>
  </si>
  <si>
    <t>000106-94-5</t>
  </si>
  <si>
    <t>BrCCC</t>
  </si>
  <si>
    <t>1-Bromopropane</t>
  </si>
  <si>
    <t>000109-64-8</t>
  </si>
  <si>
    <t>BrCCCBr</t>
  </si>
  <si>
    <t>1,3-Dibromopropane</t>
  </si>
  <si>
    <t>Yuan et al., J. Mol. Graph. Model., 2007,26,327-335 and Russom et al., Environ. Toxicol. Chem., 1997,16,948-985</t>
  </si>
  <si>
    <t>000109-65-9</t>
  </si>
  <si>
    <t>BrCCCC</t>
  </si>
  <si>
    <t>1-Bromobutane</t>
  </si>
  <si>
    <t>000111-25-1</t>
  </si>
  <si>
    <t>BrCCCCCC</t>
  </si>
  <si>
    <t>1-Bromohexane</t>
  </si>
  <si>
    <t>000111-83-1</t>
  </si>
  <si>
    <t>BrCCCCCCCC</t>
  </si>
  <si>
    <t>1-Bromooctane</t>
  </si>
  <si>
    <t>000629-04-9</t>
  </si>
  <si>
    <t>BrCCCCCCC</t>
  </si>
  <si>
    <t>1-Bromoheptane</t>
  </si>
  <si>
    <t>000056-23-5</t>
  </si>
  <si>
    <t>C(Cl)(Cl)(Cl)Cl</t>
  </si>
  <si>
    <t>Tetrachloromethane</t>
  </si>
  <si>
    <t>000067-66-3</t>
  </si>
  <si>
    <t>C(Cl)(Cl)Cl</t>
  </si>
  <si>
    <t>Chloroform</t>
  </si>
  <si>
    <t>000067-72-1</t>
  </si>
  <si>
    <t>C(C(Cl)(Cl)Cl)(Cl)(Cl)Cl</t>
  </si>
  <si>
    <t>Hexachloroethane</t>
  </si>
  <si>
    <t>000071-55-6</t>
  </si>
  <si>
    <t>C(Cl)(Cl)(Cl)C</t>
  </si>
  <si>
    <t>1,1,1-Trichloroethane</t>
  </si>
  <si>
    <t>000075-09-2</t>
  </si>
  <si>
    <t>ClCCl</t>
  </si>
  <si>
    <t xml:space="preserve">Dichloromethane </t>
  </si>
  <si>
    <t>Raevsky et al., QSAR Comb. Sci., 2008, 27,1274-1304 and Yuan et al., J. Mol. Graph. Model., 2007,26,327-335 and Russom et al., Environ. Toxicol. Chem., 1997,16,948-971</t>
  </si>
  <si>
    <t>000075-34-3</t>
  </si>
  <si>
    <t>C(Cl)(Cl)C</t>
  </si>
  <si>
    <t>1,1-Dichloroethane</t>
  </si>
  <si>
    <t>000076-01-7</t>
  </si>
  <si>
    <t>C(C(Cl)Cl)(Cl)(Cl)Cl</t>
  </si>
  <si>
    <t>Pentachloroethane</t>
  </si>
  <si>
    <t>Raevsky et al., QSAR Comb. Sci., 2008, 27,1274-1281 and Yuan et al., J. Mol. Graph. Model., 2007,26,327-335 and Russom et al., Environ. Toxicol. Chem., 1997,16,948-967</t>
  </si>
  <si>
    <t>000078-87-5</t>
  </si>
  <si>
    <t>ClCC(Cl)C</t>
  </si>
  <si>
    <t>1,2-Dichloropropane</t>
  </si>
  <si>
    <t>000079-00-5</t>
  </si>
  <si>
    <t>ClCC(Cl)Cl</t>
  </si>
  <si>
    <t>1,1,2-Trichloroethane</t>
  </si>
  <si>
    <t>000079-34-5</t>
  </si>
  <si>
    <t>C(C(Cl)Cl)(Cl)Cl</t>
  </si>
  <si>
    <t>1,1,2,2-Tetrachloroethane</t>
  </si>
  <si>
    <t>000096-18-4</t>
  </si>
  <si>
    <t>ClCC(Cl)CCl</t>
  </si>
  <si>
    <t>1,2,3-Trichloropropane</t>
  </si>
  <si>
    <t>000107-06-2</t>
  </si>
  <si>
    <t>ClCCCl</t>
  </si>
  <si>
    <t>1,2-Dichloroethane</t>
  </si>
  <si>
    <t>000109-69-3</t>
  </si>
  <si>
    <t>ClCCCC</t>
  </si>
  <si>
    <t>1-Chlorobutane</t>
  </si>
  <si>
    <t>000110-56-5</t>
  </si>
  <si>
    <t>ClCCCCCl</t>
  </si>
  <si>
    <t>1,4-Dichlorobutane</t>
  </si>
  <si>
    <t>000111-85-3</t>
  </si>
  <si>
    <t>ClCCCCCCCC</t>
  </si>
  <si>
    <t>1-Chlorooctane</t>
  </si>
  <si>
    <t>000142-28-9</t>
  </si>
  <si>
    <t>ClCCCCl</t>
  </si>
  <si>
    <t>1,3-Dichloropropane</t>
  </si>
  <si>
    <t>000628-76-2</t>
  </si>
  <si>
    <t>ClCCCCCCl</t>
  </si>
  <si>
    <t>1,5-Dichloropentane</t>
  </si>
  <si>
    <t>000075-27-4</t>
  </si>
  <si>
    <t>BrC(Cl)Cl</t>
  </si>
  <si>
    <t>Bromodichloromethane</t>
  </si>
  <si>
    <t>000096-12-8</t>
  </si>
  <si>
    <t>BrCC(Br)CCl</t>
  </si>
  <si>
    <t>1,2-Dibromo-3-chloroPropane</t>
  </si>
  <si>
    <t>000124-48-1</t>
  </si>
  <si>
    <t>BrC(Br)Cl</t>
  </si>
  <si>
    <t>Dibromochloromethane</t>
  </si>
  <si>
    <t>000091-17-8</t>
  </si>
  <si>
    <t>C(C(CCC1)CCC2)(C1)C2</t>
  </si>
  <si>
    <t>Bicyclo[4.4.0]decane</t>
  </si>
  <si>
    <t>000099-82-1</t>
  </si>
  <si>
    <t>C(CCC(C1)C(C)C)(C1)C</t>
  </si>
  <si>
    <t>p-Menthane</t>
  </si>
  <si>
    <t>000108-87-2</t>
  </si>
  <si>
    <t>C(CCCC1)(C1)C</t>
  </si>
  <si>
    <t>Methylcyclohexane</t>
  </si>
  <si>
    <t>000110-82-7</t>
  </si>
  <si>
    <t>C(CCCC1)C1</t>
  </si>
  <si>
    <t>Cyclohexane</t>
  </si>
  <si>
    <t>000281-23-2</t>
  </si>
  <si>
    <t>C(CC(CC1CC23)C2)(C1)C3</t>
  </si>
  <si>
    <t>Adamantane</t>
  </si>
  <si>
    <t>Yuan et al., J. Mol. Graph. Model., 2007,26,327-370</t>
  </si>
  <si>
    <t>001678-91-7</t>
  </si>
  <si>
    <t>CCC1CCCCC1</t>
  </si>
  <si>
    <t>Ethylcyclohexane</t>
  </si>
  <si>
    <t>000822-86-6</t>
  </si>
  <si>
    <t>ClC1C(Cl)CCCC1</t>
  </si>
  <si>
    <t xml:space="preserve">trans-1,2-Dichlorocyclohexane </t>
  </si>
  <si>
    <t>000076-13-1</t>
  </si>
  <si>
    <t>FC(F)(C(F)(Cl)Cl)Cl</t>
  </si>
  <si>
    <t>1,1,2-Trichloro-1,2,2-trifluoroethane</t>
  </si>
  <si>
    <t>000075-47-8</t>
  </si>
  <si>
    <t>C(I)(I)I</t>
  </si>
  <si>
    <t xml:space="preserve">Iodoform </t>
  </si>
  <si>
    <t>000112-41-4</t>
  </si>
  <si>
    <t>C(=C)CCCCCCCCCC</t>
  </si>
  <si>
    <t>Dodec-1-ene</t>
  </si>
  <si>
    <t>000075-35-4</t>
  </si>
  <si>
    <t>C(=C)(Cl)Cl</t>
  </si>
  <si>
    <t>Ethene, 1,1-dichloro-</t>
  </si>
  <si>
    <t>000079-01-6</t>
  </si>
  <si>
    <t>C(=CCl)(Cl)Cl</t>
  </si>
  <si>
    <t>Trichloroethene</t>
  </si>
  <si>
    <t>000127-18-4</t>
  </si>
  <si>
    <t>C(=C(Cl)Cl)(Cl)Cl</t>
  </si>
  <si>
    <t>Tetrachloroethene</t>
  </si>
  <si>
    <t>000156-59-2</t>
  </si>
  <si>
    <t>C(=CCl)Cl</t>
  </si>
  <si>
    <t>cis-1,2-Dichloroethene(cis-1,2-Dichloroethylene)</t>
  </si>
  <si>
    <t>000110-83-8</t>
  </si>
  <si>
    <t>C(=CCCC1)C1</t>
  </si>
  <si>
    <t>Cyclohexene</t>
  </si>
  <si>
    <t>000498-66-8</t>
  </si>
  <si>
    <t>C1C2C=CC1CC2</t>
  </si>
  <si>
    <t>Norbornylene</t>
  </si>
  <si>
    <t>Yuan et al., J. Mol. Graph. Model., 2007,26,327-364</t>
  </si>
  <si>
    <t>000102-69-2</t>
  </si>
  <si>
    <t>N(CCC)(CCC)CCC</t>
  </si>
  <si>
    <t xml:space="preserve">Tripropylamine </t>
  </si>
  <si>
    <t>000121-44-8</t>
  </si>
  <si>
    <t>N(CC)(CC)CC</t>
  </si>
  <si>
    <t>Triethylamine</t>
  </si>
  <si>
    <t>000124-28-7</t>
  </si>
  <si>
    <t>N(CCCCCCCCCCCCCCCCCC)(C)C</t>
  </si>
  <si>
    <t>Dimantine</t>
  </si>
  <si>
    <t>005407-04-5</t>
  </si>
  <si>
    <t>ClCCCN(C)C</t>
  </si>
  <si>
    <t xml:space="preserve">3-Dimethylaminopropyl chloride hydrochloride </t>
  </si>
  <si>
    <t>000091-65-6</t>
  </si>
  <si>
    <t>N(C(CCCC1)C1)(CC)CC</t>
  </si>
  <si>
    <t xml:space="preserve">N,N-Diethylcyclohexylamine </t>
  </si>
  <si>
    <t>000109-89-7</t>
  </si>
  <si>
    <t>N(CC)CC</t>
  </si>
  <si>
    <t>Diethylamine</t>
  </si>
  <si>
    <t>000143-16-8</t>
  </si>
  <si>
    <t>N(CCCCCC)CCCCCC</t>
  </si>
  <si>
    <t xml:space="preserve">Di-n-hexylamine </t>
  </si>
  <si>
    <t>000101-83-7</t>
  </si>
  <si>
    <t>N(C(CCCC1)C1)C(CCCC2)C2</t>
  </si>
  <si>
    <t>Dicyclohexylamine</t>
  </si>
  <si>
    <t>000071-43-2</t>
  </si>
  <si>
    <t>c(cccc1)c1</t>
  </si>
  <si>
    <t>Benzene</t>
  </si>
  <si>
    <t>000095-47-6</t>
  </si>
  <si>
    <t>c(c(ccc1)C)(c1)C</t>
  </si>
  <si>
    <t>3-Xylene</t>
  </si>
  <si>
    <t>000095-63-6</t>
  </si>
  <si>
    <t>c(ccc(c1C)C)(c1)C</t>
  </si>
  <si>
    <t>1,2,4-Trimethylbenzene</t>
  </si>
  <si>
    <t>Yuan et al., J. Mol. Graph. Model., 2007,26,327-335 and Russom et al., Environ. Toxicol. Chem., 1997,16,948-976</t>
  </si>
  <si>
    <t>000098-51-1</t>
  </si>
  <si>
    <t>c(ccc(c1)C)(c1)C(C)(C)C</t>
  </si>
  <si>
    <t>4-tert-Butyltoluene</t>
  </si>
  <si>
    <t>000098-82-8</t>
  </si>
  <si>
    <t>c(cccc1)(c1)C(C)C</t>
  </si>
  <si>
    <t xml:space="preserve">Isopropylbenzene </t>
  </si>
  <si>
    <t>000099-87-6</t>
  </si>
  <si>
    <t>c(ccc(c1)C)(c1)C(C)C</t>
  </si>
  <si>
    <t>p-Cymene</t>
  </si>
  <si>
    <t>000100-41-4</t>
  </si>
  <si>
    <t>c(cccc1)(c1)CC</t>
  </si>
  <si>
    <t>Ethylbenzene</t>
  </si>
  <si>
    <t>000104-51-8</t>
  </si>
  <si>
    <t>c(cccc1)(c1)CCCC</t>
  </si>
  <si>
    <t>Butylbenzene</t>
  </si>
  <si>
    <t>000106-42-3</t>
  </si>
  <si>
    <t>c(ccc(c1)C)(c1)C</t>
  </si>
  <si>
    <t>4-Xylene</t>
  </si>
  <si>
    <t>000108-38-3</t>
  </si>
  <si>
    <t>c(cccc1C)(c1)C</t>
  </si>
  <si>
    <t>000108-88-3</t>
  </si>
  <si>
    <t>c(cccc1)(c1)C</t>
  </si>
  <si>
    <t>Toluene</t>
  </si>
  <si>
    <t>Russom et al., Environ. Toxicol. Chem., 1997,16,948-967 and Eroglu et al., Int. J. Mol. Sci., 2007,8,1265-1283</t>
  </si>
  <si>
    <t>000141-93-5</t>
  </si>
  <si>
    <t>c(cccc1CC)(c1)CC</t>
  </si>
  <si>
    <t>1,3-Diethylbenzene</t>
  </si>
  <si>
    <t>000538-68-1</t>
  </si>
  <si>
    <t>c(cccc1)(c1)CCCCC</t>
  </si>
  <si>
    <t>1-Phenylpentane</t>
  </si>
  <si>
    <t>025321-09-9</t>
  </si>
  <si>
    <t>c(ccc1C(C)C)cc1C(C)C</t>
  </si>
  <si>
    <t>Diisopropylbenzene</t>
  </si>
  <si>
    <t>000108-86-1</t>
  </si>
  <si>
    <t>c(cccc1)(c1)Br</t>
  </si>
  <si>
    <t>Bromobenzene</t>
  </si>
  <si>
    <t>000583-53-9</t>
  </si>
  <si>
    <t>c(c(ccc1)Br)(c1)Br</t>
  </si>
  <si>
    <t>1,2-Dibromobenzene</t>
  </si>
  <si>
    <t>000087-61-6</t>
  </si>
  <si>
    <t>c(c(c(cc1)Cl)Cl)(c1)Cl</t>
  </si>
  <si>
    <t>1,2,3-Trichlorobenzene</t>
  </si>
  <si>
    <t>000095-49-8</t>
  </si>
  <si>
    <t>c(c(ccc1)Cl)(c1)C</t>
  </si>
  <si>
    <t>o-Chlorotoluene</t>
  </si>
  <si>
    <t>000095-50-1</t>
  </si>
  <si>
    <t>c(c(ccc1)Cl)(c1)Cl</t>
  </si>
  <si>
    <t>1,2-Dichlorobenzene</t>
  </si>
  <si>
    <t>000095-73-8</t>
  </si>
  <si>
    <t>c(ccc(c1Cl)C)(c1)Cl</t>
  </si>
  <si>
    <t>2.4-Dichlorotoluene</t>
  </si>
  <si>
    <t>000095-75-0</t>
  </si>
  <si>
    <t>c(ccc(c1Cl)Cl)(c1)C</t>
  </si>
  <si>
    <t>3,4-Dichlorotoluene</t>
  </si>
  <si>
    <t>000095-94-3</t>
  </si>
  <si>
    <t>c(c(cc(c1Cl)Cl)Cl)(c1)Cl</t>
  </si>
  <si>
    <t>1,2,4,5-Tetrachlorobenzene</t>
  </si>
  <si>
    <t>000106-43-4</t>
  </si>
  <si>
    <t>c(ccc(c1)Cl)(c1)C</t>
  </si>
  <si>
    <t>4-Chlorotoluene</t>
  </si>
  <si>
    <t>000106-46-7</t>
  </si>
  <si>
    <t>c(ccc(c1)Cl)(c1)Cl</t>
  </si>
  <si>
    <t>1,4-Dichlorobenzene</t>
  </si>
  <si>
    <t>Eroglu et al., Int. J. Mol. Sci., 2007,8,1265-1283</t>
  </si>
  <si>
    <t>000108-41-8</t>
  </si>
  <si>
    <t>c(cccc1Cl)(c1)C</t>
  </si>
  <si>
    <t>3-Chlorotoluene</t>
  </si>
  <si>
    <t>000108-70-3</t>
  </si>
  <si>
    <t>c(cc(cc1Cl)Cl)(c1)Cl</t>
  </si>
  <si>
    <t>1,3,5-Trichlorobenzene</t>
  </si>
  <si>
    <t>000108-90-7</t>
  </si>
  <si>
    <t>c(cccc1)(c1)Cl</t>
  </si>
  <si>
    <t>Chlorobenzene</t>
  </si>
  <si>
    <t>000118-69-4</t>
  </si>
  <si>
    <t>c(c(c(cc1)Cl)C)(c1)Cl</t>
  </si>
  <si>
    <t>2,6-Dichlorotoluene</t>
  </si>
  <si>
    <t>000120-82-1</t>
  </si>
  <si>
    <t>c(ccc(c1Cl)Cl)(c1)Cl</t>
  </si>
  <si>
    <t>1,2,4-Trichlorobenzene</t>
  </si>
  <si>
    <t>000541-73-1</t>
  </si>
  <si>
    <t>c(cccc1Cl)(c1)Cl</t>
  </si>
  <si>
    <t>1,3-Dichlorobenzene</t>
  </si>
  <si>
    <t>000608-93-5</t>
  </si>
  <si>
    <t>c(c(c(c(c1Cl)Cl)Cl)Cl)(c1)Cl</t>
  </si>
  <si>
    <t>Pentachlorobenzene</t>
  </si>
  <si>
    <t>000611-19-8</t>
  </si>
  <si>
    <t>c(c(ccc1)Cl)(c1)CCl</t>
  </si>
  <si>
    <t>a,2-Dichlorotoluene</t>
  </si>
  <si>
    <t>000634-66-2</t>
  </si>
  <si>
    <t>c(c(c(c(c1)Cl)Cl)Cl)(c1)Cl</t>
  </si>
  <si>
    <t>1,2,3,4-Tetrachlorobenzene</t>
  </si>
  <si>
    <t>000634-90-2</t>
  </si>
  <si>
    <t>c(cc(c(c1Cl)Cl)Cl)(c1)Cl</t>
  </si>
  <si>
    <t>1,2,3,5-Tetrachlorobenzene</t>
  </si>
  <si>
    <t>006639-30-1</t>
  </si>
  <si>
    <t>c(c(cc(c1Cl)Cl)Cl)(c1)C</t>
  </si>
  <si>
    <t>2,4,5-Trichlorotoluene</t>
  </si>
  <si>
    <t>019398-61-9</t>
  </si>
  <si>
    <t>c(ccc(c1C)Cl)(c1)Cl</t>
  </si>
  <si>
    <t>1,4-Dichloro-2-methylbenzene</t>
  </si>
  <si>
    <t>000119-64-2</t>
  </si>
  <si>
    <t xml:space="preserve">c(c(ccc1)CCC2)(c1)C2 </t>
  </si>
  <si>
    <t>1,2,3,4-Tetrahydro-naphthalene</t>
  </si>
  <si>
    <t>000827-52-1</t>
  </si>
  <si>
    <t>c(cccc1)(c1)C(CCCC2)C2</t>
  </si>
  <si>
    <t>Cyclohexylbenzene</t>
  </si>
  <si>
    <t>000095-52-3</t>
  </si>
  <si>
    <t>Fc(c(ccc1)C)c1</t>
  </si>
  <si>
    <t>2-Fluorotoluene</t>
  </si>
  <si>
    <t>000348-61-8</t>
  </si>
  <si>
    <t>Fc1c(F)cc(Br)cc1</t>
  </si>
  <si>
    <t>1-Bromo-3,4-difluorobenzene</t>
  </si>
  <si>
    <t>000098-08-8</t>
  </si>
  <si>
    <t>FC(F)(F)c(cccc1)c1</t>
  </si>
  <si>
    <t>Benzotrifluoride((Trifluoromethyl)benzene)</t>
  </si>
  <si>
    <t>000078-79-5</t>
  </si>
  <si>
    <t>C(C=C)(=C)C</t>
  </si>
  <si>
    <t>Isoprene</t>
  </si>
  <si>
    <t>000513-81-5</t>
  </si>
  <si>
    <t>C(C(=C)C)(=C)C</t>
  </si>
  <si>
    <t>2,3-Dimethyl-1,3-butadiene</t>
  </si>
  <si>
    <t>000592-46-1</t>
  </si>
  <si>
    <t>CC=CC=CC</t>
  </si>
  <si>
    <t>2,4-Hexadiene</t>
  </si>
  <si>
    <t>Raevsky et al., QSAR Comb. Sci., 2008, 27,1274-1335</t>
  </si>
  <si>
    <t>000764-13-6</t>
  </si>
  <si>
    <t>C(=CC=C(C)C)(C)C</t>
  </si>
  <si>
    <t>2,5-Dimethyl-2,4-hexadiene</t>
  </si>
  <si>
    <t>001647-16-1</t>
  </si>
  <si>
    <t>C(=C)CCCCCCC=C</t>
  </si>
  <si>
    <t>1,9-Decadiene</t>
  </si>
  <si>
    <t>Yuan et al., J. Mol. Graph. Model., 2007,26,327-335 and Russom et al., Environ. Toxicol. Chem., 1997,16,948-984</t>
  </si>
  <si>
    <t>000100-40-3</t>
  </si>
  <si>
    <t>C(=CCCC1C=C)C1</t>
  </si>
  <si>
    <t>4-Vinylcyclohexene</t>
  </si>
  <si>
    <t>000111-78-4</t>
  </si>
  <si>
    <t>C(=CCCC=CC1)C1</t>
  </si>
  <si>
    <t>1,5-Cyclooctadiene</t>
  </si>
  <si>
    <t>000138-86-3</t>
  </si>
  <si>
    <t>C(=CCC(C(=C)C)C1)(C1)C</t>
  </si>
  <si>
    <t>p-Mentha-1,8-diene</t>
  </si>
  <si>
    <t>003048-65-5</t>
  </si>
  <si>
    <t>C(C(C=C1)CC=C2)(C2)C1</t>
  </si>
  <si>
    <t>3a,4,7,7a-Tetrahydro-1H-indene</t>
  </si>
  <si>
    <t>016219-75-3</t>
  </si>
  <si>
    <t>C(C(C=CC12)C1)(=CC)C2</t>
  </si>
  <si>
    <t>5-Ethylidene-2-norbornene</t>
  </si>
  <si>
    <t>000057-55-6</t>
  </si>
  <si>
    <t>OCC(O)C</t>
  </si>
  <si>
    <t>1,2-Propanediol</t>
  </si>
  <si>
    <t>000107-41-5</t>
  </si>
  <si>
    <t>OC(CC(O)(C)C)C</t>
  </si>
  <si>
    <t>2-Methyl-2,4-pentanediol</t>
  </si>
  <si>
    <t>000107-21-1</t>
  </si>
  <si>
    <t>OCCO</t>
  </si>
  <si>
    <t>1,2-Ethanediol</t>
  </si>
  <si>
    <t>000080-04-6</t>
  </si>
  <si>
    <t>OC(CCC(C(C(CCC(O)C1)C1)(C)C)C2)C2</t>
  </si>
  <si>
    <t>Hydrogenatedbisphenol A</t>
  </si>
  <si>
    <t>000111-46-6</t>
  </si>
  <si>
    <t>O(CCO)CCO</t>
  </si>
  <si>
    <t>Diethylene glycol</t>
  </si>
  <si>
    <t>000112-27-6</t>
  </si>
  <si>
    <t>O(CCOCCO)CCO</t>
  </si>
  <si>
    <t>Triethylene glycol</t>
  </si>
  <si>
    <t>000060-29-7</t>
  </si>
  <si>
    <t>O(CC)CC</t>
  </si>
  <si>
    <t>Diethyl ether</t>
  </si>
  <si>
    <t>000108-20-3</t>
  </si>
  <si>
    <t>O(C(C)C)C(C)C</t>
  </si>
  <si>
    <t>Diisopropyl ether</t>
  </si>
  <si>
    <t>000142-96-1</t>
  </si>
  <si>
    <t>O(CCCC)CCCC</t>
  </si>
  <si>
    <t>Dibutyl ether</t>
  </si>
  <si>
    <t>000544-01-4</t>
  </si>
  <si>
    <t>O(CCC(C)C)CCC(C)C</t>
  </si>
  <si>
    <t>Diisopentyl ether</t>
  </si>
  <si>
    <t>000693-65-2</t>
  </si>
  <si>
    <t>O(CCCCC)CCCCC</t>
  </si>
  <si>
    <t xml:space="preserve">Pentyl ether </t>
  </si>
  <si>
    <t>001634-04-4</t>
  </si>
  <si>
    <t>O(C(C)(C)C)C</t>
  </si>
  <si>
    <t>tert-Butyl methyl ether</t>
  </si>
  <si>
    <t>003295-94-1</t>
  </si>
  <si>
    <t>CCCCCCOCC=C</t>
  </si>
  <si>
    <t>Allyl n-hexyl ether</t>
  </si>
  <si>
    <t>000127-90-2</t>
  </si>
  <si>
    <t>C(Cl)(Cl)(Cl)C(Cl)COCC(Cl)C(Cl)(Cl)Cl</t>
  </si>
  <si>
    <t>2,3,3,3,2',3',3',3'-Octachlorodipropyl ether</t>
  </si>
  <si>
    <t>000067-64-1</t>
  </si>
  <si>
    <t>O=C(C)C</t>
  </si>
  <si>
    <t xml:space="preserve">Acetone  </t>
  </si>
  <si>
    <t>000075-97-8</t>
  </si>
  <si>
    <t>O=C(C(C)(C)C)C</t>
  </si>
  <si>
    <t>3,3-Dimethyl-2-butanone</t>
  </si>
  <si>
    <t>000078-93-3</t>
  </si>
  <si>
    <t>O=C(CC)C</t>
  </si>
  <si>
    <t>2-Butanone</t>
  </si>
  <si>
    <t>000096-22-0</t>
  </si>
  <si>
    <t>O=C(CC)CC</t>
  </si>
  <si>
    <t>3-Pentanone</t>
  </si>
  <si>
    <t>000107-87-9</t>
  </si>
  <si>
    <t>O=C(CCC)C</t>
  </si>
  <si>
    <t>2-Pentanone</t>
  </si>
  <si>
    <t>000108-10-1</t>
  </si>
  <si>
    <t>O=C(CC(C)C)C</t>
  </si>
  <si>
    <t>4-Methyl-2-pentanone</t>
  </si>
  <si>
    <t>000110-12-3</t>
  </si>
  <si>
    <t>O=C(CCC(C)C)C</t>
  </si>
  <si>
    <t>5-Ethyl-2-hexanone</t>
  </si>
  <si>
    <t>Yuan et al., J. Mol. Graph. Model., 2007,26,327-335 and Russom et al., Environ. Toxicol. Chem., 1997,16,948-974</t>
  </si>
  <si>
    <t>000110-43-0</t>
  </si>
  <si>
    <t>O=C(CCCCC)C</t>
  </si>
  <si>
    <t>2-Heptanone</t>
  </si>
  <si>
    <t>000111-13-7</t>
  </si>
  <si>
    <t>O=C(CCCCCC)C</t>
  </si>
  <si>
    <t>2-Octanone</t>
  </si>
  <si>
    <t>000112-12-9</t>
  </si>
  <si>
    <t>O=C(CCCCCCCCC)C</t>
  </si>
  <si>
    <t>2-Undecanone</t>
  </si>
  <si>
    <t>000502-56-7</t>
  </si>
  <si>
    <t>O=C(CCCC)CCCC</t>
  </si>
  <si>
    <t>5-Nonanone</t>
  </si>
  <si>
    <t>000563-80-4</t>
  </si>
  <si>
    <t>O=C(C(C)C)C</t>
  </si>
  <si>
    <t>3-Methyl-2-butanone</t>
  </si>
  <si>
    <t>000591-78-6</t>
  </si>
  <si>
    <t>O=C(CCCC)C</t>
  </si>
  <si>
    <t>2-Hexanone</t>
  </si>
  <si>
    <t>000593-08-8</t>
  </si>
  <si>
    <t>O=C(CCCCCCCCCCC)C</t>
  </si>
  <si>
    <t>2-Tribecanone</t>
  </si>
  <si>
    <t>000693-54-9</t>
  </si>
  <si>
    <t>O=C(CCCCCCCC)C</t>
  </si>
  <si>
    <t>2-Decanone</t>
  </si>
  <si>
    <t>000821-55-6</t>
  </si>
  <si>
    <t>O=C(CCCCCCC)C</t>
  </si>
  <si>
    <t>2-Nonanone</t>
  </si>
  <si>
    <t>006175-49-1</t>
  </si>
  <si>
    <t>O=C(CCCCCCCCCC)C</t>
  </si>
  <si>
    <t>2-Dodecanone</t>
  </si>
  <si>
    <t>000108-94-1</t>
  </si>
  <si>
    <t>O=C(CCCC1)C1</t>
  </si>
  <si>
    <t>Cyclohexanone</t>
  </si>
  <si>
    <t>000464-48-2</t>
  </si>
  <si>
    <t>O=C(CC1C2)C(C2)(C1(C)C)C</t>
  </si>
  <si>
    <t>(1s)-(-)-Camphor</t>
  </si>
  <si>
    <t>Yuan et al., J. Mol. Graph. Model., 2007,26,327-366</t>
  </si>
  <si>
    <t>000700-58-3</t>
  </si>
  <si>
    <t>C13CC2CC(CC(C1=O)C2)C3</t>
  </si>
  <si>
    <t>2-Adamantanone</t>
  </si>
  <si>
    <t>Yuan et al., J. Mol. Graph. Model., 2007,26,327-372</t>
  </si>
  <si>
    <t>010293-06-8</t>
  </si>
  <si>
    <t>O=C(C(C(C1C2)(C)C)(C2)C)C1Br</t>
  </si>
  <si>
    <t>[1(r)-endo]-(+)-3-Bromocamphor</t>
  </si>
  <si>
    <t>Yuan et al., J. Mol. Graph. Model., 2007,26,327-369</t>
  </si>
  <si>
    <t>000110-93-0</t>
  </si>
  <si>
    <t>O=C(CCC=C(C)C)C</t>
  </si>
  <si>
    <t>6-Methyl-5-hepten-2-one</t>
  </si>
  <si>
    <t>001502-22-3</t>
  </si>
  <si>
    <t>O=C(C(C(=CCCC1)C1)CCC2)C2</t>
  </si>
  <si>
    <t xml:space="preserve"> 2-(1-Cyclohexen-1-yl)-cyclohexanone</t>
  </si>
  <si>
    <t>000123-35-3</t>
  </si>
  <si>
    <t>C(C=C)(=C)CCC=C(C)C</t>
  </si>
  <si>
    <t>7-Methyl-3-methyleneocta-1,6-diene</t>
  </si>
  <si>
    <t>000075-04-7</t>
  </si>
  <si>
    <t>NCC</t>
  </si>
  <si>
    <t>Ethylamine</t>
  </si>
  <si>
    <t>000107-10-8</t>
  </si>
  <si>
    <t>NCCC</t>
  </si>
  <si>
    <t>Propylamine</t>
  </si>
  <si>
    <t>000107-45-9</t>
  </si>
  <si>
    <t>NC(CC(C)(C)C)(C)C</t>
  </si>
  <si>
    <t>t-Octylamine</t>
  </si>
  <si>
    <t>000109-73-9</t>
  </si>
  <si>
    <t>NCCCC</t>
  </si>
  <si>
    <t>Butylamine</t>
  </si>
  <si>
    <t>000110-58-7</t>
  </si>
  <si>
    <t>NCCCCC</t>
  </si>
  <si>
    <t>Amylamine</t>
  </si>
  <si>
    <t>000111-26-2</t>
  </si>
  <si>
    <t>NCCCCCC</t>
  </si>
  <si>
    <t>Hexylamine</t>
  </si>
  <si>
    <t>000111-68-2</t>
  </si>
  <si>
    <t>NCCCCCCC</t>
  </si>
  <si>
    <t>Heptylamine</t>
  </si>
  <si>
    <t>000111-86-4</t>
  </si>
  <si>
    <t>NCCCCCCCC</t>
  </si>
  <si>
    <t>Octylamine</t>
  </si>
  <si>
    <t>000112-20-9</t>
  </si>
  <si>
    <t>NCCCCCCCCC</t>
  </si>
  <si>
    <t>Nonylamine</t>
  </si>
  <si>
    <t>000124-22-1</t>
  </si>
  <si>
    <t>NCCCCCCCCCCCC</t>
  </si>
  <si>
    <t>Dodecylamine</t>
  </si>
  <si>
    <t>000598-74-3</t>
  </si>
  <si>
    <t>NC(C)C(C)C</t>
  </si>
  <si>
    <t>1,2-Dimethylpropylamine</t>
  </si>
  <si>
    <t>000693-16-3</t>
  </si>
  <si>
    <t>NC(CCCCCC)C</t>
  </si>
  <si>
    <t>1-Methylheptylamine</t>
  </si>
  <si>
    <t>002016-57-1</t>
  </si>
  <si>
    <t>NCCCCCCCCCC</t>
  </si>
  <si>
    <t>Decylamine</t>
  </si>
  <si>
    <t>002869-34-3</t>
  </si>
  <si>
    <t>NCCCCCCCCCCCCC</t>
  </si>
  <si>
    <t>Tridecylamine</t>
  </si>
  <si>
    <t>005813-64-9</t>
  </si>
  <si>
    <t>CC(C)(C)CN</t>
  </si>
  <si>
    <t>2,2-Dimethylpropylamine</t>
  </si>
  <si>
    <t>007307-55-3</t>
  </si>
  <si>
    <t>CCCCCCCCCCCN</t>
  </si>
  <si>
    <t>Undecylamine</t>
  </si>
  <si>
    <t>013952-84-6</t>
  </si>
  <si>
    <t>NC(CC)C</t>
  </si>
  <si>
    <t>s-Butylamine</t>
  </si>
  <si>
    <t>015673-00-4</t>
  </si>
  <si>
    <t>CC(C)(C)CCN</t>
  </si>
  <si>
    <t>3,3-DimethyIbutylamine</t>
  </si>
  <si>
    <t>033966-50-6</t>
  </si>
  <si>
    <t>CCC(N)C</t>
  </si>
  <si>
    <t xml:space="preserve">(+-)-sec-Butylamine </t>
  </si>
  <si>
    <t>000108-91-8</t>
  </si>
  <si>
    <t>NC(CCCC1)C1</t>
  </si>
  <si>
    <t>Cyclohexylamine</t>
  </si>
  <si>
    <t>000768-94-5</t>
  </si>
  <si>
    <t>C(N)(CC(CC1CC23)C2)(C1)C3</t>
  </si>
  <si>
    <t>1-Adamantanamine</t>
  </si>
  <si>
    <t>Yuan et al., J. Mol. Graph. Model., 2007,26,327-340</t>
  </si>
  <si>
    <t>000062-53-3</t>
  </si>
  <si>
    <t>Nc(cccc1)c1</t>
  </si>
  <si>
    <t>Aniline</t>
  </si>
  <si>
    <t>Raevsky et al., QSAR Comb. Sci., 2009,28,163-174 and Russom et al., Environ. Toxicol. Chem., 1997,16,948-967</t>
  </si>
  <si>
    <t>000088-05-1</t>
  </si>
  <si>
    <t>Nc(c(cc(c1)C)C)c1C</t>
  </si>
  <si>
    <t>2,4,6-Trimethylaniline</t>
  </si>
  <si>
    <t>000095-53-4</t>
  </si>
  <si>
    <t>Nc(c(ccc1)C)c1</t>
  </si>
  <si>
    <t>2-Methylaniline</t>
  </si>
  <si>
    <t>000099-88-7</t>
  </si>
  <si>
    <t>CC(C)c1ccc(N)cc1</t>
  </si>
  <si>
    <t>4-Isopropylaniline</t>
  </si>
  <si>
    <t>000104-13-2</t>
  </si>
  <si>
    <t>Nc(ccc(c1)CCCC)c1</t>
  </si>
  <si>
    <t>4-Butylaniline</t>
  </si>
  <si>
    <t>Raevsky et al., QSAR Comb. Sci., 2009,28,163-174 and Russom et al., Environ. Toxicol. Chem., 1997,16,948-968</t>
  </si>
  <si>
    <t>000106-49-0</t>
  </si>
  <si>
    <t>Nc(ccc(c1)C)c1</t>
  </si>
  <si>
    <t>4-Methylaniline</t>
  </si>
  <si>
    <t>000108-44-1</t>
  </si>
  <si>
    <t>Nc(cccc1C)c1</t>
  </si>
  <si>
    <t>3-Methylaniline</t>
  </si>
  <si>
    <t>000108-69-0</t>
  </si>
  <si>
    <t>Nc(cc(cc1C)C)c1</t>
  </si>
  <si>
    <t>3,5-Dimethylaniline</t>
  </si>
  <si>
    <t>000578-54-1</t>
  </si>
  <si>
    <t>Nc(c(ccc1)CC)c1</t>
  </si>
  <si>
    <t>2-Ethylaniline</t>
  </si>
  <si>
    <t>000587-02-0</t>
  </si>
  <si>
    <t>CCc1cccc(N)c1</t>
  </si>
  <si>
    <t>3-Ethylaniline</t>
  </si>
  <si>
    <t>000589-16-2</t>
  </si>
  <si>
    <t>Nc(ccc(c1)CC)c1</t>
  </si>
  <si>
    <t>4-Ethylaniline</t>
  </si>
  <si>
    <t>016245-79-7</t>
  </si>
  <si>
    <t>Nc1ccc(CCCCCCCC)cc1</t>
  </si>
  <si>
    <t>4-Octylaniline</t>
  </si>
  <si>
    <t>024544-04-5</t>
  </si>
  <si>
    <t>Nc(c(ccc1)C(C)C)c1C(C)C</t>
  </si>
  <si>
    <t>2,6-Diisopropylaniline</t>
  </si>
  <si>
    <t>037529-30-9</t>
  </si>
  <si>
    <t>CCCCCCCCCCc1ccc(N)cc1</t>
  </si>
  <si>
    <t>4-Decylaniline</t>
  </si>
  <si>
    <t>000095-51-2</t>
  </si>
  <si>
    <t>Nc(c(ccc1)Cl)c1</t>
  </si>
  <si>
    <t>2-Chloroaniline</t>
  </si>
  <si>
    <t>000095-76-1</t>
  </si>
  <si>
    <t>Nc(ccc(c1Cl)Cl)c1</t>
  </si>
  <si>
    <t>3,4-Dichloroaniline</t>
  </si>
  <si>
    <t>000095-81-8</t>
  </si>
  <si>
    <t>Cc1ccc(Cl)c(N)c1</t>
  </si>
  <si>
    <t>2-Chloro-5-methylaniline</t>
  </si>
  <si>
    <t>000095-82-9</t>
  </si>
  <si>
    <t>Nc(c(ccc1Cl)Cl)c1</t>
  </si>
  <si>
    <t>2,5-Dichloroaniline</t>
  </si>
  <si>
    <t>000106-47-8</t>
  </si>
  <si>
    <t>Nc(ccc(c1)Cl)c1</t>
  </si>
  <si>
    <t>4-Chloroaniline</t>
  </si>
  <si>
    <t>000108-42-9</t>
  </si>
  <si>
    <t>Nc(cccc1Cl)c1</t>
  </si>
  <si>
    <t>3-Chloroaniline</t>
  </si>
  <si>
    <t>000554-00-7</t>
  </si>
  <si>
    <t>Nc(c(cc(c1)Cl)Cl)c1</t>
  </si>
  <si>
    <t>2,4-Dichloroaniline</t>
  </si>
  <si>
    <t>000615-65-6</t>
  </si>
  <si>
    <t>Nc(c(cc(c1)C)Cl)c1</t>
  </si>
  <si>
    <t>2-Chloro-4-methylaniline</t>
  </si>
  <si>
    <t>000626-43-7</t>
  </si>
  <si>
    <t>Nc(cc(cc1Cl)Cl)c1</t>
  </si>
  <si>
    <t>3,5-Dichloroaniline</t>
  </si>
  <si>
    <t>000634-67-3</t>
  </si>
  <si>
    <t>Nc1ccc(Cl)c(Cl)c1Cl</t>
  </si>
  <si>
    <t>2,3,4-Trichloroaniline</t>
  </si>
  <si>
    <t>Raevsky et al., QSAR Comb. Sci., 2009,28,163-174 and Russom et al., Environ. Toxicol. Chem., 1997,16,948-972</t>
  </si>
  <si>
    <t>000634-83-3</t>
  </si>
  <si>
    <t>Nc1cc(Cl)c(Cl)c(Cl)c1Cl</t>
  </si>
  <si>
    <t>2,3,4,5-Tetrachloroaniline</t>
  </si>
  <si>
    <t>000634-93-5</t>
  </si>
  <si>
    <t>Nc(c(cc(c1)Cl)Cl)c1Cl</t>
  </si>
  <si>
    <t>2,4,6-Trichloroaniline</t>
  </si>
  <si>
    <t>000636-30-6</t>
  </si>
  <si>
    <t>Nc(c(cc(c1Cl)Cl)Cl)c1</t>
  </si>
  <si>
    <t>2,4,5-Trichloroaniline</t>
  </si>
  <si>
    <t>003481-20-7</t>
  </si>
  <si>
    <t>Nc1c(Cl)c(Cl)cc(Cl)c1Cl</t>
  </si>
  <si>
    <t>2,3,5,6-Tetrachloroaniline</t>
  </si>
  <si>
    <t>000371-40-4</t>
  </si>
  <si>
    <t>Fc(ccc(N)c1)c1</t>
  </si>
  <si>
    <t>4-Fluoroaniline</t>
  </si>
  <si>
    <t>000771-60-8</t>
  </si>
  <si>
    <t>Fc(c(N)c(F)c(F)c1F)c1F</t>
  </si>
  <si>
    <t>Pentafluoroaniline</t>
  </si>
  <si>
    <t>Fc1c(C)c(F)c(F)c(F)c1N</t>
  </si>
  <si>
    <t>a,a,a,4-Tetrafluoro-3-methylaniline</t>
  </si>
  <si>
    <t>Cc1c(F)c(F)c(F)c(F)c1N</t>
  </si>
  <si>
    <t>a,a,a,4-Tetrafluoro-2-methylaniline</t>
  </si>
  <si>
    <t>000088-74-4</t>
  </si>
  <si>
    <t>[O-][N+](=O)c(c(N)ccc1)c1</t>
  </si>
  <si>
    <t>2-Nitroaniline</t>
  </si>
  <si>
    <t>000099-09-2</t>
  </si>
  <si>
    <t>[O-][N+](=O)c(cccc1N)c1</t>
  </si>
  <si>
    <t>3-Nitroaniline</t>
  </si>
  <si>
    <t>000100-01-6</t>
  </si>
  <si>
    <t>[O-][N+](=O)c(ccc(N)c1)c1</t>
  </si>
  <si>
    <t>4-Nitroaniline</t>
  </si>
  <si>
    <t>000096-96-8</t>
  </si>
  <si>
    <t>[O-][N+](=O)c(c(N)ccc1OC)c1</t>
  </si>
  <si>
    <t>2-Nitro-p-anisidine</t>
  </si>
  <si>
    <t>000616-86-4</t>
  </si>
  <si>
    <t>[O-][N+](=O)c(c(N)ccc1OCC)c1</t>
  </si>
  <si>
    <t>4-Ethoxy-2-nitroaniline</t>
  </si>
  <si>
    <t>000089-63-4</t>
  </si>
  <si>
    <t>[O-][N+](=O)c(c(N)ccc1Cl)c1</t>
  </si>
  <si>
    <t>4-Chloro-2-nitroaniline</t>
  </si>
  <si>
    <t>000121-87-9</t>
  </si>
  <si>
    <t>[O-][N+](=O)c(ccc(N)c1Cl)c1</t>
  </si>
  <si>
    <t>2-Chloro-4-nitroaniline</t>
  </si>
  <si>
    <t>000393-39-5</t>
  </si>
  <si>
    <t>Nc1ccc(F)cc1C(F)(F)F</t>
  </si>
  <si>
    <t>4-Fluoro-2-trifluoromethyl aniline</t>
  </si>
  <si>
    <t>002357-47-3</t>
  </si>
  <si>
    <t>Nc1ccc(F)c(c1)C(F)(F)F</t>
  </si>
  <si>
    <t>4-Fluoro-3-(trifluoromethyl)aniline</t>
  </si>
  <si>
    <t>000083-41-0</t>
  </si>
  <si>
    <t>[O-][N+](=O)c(c(c(cc1)C)C)c1</t>
  </si>
  <si>
    <t>1,2-Dimethyl-3-nitrobenzene</t>
  </si>
  <si>
    <t>000088-72-2</t>
  </si>
  <si>
    <t>[O-][N+](=O)c(c(ccc1)C)c1</t>
  </si>
  <si>
    <t>2-Nitrotoluene</t>
  </si>
  <si>
    <t>000098-95-3</t>
  </si>
  <si>
    <t>[O-][N+](=O)c(cccc1)c1</t>
  </si>
  <si>
    <t>Nitrobenzene</t>
  </si>
  <si>
    <t>000099-08-1</t>
  </si>
  <si>
    <t>[O-][N+](=O)c(cccc1C)c1</t>
  </si>
  <si>
    <t>3-Nitrotoluene</t>
  </si>
  <si>
    <t>000099-51-4</t>
  </si>
  <si>
    <t>[O-][N+](=O)c(ccc(c1C)C)c1</t>
  </si>
  <si>
    <t>3,4-Dimethylnitrobenzene</t>
  </si>
  <si>
    <t>000099-99-0</t>
  </si>
  <si>
    <t>[O-][N+](=O)c(ccc(c1)C)c1</t>
  </si>
  <si>
    <t>4-Nitrotoluene</t>
  </si>
  <si>
    <t>000082-68-8</t>
  </si>
  <si>
    <t>[O-][N+](=O)c(c(c(c(c1Cl)Cl)Cl)Cl)c1Cl</t>
  </si>
  <si>
    <t>Pentachloronitrobenzene</t>
  </si>
  <si>
    <t>000083-42-1</t>
  </si>
  <si>
    <t>[O-][N+](=O)c(c(c(cc1)Cl)C)c1</t>
  </si>
  <si>
    <t>2-Chloro-6-nitrotoluene</t>
  </si>
  <si>
    <t>000088-73-3</t>
  </si>
  <si>
    <t>[O-][N+](=O)c(c(ccc1)Cl)c1</t>
  </si>
  <si>
    <t>2-Chloronitrobenzene</t>
  </si>
  <si>
    <t>000089-59-8</t>
  </si>
  <si>
    <t>[O-][N+](=O)c(c(ccc1Cl)C)c1</t>
  </si>
  <si>
    <t>4-Chloro-2-nitrotoluene</t>
  </si>
  <si>
    <t>000089-61-2</t>
  </si>
  <si>
    <t>[O-][N+](=O)c(c(ccc1Cl)Cl)c1</t>
  </si>
  <si>
    <t>2,5-Dichloronitrobenzene</t>
  </si>
  <si>
    <t>000099-54-7</t>
  </si>
  <si>
    <t>[O-][N+](=O)c(ccc(c1Cl)Cl)c1</t>
  </si>
  <si>
    <t>3,4-Dichloronitrobenzene</t>
  </si>
  <si>
    <t>000100-00-5</t>
  </si>
  <si>
    <t>[O-][N+](=O)c(ccc(c1)Cl)c1</t>
  </si>
  <si>
    <t>4-Chloronitrobenzene</t>
  </si>
  <si>
    <t>000121-73-3</t>
  </si>
  <si>
    <t>[O-][N+](=O)c(cccc1Cl)c1</t>
  </si>
  <si>
    <t>3-Chloronitrobenzene</t>
  </si>
  <si>
    <t>000611-06-3</t>
  </si>
  <si>
    <t>[O-][N+](=O)c(c(cc(c1)Cl)Cl)c1</t>
  </si>
  <si>
    <t>2,4-Dichloronitrobenzene</t>
  </si>
  <si>
    <t>000618-62-2</t>
  </si>
  <si>
    <t>[O-][N+](=O)c(cc(cc1Cl)Cl)c1</t>
  </si>
  <si>
    <t>3,5-Dichloronitrobenzene</t>
  </si>
  <si>
    <t>003209-22-1</t>
  </si>
  <si>
    <t>[O-][N+](=O)c(c(c(cc1)Cl)Cl)c1</t>
  </si>
  <si>
    <t>2,3-Dichloronitrobenzene</t>
  </si>
  <si>
    <t>000350-46-9</t>
  </si>
  <si>
    <t>[O-][N+](=O)c(ccc(F)c1)c1</t>
  </si>
  <si>
    <t>4-Fluoronitrobenzene</t>
  </si>
  <si>
    <t>000350-30-1</t>
  </si>
  <si>
    <t>Fc1ccc(cc1Cl)[N+](=O)[O-]</t>
  </si>
  <si>
    <t>3-Chloro-4-fluoronitrobenzene</t>
  </si>
  <si>
    <t>000080-46-6</t>
  </si>
  <si>
    <t>Oc(ccc(c1)C(CC)(C)C)c1</t>
  </si>
  <si>
    <t>4-t-Pentylphenol</t>
  </si>
  <si>
    <t>Raevsky et al., QSAR Comb. Sci., 2009,28,163-174 and Russom et al., Environ. Toxicol. Chem., 1997,16,948-973</t>
  </si>
  <si>
    <t>000088-18-6</t>
  </si>
  <si>
    <t>Oc(c(ccc1)C(C)(C)C)c1</t>
  </si>
  <si>
    <t>2-(1,1-Dimethylethyl)-phenol</t>
  </si>
  <si>
    <t>000088-60-8</t>
  </si>
  <si>
    <t>Oc(c(ccc1C)C(C)(C)C)c1</t>
  </si>
  <si>
    <t>6-tert-Butyl-m-cresol</t>
  </si>
  <si>
    <t>000089-72-5</t>
  </si>
  <si>
    <t>Oc(c(ccc1)C(CC)C)c1</t>
  </si>
  <si>
    <t>o-sec-Butylphenol</t>
  </si>
  <si>
    <t>000089-83-8</t>
  </si>
  <si>
    <t>Oc(c(ccc1C)C(C)C)c1</t>
  </si>
  <si>
    <t>Thymol</t>
  </si>
  <si>
    <t>000095-48-7</t>
  </si>
  <si>
    <t>Oc(c(ccc1)C)c1</t>
  </si>
  <si>
    <t>2-Methylphenol</t>
  </si>
  <si>
    <t>000095-65-8</t>
  </si>
  <si>
    <t>Oc(ccc(c1C)C)c1</t>
  </si>
  <si>
    <t>3,4-Dimethylphenol</t>
  </si>
  <si>
    <t>000095-87-4</t>
  </si>
  <si>
    <t>Oc(c(ccc1C)C)c1</t>
  </si>
  <si>
    <t>2,5-Xylenol</t>
  </si>
  <si>
    <t>000096-76-4</t>
  </si>
  <si>
    <t>Oc(c(cc(c1)C(C)(C)C)C(C)(C)C)c1</t>
  </si>
  <si>
    <t>2,4-Di-tert-butylphenol</t>
  </si>
  <si>
    <t>000098-54-4</t>
  </si>
  <si>
    <t>Oc(ccc(c1)C(C)(C)C)c1</t>
  </si>
  <si>
    <t>4-tert-Butylphenol</t>
  </si>
  <si>
    <t>000099-71-8</t>
  </si>
  <si>
    <t>Oc(ccc(c1)C(CC)C)c1</t>
  </si>
  <si>
    <t>p-sec-Butylphenol</t>
  </si>
  <si>
    <t>000104-40-5</t>
  </si>
  <si>
    <t>Oc(ccc(c1)CCCCCCCCC)c1</t>
  </si>
  <si>
    <t>4-Nonylphenol</t>
  </si>
  <si>
    <t>000105-67-9</t>
  </si>
  <si>
    <t>Oc(c(cc(c1)C)C)c1</t>
  </si>
  <si>
    <t>2,4-Dimethylphenol</t>
  </si>
  <si>
    <t>000106-44-5</t>
  </si>
  <si>
    <t>Oc(ccc(c1)C)c1</t>
  </si>
  <si>
    <t>4-Methylphenol</t>
  </si>
  <si>
    <t>000108-39-4</t>
  </si>
  <si>
    <t>Oc(cccc1C)c1</t>
  </si>
  <si>
    <t>3-Methylphenol</t>
  </si>
  <si>
    <t>000108-95-2</t>
  </si>
  <si>
    <t>Oc(cccc1)c1</t>
  </si>
  <si>
    <t>Phenol</t>
  </si>
  <si>
    <t>000120-95-6</t>
  </si>
  <si>
    <t>Oc(c(cc(c1)C(CC)(C)C)C(CC)(C)C)c1</t>
  </si>
  <si>
    <t>2,4-Di-tert-pentylphenol</t>
  </si>
  <si>
    <t>000123-07-9</t>
  </si>
  <si>
    <t>Oc(ccc(c1)CC)c1</t>
  </si>
  <si>
    <t>4-Ethylphenol</t>
  </si>
  <si>
    <t>000128-37-0</t>
  </si>
  <si>
    <t>Oc(c(cc(c1)C)C(C)(C)C)c1C(C)(C)C</t>
  </si>
  <si>
    <t>2,6-Di-tert-butyl-4-methylphenol</t>
  </si>
  <si>
    <t>Yuan et al., JMGM, 2007,26,327-335 and Russom et al., Environ. Toxicol. Chem., 1997,16,948-967</t>
  </si>
  <si>
    <t>000140-66-9</t>
  </si>
  <si>
    <t>Oc(ccc(c1)C(CC(C)(C)C)(C)C)c1</t>
  </si>
  <si>
    <t>4-t-Octylphenol</t>
  </si>
  <si>
    <t>000527-60-6</t>
  </si>
  <si>
    <t>Oc(c(cc(c1)C)C)c1C</t>
  </si>
  <si>
    <t>2,4,6-Trimethylphenol</t>
  </si>
  <si>
    <t>000576-26-1</t>
  </si>
  <si>
    <t>Oc(c(ccc1)C)c1C</t>
  </si>
  <si>
    <t>2,6-Dimethylphenol</t>
  </si>
  <si>
    <t>000645-56-7</t>
  </si>
  <si>
    <t>Oc(ccc(c1)CCC)c1</t>
  </si>
  <si>
    <t>4-Propylphenol</t>
  </si>
  <si>
    <t>000732-26-3</t>
  </si>
  <si>
    <t>Oc(c(cc(c1)C(C)(C)C)C(C)(C)C)c1C(C)(C)C</t>
  </si>
  <si>
    <t xml:space="preserve">2,4,6-Tri-tert-Butylphenol </t>
  </si>
  <si>
    <t>001638-22-8</t>
  </si>
  <si>
    <t>Oc(ccc(c1)CCCC)c1</t>
  </si>
  <si>
    <t>4-n-Butylphenol</t>
  </si>
  <si>
    <t>001806-26-4</t>
  </si>
  <si>
    <t>Oc(ccc(c1)CCCCCCCC)c1</t>
  </si>
  <si>
    <t>p-Octylphenol</t>
  </si>
  <si>
    <t>001879-09-0</t>
  </si>
  <si>
    <t>Oc(c(cc(c1)C)C(C)(C)C)c1C</t>
  </si>
  <si>
    <t>2-(1,1-Dimethylethyl)-4,6-dimethylphenol</t>
  </si>
  <si>
    <t>002219-82-1</t>
  </si>
  <si>
    <t>Oc(c(ccc1)C(C)(C)C)c1C</t>
  </si>
  <si>
    <t>6-tert-Butyl-o-cresol</t>
  </si>
  <si>
    <t>002409-55-4</t>
  </si>
  <si>
    <t>Oc(c(cc(c1)C)C(C)(C)C)c1</t>
  </si>
  <si>
    <t>2-tert-Butyl-4-methylphenol</t>
  </si>
  <si>
    <t>002416-94-6</t>
  </si>
  <si>
    <t>Oc(c(ccc1C)C)c1C</t>
  </si>
  <si>
    <t>2,3,6-Trimethylphenol</t>
  </si>
  <si>
    <t>Raevsky et al., QSAR Comb. Sci., 2009,28,163-174 and Russom et al., Environ. Toxicol. Chem., 1997,16,948-969</t>
  </si>
  <si>
    <t>004130-42-1</t>
  </si>
  <si>
    <t>Oc(c(cc(c1)CC)C(C)(C)C)c1C(C)(C)C</t>
  </si>
  <si>
    <t>2,6-Di-tert-Butyl-4-ethylphenol</t>
  </si>
  <si>
    <t>005510-99-6</t>
  </si>
  <si>
    <t>CCC(C)c1cccc(C(C)CC)c1O</t>
  </si>
  <si>
    <t>2,6-Di-sec-butylphenol</t>
  </si>
  <si>
    <t>014938-35-3</t>
  </si>
  <si>
    <t>Oc(ccc(c1)CCCCC)c1</t>
  </si>
  <si>
    <t>4-n-Pentylphenol</t>
  </si>
  <si>
    <t>025154-52-3</t>
  </si>
  <si>
    <t>Oc1ccc(cc1)CCCCCCCCC</t>
  </si>
  <si>
    <t>Nonylphenol</t>
  </si>
  <si>
    <t>000615-58-7</t>
  </si>
  <si>
    <t>Oc(c(cc(c1)Br)Br)c1</t>
  </si>
  <si>
    <t>2,4-Dibromophenol</t>
  </si>
  <si>
    <t>000059-50-7</t>
  </si>
  <si>
    <t>Oc(ccc(c1C)Cl)c1</t>
  </si>
  <si>
    <t>4-Chloro-3-methylphenol</t>
  </si>
  <si>
    <t>000088-04-0</t>
  </si>
  <si>
    <t>Oc(cc(c(c1C)Cl)C)c1</t>
  </si>
  <si>
    <t>4-Chloro-3,5-dimethylphenol</t>
  </si>
  <si>
    <t>000095-57-8</t>
  </si>
  <si>
    <t>Oc(c(ccc1)Cl)c1</t>
  </si>
  <si>
    <t>2-Chlorophenol</t>
  </si>
  <si>
    <t>000106-48-9</t>
  </si>
  <si>
    <t>Oc(ccc(c1)Cl)c1</t>
  </si>
  <si>
    <t>4-Chlorophenol</t>
  </si>
  <si>
    <t>Raevsky et al., QSAR Comb. Sci., 2009,28,163-174 and Russom et al., Environ. Toxicol. Chem., 1997,16,948-970</t>
  </si>
  <si>
    <t>000108-43-0</t>
  </si>
  <si>
    <t>Oc(cccc1Cl)c1</t>
  </si>
  <si>
    <t>3-Chlorophenol</t>
  </si>
  <si>
    <t>006640-27-3</t>
  </si>
  <si>
    <t>Oc(c(cc(c1)C)Cl)c1</t>
  </si>
  <si>
    <t>2-Chloro-4-methylphenol</t>
  </si>
  <si>
    <t>000087-65-0</t>
  </si>
  <si>
    <t>Oc(c(ccc1)Cl)c1Cl</t>
  </si>
  <si>
    <t>2,6-Dichlorophenol</t>
  </si>
  <si>
    <t>000095-95-4</t>
  </si>
  <si>
    <t>Oc(c(cc(c1Cl)Cl)Cl)c1</t>
  </si>
  <si>
    <t>2,4,5-Trichlorophenol</t>
  </si>
  <si>
    <t>Raevsky et al., QSAR Comb. Sci., 2009,28,163-174</t>
  </si>
  <si>
    <t>000120-83-2</t>
  </si>
  <si>
    <t>Oc(c(cc(c1)Cl)Cl)c1</t>
  </si>
  <si>
    <t>2,4-Dichlorophenol</t>
  </si>
  <si>
    <t>Raevsky et al., QSAR Comb. Sci., 2009,28,163-174 and Russom et al., Environ. Toxicol. Chem., 1997,16,948-967 and Eroglu et al., Int. J. Mol. Sci., 2007,8,1265-1283</t>
  </si>
  <si>
    <t>000583-78-8</t>
  </si>
  <si>
    <t>Oc(c(ccc1Cl)Cl)c1</t>
  </si>
  <si>
    <t>2,5-Dichlorophenol</t>
  </si>
  <si>
    <t>000591-35-5</t>
  </si>
  <si>
    <t>Oc1cc(Cl)cc(Cl)c1</t>
  </si>
  <si>
    <t>3,5-Dichlorophenol</t>
  </si>
  <si>
    <t>000609-19-8</t>
  </si>
  <si>
    <t>Oc1cc(Cl)c(Cl)c(Cl)c1</t>
  </si>
  <si>
    <t>3,4,5-Trichlorophenol</t>
  </si>
  <si>
    <t>000933-75-5</t>
  </si>
  <si>
    <t>Oc(c(ccc1Cl)Cl)c1Cl</t>
  </si>
  <si>
    <t>2,3,6-Trichlorophenol</t>
  </si>
  <si>
    <t>000933-78-8</t>
  </si>
  <si>
    <t>Oc1cc(Cl)cc(Cl)c1Cl</t>
  </si>
  <si>
    <t>2,3,5-Trichlorophenol</t>
  </si>
  <si>
    <t>000088-06-2</t>
  </si>
  <si>
    <t>Oc(c(cc(c1)Cl)Cl)c1Cl</t>
  </si>
  <si>
    <t>2,4,6-Trichlorophenol</t>
  </si>
  <si>
    <t>Raevsky et al., QSAR Comb. Sci., 2009,28,163-174 and Russom et al., Environ. Toxicol. Chem., 1997,16,948-971</t>
  </si>
  <si>
    <t>000609-23-4</t>
  </si>
  <si>
    <t>Oc(c(cc(c1)I)I)c1I</t>
  </si>
  <si>
    <t>2,4,6-Triiodophenol</t>
  </si>
  <si>
    <t>000088-75-6</t>
  </si>
  <si>
    <t>[O-][N+](=O)c(c(O)ccc1)c1</t>
  </si>
  <si>
    <t>o-Nitrophenol</t>
  </si>
  <si>
    <t>000100-02-7</t>
  </si>
  <si>
    <t>[O-][N+](=O)c(ccc(O)c1)c1</t>
  </si>
  <si>
    <t>4-Nitrophenol</t>
  </si>
  <si>
    <t>000554-84-7</t>
  </si>
  <si>
    <t>[O-][N+](=O)c(cccc1O)c1</t>
  </si>
  <si>
    <t>3-Nitrophenol</t>
  </si>
  <si>
    <t>000089-64-5</t>
  </si>
  <si>
    <t>[O-][N+](=O)c(c(O)ccc1Cl)c1</t>
  </si>
  <si>
    <t>4-Chloro-2-nitrophenol</t>
  </si>
  <si>
    <t>000088-30-2</t>
  </si>
  <si>
    <t>Oc(ccc1N(=O)=O)cc1C(F)(F)F</t>
  </si>
  <si>
    <t>3-Trifluoromethyl-4-nitrophenol</t>
  </si>
  <si>
    <t>001745-81-9</t>
  </si>
  <si>
    <t>Oc(c(ccc1)CC=C)c1</t>
  </si>
  <si>
    <t>2-Allylphenol</t>
  </si>
  <si>
    <t>004286-23-1</t>
  </si>
  <si>
    <t>Oc(ccc(C(=C)C)c1)c1</t>
  </si>
  <si>
    <t>4-Isopropenylphenol</t>
  </si>
  <si>
    <t>061788-44-1</t>
  </si>
  <si>
    <t>Oc1c(cccc1)C=C</t>
  </si>
  <si>
    <t>Phenol, styrenated</t>
  </si>
  <si>
    <t>000100-71-0</t>
  </si>
  <si>
    <t>n(c(ccc1)CC)c1</t>
  </si>
  <si>
    <t>2-Ethylpyridine</t>
  </si>
  <si>
    <t>000104-90-5</t>
  </si>
  <si>
    <t>n(c(ccc1CC)C)c1</t>
  </si>
  <si>
    <t>5-Ethyl-2-methylpyridine</t>
  </si>
  <si>
    <t>000108-89-4</t>
  </si>
  <si>
    <t>n(ccc(c1)C)c1</t>
  </si>
  <si>
    <t>4-Picoline</t>
  </si>
  <si>
    <t>000108-99-6</t>
  </si>
  <si>
    <t>n(cccc1C)c1</t>
  </si>
  <si>
    <t xml:space="preserve">3-Picoline </t>
  </si>
  <si>
    <t>000109-06-8</t>
  </si>
  <si>
    <t>n(c(ccc1)C)c1</t>
  </si>
  <si>
    <t>2-Picoline</t>
  </si>
  <si>
    <t>000110-86-1</t>
  </si>
  <si>
    <t>n(cccc1)c1</t>
  </si>
  <si>
    <t>Pyridine</t>
  </si>
  <si>
    <t>002176-62-7</t>
  </si>
  <si>
    <t>n(c(c(c(c1Cl)Cl)Cl)Cl)c1Cl</t>
  </si>
  <si>
    <t xml:space="preserve">Pentachloropyridine </t>
  </si>
  <si>
    <t>018368-63-3</t>
  </si>
  <si>
    <t>Clc(nc(c1)C)cc1</t>
  </si>
  <si>
    <t xml:space="preserve">6-Chloro-2-picoline </t>
  </si>
  <si>
    <t>010500-57-9</t>
  </si>
  <si>
    <t>n(ccc1)c(CCC2)c1C2</t>
  </si>
  <si>
    <t>5,6,7,8-Tetrahydroquinoline</t>
  </si>
  <si>
    <t>076334-36-6</t>
  </si>
  <si>
    <t>BrC(=C)CCO</t>
  </si>
  <si>
    <t>3-Bromo-3-buten-1-ol</t>
  </si>
  <si>
    <t>000077-47-4</t>
  </si>
  <si>
    <t>C(=C(C(=C1Cl)Cl)Cl)(C1(Cl)Cl)Cl</t>
  </si>
  <si>
    <t>Hexachlorocyclopentadiene</t>
  </si>
  <si>
    <t>000087-68-3</t>
  </si>
  <si>
    <t>C(=C(C(=C(Cl)Cl)Cl)Cl)(Cl)Cl</t>
  </si>
  <si>
    <t>Hexachloro-1,3-butadiene</t>
  </si>
  <si>
    <t>000542-75-6</t>
  </si>
  <si>
    <t>C(=CCl)CCl</t>
  </si>
  <si>
    <t>1,3-Dichloropropene</t>
  </si>
  <si>
    <t>000760-23-6</t>
  </si>
  <si>
    <t>C(C(Cl)CCl)=C</t>
  </si>
  <si>
    <t>3,4-Dichloro-1-buten</t>
  </si>
  <si>
    <t>001871-57-4</t>
  </si>
  <si>
    <t>C=C(CCl)CCl</t>
  </si>
  <si>
    <t>3-Chloro-2-chloromethyl-1-propene</t>
  </si>
  <si>
    <t>000096-13-9</t>
  </si>
  <si>
    <t>OCC(Br)CBr</t>
  </si>
  <si>
    <t>2,3-Dibromo-1-propanol</t>
  </si>
  <si>
    <t>000107-07-3</t>
  </si>
  <si>
    <t>OCCCl</t>
  </si>
  <si>
    <t>2-Chloroethanol</t>
  </si>
  <si>
    <t>000115-20-8</t>
  </si>
  <si>
    <t>OCC(Cl)(Cl)Cl</t>
  </si>
  <si>
    <t>2,2,2-Trichloroethanol</t>
  </si>
  <si>
    <t>000127-00-4</t>
  </si>
  <si>
    <t>OC(CCl)C</t>
  </si>
  <si>
    <t>1-Chloro-2-propanol</t>
  </si>
  <si>
    <t>006001-64-5</t>
  </si>
  <si>
    <t>CC(C)(O)C(Cl)(Cl)Cl</t>
  </si>
  <si>
    <t xml:space="preserve">1,1,1-Trichloro-2-methyl-2-propanol hydrate </t>
  </si>
  <si>
    <t>000075-89-8</t>
  </si>
  <si>
    <t>FC(F)(F)CO</t>
  </si>
  <si>
    <t>2,2,3-Tritluoroethanol</t>
  </si>
  <si>
    <t>000920-66-1</t>
  </si>
  <si>
    <t>FC(F)(F)C(O)C(F)(F)F</t>
  </si>
  <si>
    <t>1,1,1,3,3,3-Hexafluoro-2-propanol</t>
  </si>
  <si>
    <t>Yuan et al., J. Mol. Graph. Model., 2007,26,327-335 and Russom et al., Environ. Toxicol. Chem., 1997,16,948-972</t>
  </si>
  <si>
    <t>029553-26-2</t>
  </si>
  <si>
    <t>FC(F)C(F)(F)C(O)(C)C</t>
  </si>
  <si>
    <t>2,2,3,3-Tetrafluoro-1,1-dimethylpropanol</t>
  </si>
  <si>
    <t>000927-74-2</t>
  </si>
  <si>
    <t>OCCC#C</t>
  </si>
  <si>
    <t>3-Butyn-1-ol</t>
  </si>
  <si>
    <t>000928-96-1</t>
  </si>
  <si>
    <t>OCCC=CCC</t>
  </si>
  <si>
    <t xml:space="preserve">cis-3-Hexen-1-ol </t>
  </si>
  <si>
    <t>000928-97-2</t>
  </si>
  <si>
    <t xml:space="preserve">trans-3-Hexen-1-ol </t>
  </si>
  <si>
    <t>002117-11-5</t>
  </si>
  <si>
    <t>OC(C)CC#C</t>
  </si>
  <si>
    <t>4-Pentyn-2-ol</t>
  </si>
  <si>
    <t>000077-75-8</t>
  </si>
  <si>
    <t>OC(C#C)(CC)C</t>
  </si>
  <si>
    <t>3-Methyl-1-pentyn-3-ol</t>
  </si>
  <si>
    <t>000107-18-6</t>
  </si>
  <si>
    <t>OCC=C</t>
  </si>
  <si>
    <t>Allyl alcohol</t>
  </si>
  <si>
    <t>000107-19-7</t>
  </si>
  <si>
    <t>OCC#C</t>
  </si>
  <si>
    <t>Propargyl alcohol</t>
  </si>
  <si>
    <t>000115-19-5</t>
  </si>
  <si>
    <t>OC(C#C)(C)C</t>
  </si>
  <si>
    <t>2-Methyl-3-butyn-2-ol</t>
  </si>
  <si>
    <t>000556-82-1</t>
  </si>
  <si>
    <t>OCC=C(C)C</t>
  </si>
  <si>
    <t>3-Methylbut-2-en-1-ol</t>
  </si>
  <si>
    <t>000764-01-2</t>
  </si>
  <si>
    <t>CC#CCO</t>
  </si>
  <si>
    <t>2-Butyn-1-ol</t>
  </si>
  <si>
    <t>000924-41-4</t>
  </si>
  <si>
    <t>OC(CC=C)C=C</t>
  </si>
  <si>
    <t>1,5-Hexadien-3-ol</t>
  </si>
  <si>
    <t>004117-14-0</t>
  </si>
  <si>
    <t>OCC#CCCCCCCC</t>
  </si>
  <si>
    <t xml:space="preserve">2-Decyn-1-ol </t>
  </si>
  <si>
    <t>004798-44-1</t>
  </si>
  <si>
    <t>OC(C=C)CCC</t>
  </si>
  <si>
    <t>1-Hexen-3-ol</t>
  </si>
  <si>
    <t>006117-91-5</t>
  </si>
  <si>
    <t>OCC=CC</t>
  </si>
  <si>
    <t>2-Buten-1-ol</t>
  </si>
  <si>
    <t>007383-19-9</t>
  </si>
  <si>
    <t>OC(C#C)CCCC</t>
  </si>
  <si>
    <t>1-Heptyn-3-ol</t>
  </si>
  <si>
    <t>065337-13-5</t>
  </si>
  <si>
    <t>CC(O)C#C</t>
  </si>
  <si>
    <t>3-Butyn-2-ol</t>
  </si>
  <si>
    <t>000078-70-6</t>
  </si>
  <si>
    <t>OC(C=C)(CCC=C(C)C)C</t>
  </si>
  <si>
    <t>1,6-Octadien-3-ol, 3,7-dimethyl-</t>
  </si>
  <si>
    <t>000818-72-4</t>
  </si>
  <si>
    <t>OC(C#C)CCCCC</t>
  </si>
  <si>
    <t>1-Octyn-3-ol</t>
  </si>
  <si>
    <t>001482-15-1</t>
  </si>
  <si>
    <t>OC(C#C)(C)C(C)C</t>
  </si>
  <si>
    <t>3,4-Diethyl-1-pentyn-3-ol</t>
  </si>
  <si>
    <t>007212-44-4</t>
  </si>
  <si>
    <t>OC(C=C)(CCC=C(CCC=C(C)C)C)C</t>
  </si>
  <si>
    <t xml:space="preserve">3-Hydroxy-3,7,11-trimethyl-1,6,10-dodecatriene </t>
  </si>
  <si>
    <t>019549-98-5</t>
  </si>
  <si>
    <t>CC(C)CCC(C)(O)C#C</t>
  </si>
  <si>
    <t>3,6-Demethyl-1-heptyn-3-ol</t>
  </si>
  <si>
    <t>000078-27-3</t>
  </si>
  <si>
    <t>OC(C#C)(CCCC1)C1</t>
  </si>
  <si>
    <t>1-Ethynyl-cyclohexanol</t>
  </si>
  <si>
    <t>000596-85-0</t>
  </si>
  <si>
    <t>CC(O)(CCC1C(=C)CCC2C(C)(C)CCCC12C)C=C</t>
  </si>
  <si>
    <t xml:space="preserve">Manool </t>
  </si>
  <si>
    <t>000110-65-6</t>
  </si>
  <si>
    <t>OCC#CCO</t>
  </si>
  <si>
    <t>2-Butyne-1,4-diol</t>
  </si>
  <si>
    <t>000066-25-1</t>
  </si>
  <si>
    <t>O=CCCCCC</t>
  </si>
  <si>
    <t>Hexanal</t>
  </si>
  <si>
    <t>000075-07-0</t>
  </si>
  <si>
    <t>O=CC</t>
  </si>
  <si>
    <t xml:space="preserve">Ethanal  </t>
  </si>
  <si>
    <t>000096-17-3</t>
  </si>
  <si>
    <t>O=CC(CC)C</t>
  </si>
  <si>
    <t>2-Methylbytyraldehyde</t>
  </si>
  <si>
    <t>000110-62-3</t>
  </si>
  <si>
    <t>O=CCCCC</t>
  </si>
  <si>
    <t>Valeraldehyde</t>
  </si>
  <si>
    <t>000123-15-9</t>
  </si>
  <si>
    <t>O=CC(CCC)C</t>
  </si>
  <si>
    <t>2-Methylcaleraldethyde</t>
  </si>
  <si>
    <t>000123-72-8</t>
  </si>
  <si>
    <t>O=CCCC</t>
  </si>
  <si>
    <t>Butyraldehyde</t>
  </si>
  <si>
    <t>000590-86-3</t>
  </si>
  <si>
    <t>O=CCC(C)C</t>
  </si>
  <si>
    <t>Isovaleraldehyde</t>
  </si>
  <si>
    <t>003944-76-1</t>
  </si>
  <si>
    <t>CCC(C)C(C)C(=O)</t>
  </si>
  <si>
    <t>2,3-Dimethylpentanal</t>
  </si>
  <si>
    <t>000107-02-8</t>
  </si>
  <si>
    <t>O=CC=C</t>
  </si>
  <si>
    <t xml:space="preserve">Acrolein  </t>
  </si>
  <si>
    <t>004170-30-3</t>
  </si>
  <si>
    <t>O=CC=CC</t>
  </si>
  <si>
    <t>Crotonaldehyde</t>
  </si>
  <si>
    <t>000111-30-8</t>
  </si>
  <si>
    <t>O=CCCCC=O</t>
  </si>
  <si>
    <t>Glutaraldehyde</t>
  </si>
  <si>
    <t>000123-54-6</t>
  </si>
  <si>
    <t>O=C(CC(=O)C)C</t>
  </si>
  <si>
    <t>2,4-Pentanedione</t>
  </si>
  <si>
    <t>001540-36-9</t>
  </si>
  <si>
    <t>O=C(C)C(C(=O)C)CCCC</t>
  </si>
  <si>
    <t>2,4-Pentanedione, 3-butyl-</t>
  </si>
  <si>
    <t>000126-81-8</t>
  </si>
  <si>
    <t>O=C(CC(CC1(=O))(C)C)C1</t>
  </si>
  <si>
    <t>5,5-Dimethyl-1,4-Cyclohexandione</t>
  </si>
  <si>
    <t>Yuan et al., J. Mol. Graph. Model., 2007,26,327-335 and Russom et al., Environ. Toxicol. Chem., 1997,16,948-969</t>
  </si>
  <si>
    <t>000079-77-6</t>
  </si>
  <si>
    <t>O=C(C=CC(=C(CCC1)C)C1(C)C)C</t>
  </si>
  <si>
    <t xml:space="preserve">b-Ionone </t>
  </si>
  <si>
    <t>001335-46-2</t>
  </si>
  <si>
    <t>O=C(C=CC1C(=C(CCC1(C)C)C)C)C</t>
  </si>
  <si>
    <t>Methylionone</t>
  </si>
  <si>
    <t>000079-20-9</t>
  </si>
  <si>
    <t>O=C(OC)C</t>
  </si>
  <si>
    <t xml:space="preserve">Methyl acetate  </t>
  </si>
  <si>
    <t>Russom et al., Environ. Toxicol. Chem., 1997,16,948-967 and Papa et al., Chemosphere, 2005,58,559-570</t>
  </si>
  <si>
    <t>000109-60-4</t>
  </si>
  <si>
    <t>O=C(OCCC)C</t>
  </si>
  <si>
    <t xml:space="preserve">Propyl acetate </t>
  </si>
  <si>
    <t>000110-19-0</t>
  </si>
  <si>
    <t>O=C(OCC(C)C)C</t>
  </si>
  <si>
    <t>Isobutyl acetate</t>
  </si>
  <si>
    <t>000123-66-0</t>
  </si>
  <si>
    <t>O=C(OCC)CCCCC</t>
  </si>
  <si>
    <t xml:space="preserve">Ethyl hexanoate </t>
  </si>
  <si>
    <t>000123-86-4</t>
  </si>
  <si>
    <t>O=C(OCCCC)C</t>
  </si>
  <si>
    <t xml:space="preserve">Butyl acetate </t>
  </si>
  <si>
    <t>Russom et al., Environ. Toxicol. Chem., 1997,16,948-967 and Papa et al., Chemosphere, 2005,58,559-570 and Eroglu et al., IJMC, 2007,8,1265-1283</t>
  </si>
  <si>
    <t>000141-78-6</t>
  </si>
  <si>
    <t>O=C(OCC)C</t>
  </si>
  <si>
    <t>Ethyl acetate</t>
  </si>
  <si>
    <t>Russom et al., Environ. Toxicol. Chem., 1997,16,948-967 and Eroglu et al., Int. J. Mol. Sci., 2007,8,1265-1283 and Papa et al., Chemosphere, 2005,58,559-570</t>
  </si>
  <si>
    <t>000142-92-7</t>
  </si>
  <si>
    <t>O=C(OCCCCCC)C</t>
  </si>
  <si>
    <t xml:space="preserve">Hexyl acetate </t>
  </si>
  <si>
    <t>000540-88-5</t>
  </si>
  <si>
    <t>O=C(OC(C)(C)C)C</t>
  </si>
  <si>
    <t>tert-Butyl acetate</t>
  </si>
  <si>
    <t>000706-14-9</t>
  </si>
  <si>
    <t>O=C(OC(C1)CCCCCC)C1</t>
  </si>
  <si>
    <t>γ-Decalactone</t>
  </si>
  <si>
    <t>000515-84-4</t>
  </si>
  <si>
    <t>O=C(OCC)C(Cl)(Cl)Cl</t>
  </si>
  <si>
    <t>Ethyl trichloroacetate</t>
  </si>
  <si>
    <t>000105-99-7</t>
  </si>
  <si>
    <t>O=C(OCCCC)CCCCC(=O)OCCCC</t>
  </si>
  <si>
    <t xml:space="preserve">Dibutyl adipate </t>
  </si>
  <si>
    <t>000110-40-7</t>
  </si>
  <si>
    <t>O=C(OCC)CCCCCCCCC(=O)OCC</t>
  </si>
  <si>
    <t xml:space="preserve">Diethyl sebacate  </t>
  </si>
  <si>
    <t>000141-03-7</t>
  </si>
  <si>
    <t>O=C(OCCCC)CCC(=O)OCCCC</t>
  </si>
  <si>
    <t xml:space="preserve">Dibutyl succinate </t>
  </si>
  <si>
    <t>000141-28-6</t>
  </si>
  <si>
    <t>O=C(OCC)CCCCC(=O)OCC</t>
  </si>
  <si>
    <t xml:space="preserve">Diethyl adipate  </t>
  </si>
  <si>
    <t>000095-08-9</t>
  </si>
  <si>
    <t>O=C(OCCOCCOCCOC(=O)C(CC)CC)C(CC)CC</t>
  </si>
  <si>
    <t>2,2'-(Ethylenedioxy)diethyl bis(2-ethylbutyrate)</t>
  </si>
  <si>
    <t>000105-75-9</t>
  </si>
  <si>
    <t>O=C(OCCCC)C=CC(=O)OCCCC</t>
  </si>
  <si>
    <t xml:space="preserve">Dibutyl fumarate  </t>
  </si>
  <si>
    <t>013048-33-4</t>
  </si>
  <si>
    <t>O=C(OCCCCCCOC(=O)C=C)C=C</t>
  </si>
  <si>
    <t>Hexamethylene diacrylate</t>
  </si>
  <si>
    <t>000096-33-3</t>
  </si>
  <si>
    <t>O=C(OC)C=C</t>
  </si>
  <si>
    <t>Methyl acrylate</t>
  </si>
  <si>
    <t>000106-63-8</t>
  </si>
  <si>
    <t>O=C(OCC(C)C)C=C</t>
  </si>
  <si>
    <t>Isobutyl acrylate</t>
  </si>
  <si>
    <t>Yuan et al., J. Mol. Graph. Model., 2007,26,327-335 and Russom et al., Environ. Toxicol. Chem., 1997,16,948-972 and Papa et al., Chemosphere, 2005,58,559-570</t>
  </si>
  <si>
    <t>000140-88-5</t>
  </si>
  <si>
    <t>O=C(OCC)C=C</t>
  </si>
  <si>
    <t>Ethyl acrylate</t>
  </si>
  <si>
    <t>000141-32-2</t>
  </si>
  <si>
    <t>O=C(OCCCC)C=C</t>
  </si>
  <si>
    <t>n-Butyl acrylate</t>
  </si>
  <si>
    <t>002499-95-8</t>
  </si>
  <si>
    <t>O=C(OCCCCCC)C=C</t>
  </si>
  <si>
    <t xml:space="preserve">Hexyl acrylate  </t>
  </si>
  <si>
    <t>003066-71-5</t>
  </si>
  <si>
    <t>O=C(OC(CCCC1)C1)C=C</t>
  </si>
  <si>
    <t>Cyclohexyl acrylate</t>
  </si>
  <si>
    <t>000818-61-1</t>
  </si>
  <si>
    <t>O=C(OCCO)C=C</t>
  </si>
  <si>
    <t>2-Hydroxyethyl carylate</t>
  </si>
  <si>
    <t>000999-61-1</t>
  </si>
  <si>
    <t>O=C(OCC(O)C)C=C</t>
  </si>
  <si>
    <t>2-Hydroxypropyl acrylate</t>
  </si>
  <si>
    <t>002439-35-2</t>
  </si>
  <si>
    <t>O=C(OCCN(C)C)C=C</t>
  </si>
  <si>
    <t>2-(Dimethylamino)ethyl acrylate</t>
  </si>
  <si>
    <t>000080-62-6</t>
  </si>
  <si>
    <t>O=C(OC)C(=C)C</t>
  </si>
  <si>
    <t xml:space="preserve">2-Propenoic acid, 2-methyl-, methyl ester </t>
  </si>
  <si>
    <t>000096-05-9</t>
  </si>
  <si>
    <t>O=C(OCC=C)C(=C)C</t>
  </si>
  <si>
    <t>2-Methyl-2-propenoicaci2-propenylester</t>
  </si>
  <si>
    <t>000097-88-1</t>
  </si>
  <si>
    <t>O=C(OCCCC)C(=C)C</t>
  </si>
  <si>
    <t>n-Butyl methacrylate</t>
  </si>
  <si>
    <t>000688-84-6</t>
  </si>
  <si>
    <t>O=C(OCC(CCCC)CC)C(=C)C</t>
  </si>
  <si>
    <t>2-Ethylhexyl methacrylate</t>
  </si>
  <si>
    <t>004655-34-9</t>
  </si>
  <si>
    <t>O=C(OC(C)C)C(=C)C</t>
  </si>
  <si>
    <t xml:space="preserve">Isopropyl methacrylate </t>
  </si>
  <si>
    <t>000352-87-4</t>
  </si>
  <si>
    <t>O=C(OCC(F)(F)F)C(=C)C</t>
  </si>
  <si>
    <t>2,2,2-Trifluoroethyl methacrylate</t>
  </si>
  <si>
    <t>000868-77-9</t>
  </si>
  <si>
    <t>O=C(OCCO)C(=C)C</t>
  </si>
  <si>
    <t xml:space="preserve">2-Hydroxyethyl methacrylate </t>
  </si>
  <si>
    <t>002867-47-2</t>
  </si>
  <si>
    <t>O=C(OCCN(C)C)C(=C)C</t>
  </si>
  <si>
    <t>2-(Dimethylamino)ethyl methacrylate(DMMA)</t>
  </si>
  <si>
    <t>002370-63-0</t>
  </si>
  <si>
    <t>O=C(OCCOCC)C(=C)C</t>
  </si>
  <si>
    <t xml:space="preserve">2-Ethoxyethyl methacrylate </t>
  </si>
  <si>
    <t>002455-24-5</t>
  </si>
  <si>
    <t>O=C(OCC(OCC1)C1)C(=C)C</t>
  </si>
  <si>
    <t xml:space="preserve">Tetrahydrofurfuryl methacrylate </t>
  </si>
  <si>
    <t>000108-05-4</t>
  </si>
  <si>
    <t>O=C(OC=C)C</t>
  </si>
  <si>
    <t>Vinyl acetate monomer</t>
  </si>
  <si>
    <t>000674-82-8</t>
  </si>
  <si>
    <t>O=C(OC1=C)C1</t>
  </si>
  <si>
    <t>4-Methylideneoxetan-2-one</t>
  </si>
  <si>
    <t>000088-09-5</t>
  </si>
  <si>
    <t>O=C(O)C(CC)CC</t>
  </si>
  <si>
    <t>2-Ethyl butylate</t>
  </si>
  <si>
    <t>000111-14-8</t>
  </si>
  <si>
    <t>O=C(O)CCCCCC</t>
  </si>
  <si>
    <t>Heptanoic acid</t>
  </si>
  <si>
    <t>000112-05-0</t>
  </si>
  <si>
    <t>O=C(O)CCCCCCCC</t>
  </si>
  <si>
    <t xml:space="preserve">Nonanoic acid </t>
  </si>
  <si>
    <t>000142-62-1</t>
  </si>
  <si>
    <t>O=C(O)CCCCC</t>
  </si>
  <si>
    <t xml:space="preserve">Hexanoic acid </t>
  </si>
  <si>
    <t>000143-07-7</t>
  </si>
  <si>
    <t>O=C(O)CCCCCCCCCCC</t>
  </si>
  <si>
    <t>Lauric acid</t>
  </si>
  <si>
    <t>000137-40-6</t>
  </si>
  <si>
    <t>CCC(=O)O</t>
  </si>
  <si>
    <t>Propionic acid, sodium salt</t>
  </si>
  <si>
    <t>Yuan et al., J. Mol. Graph. Model., 2007,26,327-373</t>
  </si>
  <si>
    <t>000079-11-8</t>
  </si>
  <si>
    <t>O=C(O)CCl</t>
  </si>
  <si>
    <t>Chloroacetic acid</t>
  </si>
  <si>
    <t>000079-14-1</t>
  </si>
  <si>
    <t>O=C(O)CO</t>
  </si>
  <si>
    <t>Glycolic acid</t>
  </si>
  <si>
    <t>000298-12-4</t>
  </si>
  <si>
    <t>O=CC(=O)O</t>
  </si>
  <si>
    <t>Glyoxylic acid</t>
  </si>
  <si>
    <t>000124-04-9</t>
  </si>
  <si>
    <t>O=C(O)CCCCC(=O)O</t>
  </si>
  <si>
    <t>Hexanedioic-acid</t>
  </si>
  <si>
    <t>000144-62-7</t>
  </si>
  <si>
    <t>O=C(O)C(=O)O</t>
  </si>
  <si>
    <t>Oxalic acid</t>
  </si>
  <si>
    <t>000060-00-4</t>
  </si>
  <si>
    <t>O=C(O)CN(CCN(CC(=O)O)CC(=O)O)CC(=O)O</t>
  </si>
  <si>
    <t>Ethylenediaminetetraacetic acid</t>
  </si>
  <si>
    <t>000079-10-7</t>
  </si>
  <si>
    <t>O=C(O)C=C</t>
  </si>
  <si>
    <t>Acrylic acid</t>
  </si>
  <si>
    <t>000110-44-1</t>
  </si>
  <si>
    <t>O=C(O)C=CC=CC</t>
  </si>
  <si>
    <t>Sorbic acid</t>
  </si>
  <si>
    <t>005536-61-8</t>
  </si>
  <si>
    <t>OC(=O)C(=C)C</t>
  </si>
  <si>
    <t>Sodium methacrylate</t>
  </si>
  <si>
    <t>000078-96-6</t>
  </si>
  <si>
    <t>OC(CN)C</t>
  </si>
  <si>
    <t>1-Amino-2-propanol</t>
  </si>
  <si>
    <t>000141-43-5</t>
  </si>
  <si>
    <t>OCCN</t>
  </si>
  <si>
    <t>2-Aminoethanol</t>
  </si>
  <si>
    <t>000109-85-3</t>
  </si>
  <si>
    <t>O(CCN)C</t>
  </si>
  <si>
    <t>2-Methoxyethylamine</t>
  </si>
  <si>
    <t>000110-73-6</t>
  </si>
  <si>
    <t>OCCNCC</t>
  </si>
  <si>
    <t>2-(Ethylamino)ethanol</t>
  </si>
  <si>
    <t>000111-42-2</t>
  </si>
  <si>
    <t>OCCNCCO</t>
  </si>
  <si>
    <t>Diethanolamine</t>
  </si>
  <si>
    <t>Yuan et al., J. Mol. Graph. Model., 2007,26,327-335 and Russom et al., Environ. Toxicol. Chem., 1997,16,948-967</t>
  </si>
  <si>
    <t>000078-90-0</t>
  </si>
  <si>
    <t>NCC(N)C</t>
  </si>
  <si>
    <t>1,2-Diaminopropane</t>
  </si>
  <si>
    <t>000107-15-3</t>
  </si>
  <si>
    <t>NCCN</t>
  </si>
  <si>
    <t xml:space="preserve">Ethylenediamine </t>
  </si>
  <si>
    <t>000109-76-2</t>
  </si>
  <si>
    <t>NCCCN</t>
  </si>
  <si>
    <t>1,3-Diaminopropane</t>
  </si>
  <si>
    <t>000124-09-4</t>
  </si>
  <si>
    <t>NCCCCCCN</t>
  </si>
  <si>
    <t>1,6-Hexanediamine</t>
  </si>
  <si>
    <t>000080-52-4</t>
  </si>
  <si>
    <t>NC(C(CCC(N)(C1)C)C1)(C)C</t>
  </si>
  <si>
    <t xml:space="preserve">1,8-Diamino-p-menthane </t>
  </si>
  <si>
    <t>006864-37-5</t>
  </si>
  <si>
    <t>NC(C(CC(C1)CC(CCC(N)C2C)C2)C)C1</t>
  </si>
  <si>
    <t>2,2'-Dimethyl-4,4'-methylenebis(cyclohexylamine)</t>
  </si>
  <si>
    <t>004067-16-7</t>
  </si>
  <si>
    <t>N(CCNCCNCCNCCN)CCN</t>
  </si>
  <si>
    <t>Pentaethylenehexamine</t>
  </si>
  <si>
    <t>003030-47-5</t>
  </si>
  <si>
    <t>N(CCN(C)C)(CCN(C)C)C</t>
  </si>
  <si>
    <t>N-2-(Dimethylamino)ethyl -N,N',N'-trimethyl-1,2-ethanediamine</t>
  </si>
  <si>
    <t>001643-20-5</t>
  </si>
  <si>
    <t>O=N(CCCCCCCCCCCC)(C)C</t>
  </si>
  <si>
    <t>Dodecyldimethylamine oxide</t>
  </si>
  <si>
    <t>000076-06-2</t>
  </si>
  <si>
    <t>[O-][N+](=O)C(Cl)(Cl)Cl</t>
  </si>
  <si>
    <t>Trichloronitromethane</t>
  </si>
  <si>
    <t>000075-05-8</t>
  </si>
  <si>
    <t>C(#N)C</t>
  </si>
  <si>
    <t>Acetonitrile</t>
  </si>
  <si>
    <t>000107-12-0</t>
  </si>
  <si>
    <t>C(#N)CC</t>
  </si>
  <si>
    <t>Propionitrile</t>
  </si>
  <si>
    <t>002243-27-8</t>
  </si>
  <si>
    <t>N#CCCCCCCCC</t>
  </si>
  <si>
    <t>N-Octyl cyanide</t>
  </si>
  <si>
    <t>002437-25-4</t>
  </si>
  <si>
    <t>N#CCCCCCCCCCCC</t>
  </si>
  <si>
    <t>Lauronirile</t>
  </si>
  <si>
    <t>000107-14-2</t>
  </si>
  <si>
    <t>N#CCCl</t>
  </si>
  <si>
    <t xml:space="preserve">Chloroacetonitrile </t>
  </si>
  <si>
    <t>000545-06-2</t>
  </si>
  <si>
    <t>C(#N)C(Cl)(Cl)Cl</t>
  </si>
  <si>
    <t>Trichloroacetonitrile</t>
  </si>
  <si>
    <t>000068-12-2</t>
  </si>
  <si>
    <t>O=CN(C)C</t>
  </si>
  <si>
    <t xml:space="preserve">N,N-Dimethyl-formamide </t>
  </si>
  <si>
    <t>000761-65-9</t>
  </si>
  <si>
    <t>O=CN(CCCC)CCCC</t>
  </si>
  <si>
    <t>N,N-Dibutylforomamide</t>
  </si>
  <si>
    <t>000093-83-4</t>
  </si>
  <si>
    <t>O=C(N(CCO)CCO)CCCCCCCC=CCCCCCCCC</t>
  </si>
  <si>
    <t>N,N-Bis(2-hydroxyethyl)oleamide</t>
  </si>
  <si>
    <t>000947-04-6</t>
  </si>
  <si>
    <t>O=C(NCCCCCCCCCC1)C1</t>
  </si>
  <si>
    <t>Dodecane-12-lactam</t>
  </si>
  <si>
    <t>000683-72-7</t>
  </si>
  <si>
    <t>O=C(N)C(Cl)Cl</t>
  </si>
  <si>
    <t>2,2-Dichloroacetamide</t>
  </si>
  <si>
    <t>016669-59-3</t>
  </si>
  <si>
    <t>O=C(NCOCC(C)C)C=C</t>
  </si>
  <si>
    <t>N-(Isobutoxymethyl)acrylamide</t>
  </si>
  <si>
    <t>000110-26-9</t>
  </si>
  <si>
    <t>O=C(NCNC(=O)C=C)C=C</t>
  </si>
  <si>
    <t>N,N'-Methylenediacrylamide</t>
  </si>
  <si>
    <t>000868-63-3</t>
  </si>
  <si>
    <t>O=C(NC(O)C(O)NC(=O)C=C)C=C</t>
  </si>
  <si>
    <t>2-Propenamide, N,N'-(1,2-dihydroxy-1,2-ethanediyl)bis-</t>
  </si>
  <si>
    <t>000106-87-6</t>
  </si>
  <si>
    <t>O(C1C(CC(O2)C2C3)C3)C1</t>
  </si>
  <si>
    <t>7-Oxa-3-oxiranylbicyclo[4.1.0]heptane</t>
  </si>
  <si>
    <t>000286-62-4</t>
  </si>
  <si>
    <t>O(C1CCC2)C1CCC2</t>
  </si>
  <si>
    <t>Cyclooctene oxide</t>
  </si>
  <si>
    <t>000106-91-2</t>
  </si>
  <si>
    <t>O=C(OCC(O1)C1)C(=C)C</t>
  </si>
  <si>
    <t>Glycidyl methacrylate</t>
  </si>
  <si>
    <t>002425-79-8</t>
  </si>
  <si>
    <t>O(C1COCCCCOCC(O2)C2)C1</t>
  </si>
  <si>
    <t>1,4-Bis(2,3-epoxypropoxy)butane</t>
  </si>
  <si>
    <t>000110-06-5</t>
  </si>
  <si>
    <t>S(SC(C)(C)C)C(C)(C)C</t>
  </si>
  <si>
    <t>Di-tert-butyl disulfide</t>
  </si>
  <si>
    <t>000110-81-6</t>
  </si>
  <si>
    <t>S(SCC)CC</t>
  </si>
  <si>
    <t>Diethyl disulfide</t>
  </si>
  <si>
    <t>000624-92-0</t>
  </si>
  <si>
    <t>S(SC)C</t>
  </si>
  <si>
    <t>Dimethyl disulfide</t>
  </si>
  <si>
    <t>000629-19-6</t>
  </si>
  <si>
    <t>S(SCCC)CCC</t>
  </si>
  <si>
    <t>Propyl disulfide</t>
  </si>
  <si>
    <t>004253-89-8</t>
  </si>
  <si>
    <t>S(SC(C)C)C(C)C</t>
  </si>
  <si>
    <t>Isopropyl disulfide</t>
  </si>
  <si>
    <t>Yuan et al., J. Mol. Graph. Model., 2007,26,327-335 and Russom et al., Environ. Toxicol. Chem., 1997,16,948-979</t>
  </si>
  <si>
    <t>005395-75-5</t>
  </si>
  <si>
    <t>S(CC)CCSCC</t>
  </si>
  <si>
    <t>3,6-Dithiaoctane</t>
  </si>
  <si>
    <t>022037-97-4</t>
  </si>
  <si>
    <t>CCCSCCSCCC</t>
  </si>
  <si>
    <t>4,7-Dithiadecane</t>
  </si>
  <si>
    <t>054576-32-8</t>
  </si>
  <si>
    <t>S(CC)CCCCSCC</t>
  </si>
  <si>
    <t>3,8-Dithiadecane</t>
  </si>
  <si>
    <t>056348-40-4</t>
  </si>
  <si>
    <t>CSCCCCCCSC</t>
  </si>
  <si>
    <t xml:space="preserve">2,9-Dithiadecane </t>
  </si>
  <si>
    <t>CCCSCCCCSCCC</t>
  </si>
  <si>
    <t xml:space="preserve">4,9-Dithiadodecane </t>
  </si>
  <si>
    <t>Russom et al., Environ. Toxicol. Chem., 1997,16,948-967 and Yuan et al., J. Mol. Graph. Model., 2007,26,327-349</t>
  </si>
  <si>
    <t>000067-68-5</t>
  </si>
  <si>
    <t>O=S(C)C</t>
  </si>
  <si>
    <t>Methyl sulfoxide</t>
  </si>
  <si>
    <t>Yuan et al., J. Mol. Graph. Model., 2007,26,327-335 and Russom et al., Environ. Toxicol. Chem., 1997,16,948-968</t>
  </si>
  <si>
    <t>000107-47-1</t>
  </si>
  <si>
    <t>S(C(C)(C)C)C(C)(C)C</t>
  </si>
  <si>
    <t>tert-Butyl sulfide</t>
  </si>
  <si>
    <t>000111-47-7</t>
  </si>
  <si>
    <t>S(CCC)CCC</t>
  </si>
  <si>
    <t>Dipropyl sulfide</t>
  </si>
  <si>
    <t>000544-40-1</t>
  </si>
  <si>
    <t>S(CCCC)CCCC</t>
  </si>
  <si>
    <t xml:space="preserve">n-Butyl sulfide </t>
  </si>
  <si>
    <t>003268-49-3</t>
  </si>
  <si>
    <t>O=CCCSC</t>
  </si>
  <si>
    <t>3-(Methylthio)propionaldehyde</t>
  </si>
  <si>
    <t>000075-08-1</t>
  </si>
  <si>
    <t>SCC</t>
  </si>
  <si>
    <t>Ethanethiol</t>
  </si>
  <si>
    <t>000110-66-7</t>
  </si>
  <si>
    <t>SCCCCC</t>
  </si>
  <si>
    <t>1-Pentanethiol</t>
  </si>
  <si>
    <t>000111-88-6</t>
  </si>
  <si>
    <t>SCCCCCCCC</t>
  </si>
  <si>
    <t>1-Mercaptooctane(n-Octylmercaptan)</t>
  </si>
  <si>
    <t>025103-58-6</t>
  </si>
  <si>
    <t>SC(CCC)(CCCC)CCCC</t>
  </si>
  <si>
    <t>tert-Dodecanethiol</t>
  </si>
  <si>
    <t>000060-24-2</t>
  </si>
  <si>
    <t>OCCS</t>
  </si>
  <si>
    <t>2-Mercaptoethanol</t>
  </si>
  <si>
    <t>000068-11-1</t>
  </si>
  <si>
    <t>O=C(O)CS</t>
  </si>
  <si>
    <t>Mercaptoacetic acid</t>
  </si>
  <si>
    <t>000556-61-6</t>
  </si>
  <si>
    <t>N(=C=S)C</t>
  </si>
  <si>
    <t>Methyl isothiocyanate</t>
  </si>
  <si>
    <t>050512-35-1</t>
  </si>
  <si>
    <t>CC(C)OC(=O)C(C(=O)OC(C)C)=C1SCCS1</t>
  </si>
  <si>
    <t>Diisopropyl 1,3-dithiolan-2-ylidenemalonate(Isoprothiolane)</t>
  </si>
  <si>
    <t>000079-19-6</t>
  </si>
  <si>
    <t>NC(=S)NN</t>
  </si>
  <si>
    <t>Hydrazinecarbothioamide</t>
  </si>
  <si>
    <t>005217-47-0</t>
  </si>
  <si>
    <t>O=C(N(C(N(C1=O)CC)=S)CC)C1</t>
  </si>
  <si>
    <t xml:space="preserve">1,3-Diethyl-2-thiobarbituric acid </t>
  </si>
  <si>
    <t>000126-73-8</t>
  </si>
  <si>
    <t>O=P(OCCCC)(OCCCC)OCCCC</t>
  </si>
  <si>
    <t>Tribytyl phosphate</t>
  </si>
  <si>
    <t>000126-72-7</t>
  </si>
  <si>
    <t>O=P(OCC(Br)CBr)(OCC(Br)CBr)OCC(Br)CBr</t>
  </si>
  <si>
    <t>Tris(2,3-dibromopropyl)phosphate(1-Propanol, 2,3-dibromo-, phosphate)</t>
  </si>
  <si>
    <t>000078-51-3</t>
  </si>
  <si>
    <t>O=P(OCCOCCCC)(OCCOCCCC)OCCOCCCC</t>
  </si>
  <si>
    <t>Tri-n-butoxyethyl phosphate</t>
  </si>
  <si>
    <t>Russom et al., Environ. Toxicol. Chem., 1997,16,948-967 and Yuan et al., J. Mol. Graph. Model., 2007,26,327-335</t>
  </si>
  <si>
    <t>000121-75-5</t>
  </si>
  <si>
    <t>CCOC(=O)CC(SP(=S)(OC)OC)C(=O)OCC</t>
  </si>
  <si>
    <t xml:space="preserve">Malathion </t>
  </si>
  <si>
    <t>000298-04-4</t>
  </si>
  <si>
    <t>CCOP(=S)(OCC)SCCSCC</t>
  </si>
  <si>
    <t xml:space="preserve">Disulfoton  </t>
  </si>
  <si>
    <t>013071-79-9</t>
  </si>
  <si>
    <t>CCOP(=S)(OCC)SCSC(C)(C)C</t>
  </si>
  <si>
    <t xml:space="preserve">Terbufos  </t>
  </si>
  <si>
    <t>008065-48-3</t>
  </si>
  <si>
    <t>CCOP(=S)(OCC)OCCSCC</t>
  </si>
  <si>
    <t>Demeton o,s</t>
  </si>
  <si>
    <t>Yuan et al., J. Mol. Graph. Model., 2007,26,327-352</t>
  </si>
  <si>
    <t>013209-15-9</t>
  </si>
  <si>
    <t>BrC(Br)c(c(ccc1)C(Br)Br)c1</t>
  </si>
  <si>
    <t>a,a,a',a'-Tetrabromo-o-xylene</t>
  </si>
  <si>
    <t>000098-87-3</t>
  </si>
  <si>
    <t>c(cccc1)(c1)C(Cl)Cl</t>
  </si>
  <si>
    <t>a,a-Dichlorotoluene</t>
  </si>
  <si>
    <t>000623-25-6</t>
  </si>
  <si>
    <t>c(ccc(c1)CCl)(c1)CCl</t>
  </si>
  <si>
    <t>1,4-Bis(chloromethyl)-benzene</t>
  </si>
  <si>
    <t>Yuan et al., J. Mol. Graph. Model., 2007,26,327-335 and Russom et al., Environ. Toxicol. Chem., 1997,16,948-986</t>
  </si>
  <si>
    <t>000081-19-6</t>
  </si>
  <si>
    <t>c(c(c(cc1)Cl)C(Cl)Cl)(c1)Cl</t>
  </si>
  <si>
    <t>1,3-Dichloro-3-(dichloromethyl)benzene</t>
  </si>
  <si>
    <t>000100-14-1</t>
  </si>
  <si>
    <t>[O-][N+](=O)c(ccc(c1)CCl)c1</t>
  </si>
  <si>
    <t>a-Chloro-4-nitrotoluene</t>
  </si>
  <si>
    <t>001126-79-0</t>
  </si>
  <si>
    <t>O(c(cccc1)c1)CCCC</t>
  </si>
  <si>
    <t>N-Butyl phenyl ether</t>
  </si>
  <si>
    <t>000150-78-7</t>
  </si>
  <si>
    <t>O(c(ccc(OC)c1)c1)C</t>
  </si>
  <si>
    <t>1,4-Dimethoxybenzene</t>
  </si>
  <si>
    <t>005673-07-4</t>
  </si>
  <si>
    <t>COc1c(C)c(OC)ccc1</t>
  </si>
  <si>
    <t>2,6-Dimethoxytoluene</t>
  </si>
  <si>
    <t>002100-42-7</t>
  </si>
  <si>
    <t>COc1c(Cl)cc(OC)cc1</t>
  </si>
  <si>
    <t>2-Chlorohydroquinonedimethylether</t>
  </si>
  <si>
    <t>013909-73-4</t>
  </si>
  <si>
    <t>CC(=O)c1c(OC)c(OC)c(OC)cc1</t>
  </si>
  <si>
    <t>2,3,4-Trimethoxyacetophenone</t>
  </si>
  <si>
    <t>000103-05-9</t>
  </si>
  <si>
    <t>OC(CCc(cccc1)c1)(C)C</t>
  </si>
  <si>
    <t>2-Methyl-4-phenyl-2-butanol</t>
  </si>
  <si>
    <t>025675-28-9</t>
  </si>
  <si>
    <t>CC(O)c1cc(C)ccc1</t>
  </si>
  <si>
    <t>1-(3-Methylphenyl)ethanol</t>
  </si>
  <si>
    <t>000127-66-2</t>
  </si>
  <si>
    <t>OC(C#C)(c(cccc1)c1)C</t>
  </si>
  <si>
    <t>2-Phenyl-3-butyn-2-ol</t>
  </si>
  <si>
    <t>000122-99-6</t>
  </si>
  <si>
    <t>O(c(cccc1)c1)CCO</t>
  </si>
  <si>
    <t>2-Phenoxyethanol</t>
  </si>
  <si>
    <t>000770-35-4</t>
  </si>
  <si>
    <t>O(c(cccc1)c1)CC(O)C</t>
  </si>
  <si>
    <t xml:space="preserve">2-Propanol, 1-phenoxy- </t>
  </si>
  <si>
    <t>004169-04-4</t>
  </si>
  <si>
    <t>O(c(cccc1)c1)C(CO)C</t>
  </si>
  <si>
    <t xml:space="preserve">1-Propanol, 2-phenoxy- </t>
  </si>
  <si>
    <t>009002-93-1</t>
  </si>
  <si>
    <t>CC(C)(C)CC(C)(C)c1ccc(OCCO)cc1</t>
  </si>
  <si>
    <t>Poly(ethylene glycol) mono[4-(1,1,3,3-tetramethylbutyl)phenyl] ether</t>
  </si>
  <si>
    <t>002362-61-0</t>
  </si>
  <si>
    <t>OC1CCCCC1c2ccccc2</t>
  </si>
  <si>
    <t xml:space="preserve">trans-2-Phenyl-1-cyclohexanol </t>
  </si>
  <si>
    <t>000100-52-7</t>
  </si>
  <si>
    <t>O=Cc(cccc1)c1</t>
  </si>
  <si>
    <t>Benzaldehyde</t>
  </si>
  <si>
    <t>000122-03-2</t>
  </si>
  <si>
    <t>O=Cc(ccc(c1)C(C)C)c1</t>
  </si>
  <si>
    <t>4-Isopropylbenzaldehyde</t>
  </si>
  <si>
    <t>000487-68-3</t>
  </si>
  <si>
    <t>O=Cc(c(cc(c1)C)C)c1C</t>
  </si>
  <si>
    <t>2,4,6-Trimethylbenzaldehyde</t>
  </si>
  <si>
    <t>000529-20-4</t>
  </si>
  <si>
    <t>Cc1ccccc1C=O</t>
  </si>
  <si>
    <t>o-Tolualdehyde</t>
  </si>
  <si>
    <t>000010-01-5</t>
  </si>
  <si>
    <t>CCCCCCOC1=C(C=C(C=C1)C=O)OC</t>
  </si>
  <si>
    <t>4-(Hexyloxy)-m-anisaldehyde</t>
  </si>
  <si>
    <t>000123-11-5</t>
  </si>
  <si>
    <t>O=Cc(ccc(OC)c1)c1</t>
  </si>
  <si>
    <t>Anisic aldehyde</t>
  </si>
  <si>
    <t>000613-45-6</t>
  </si>
  <si>
    <t>COc1ccc(C=O)c(OC)c1</t>
  </si>
  <si>
    <t>2,4-Dimethoxybenzaldehyde</t>
  </si>
  <si>
    <t>004460-86-0</t>
  </si>
  <si>
    <t>O=Cc(c(OC)cc(OC)c1OC)c1</t>
  </si>
  <si>
    <t xml:space="preserve">2,4,5-Trimethoxybenzaldehyde </t>
  </si>
  <si>
    <t>010031-82-0</t>
  </si>
  <si>
    <t>O=Cc(ccc(OCC)c1)c1</t>
  </si>
  <si>
    <t>4-Ethoxybenzaldehyde</t>
  </si>
  <si>
    <t>061096-84-2</t>
  </si>
  <si>
    <t>CCCCCCOc1ccc(C=O)cc1OC</t>
  </si>
  <si>
    <t>4-Hexyloxy-3-methoxy-benzaldehyde</t>
  </si>
  <si>
    <t>Yuan et al., J. Mol. Graph. Model., 2007,26,327-335</t>
  </si>
  <si>
    <t>000104-88-1</t>
  </si>
  <si>
    <t>O=Cc(ccc(c1)Cl)c1</t>
  </si>
  <si>
    <t>4-Chlorobenzaldehyde</t>
  </si>
  <si>
    <t>000874-42-0</t>
  </si>
  <si>
    <t>O=Cc(c(cc(c1)Cl)Cl)c1</t>
  </si>
  <si>
    <t>2,4-Dichlorobenzaldehyde</t>
  </si>
  <si>
    <t>000387-45-1</t>
  </si>
  <si>
    <t>O=Cc(c(ccc1)Cl)c1F</t>
  </si>
  <si>
    <t>2-Chloro-6-fluorobenzaldehyde</t>
  </si>
  <si>
    <t>Yuan et al., J. Mol. Graph. Model., 2007,26,327-335 and Russom et al., Environ. Toxicol. Chem., 1997,16,948-978</t>
  </si>
  <si>
    <t>000446-52-6</t>
  </si>
  <si>
    <t>Fc1ccccc1C=O</t>
  </si>
  <si>
    <t>2-Fluorobenzaldehyde</t>
  </si>
  <si>
    <t>000653-37-2</t>
  </si>
  <si>
    <t>Fc1c(F)c(F)c(C=O)c(F)c1F</t>
  </si>
  <si>
    <t>Pentafluorobenzaldehyde</t>
  </si>
  <si>
    <t>000454-89-7</t>
  </si>
  <si>
    <t>O=Cc(cccc1C(F)(F)F)c1</t>
  </si>
  <si>
    <t>3-(Trifluoromethyl)benzaldehyde</t>
  </si>
  <si>
    <t>000090-02-8</t>
  </si>
  <si>
    <t>O=Cc(c(O)ccc1)c1</t>
  </si>
  <si>
    <t>3-Hydroxybenzaldehyde</t>
  </si>
  <si>
    <t>000121-32-4</t>
  </si>
  <si>
    <t>O=Cc(ccc(O)c1OCC)c1</t>
  </si>
  <si>
    <t>Ethoxy-4-hydroxybenzaldehyde</t>
  </si>
  <si>
    <t>000121-33-5</t>
  </si>
  <si>
    <t>O=Cc(ccc(O)c1OC)c1</t>
  </si>
  <si>
    <t>3-Methoxy-4-hydroxybenzaldehyde</t>
  </si>
  <si>
    <t>000148-53-8</t>
  </si>
  <si>
    <t>O=Cc(c(O)c(OC)cc1)c1</t>
  </si>
  <si>
    <t>2-Hydroxy-3-methoxybenzaldehyde</t>
  </si>
  <si>
    <t>000708-76-9</t>
  </si>
  <si>
    <t>COc1cc(O)c(C=O)c(OC)c1</t>
  </si>
  <si>
    <t>4,6-Dimethoxysalicylaldehyde</t>
  </si>
  <si>
    <t>002973-76-4</t>
  </si>
  <si>
    <t>O=Cc(cc(OC)c(O)c1Br)c1</t>
  </si>
  <si>
    <t>5-Bromo-4-hydroxy-3-methoxybenzaldehyde</t>
  </si>
  <si>
    <t>098434-34-5</t>
  </si>
  <si>
    <t>COc1c([N+](=O)[O-])c(C=O)cc(Br)c1O</t>
  </si>
  <si>
    <t>3-Methoxy-2-nitro-4-hydroxy-5-bromo-benzaldehyde</t>
  </si>
  <si>
    <t>000090-59-5</t>
  </si>
  <si>
    <t>Oc1c(Br)cc(Br)cc1C=O</t>
  </si>
  <si>
    <t>3,5-Dibromosalicyladehyde</t>
  </si>
  <si>
    <t>001761-61-1</t>
  </si>
  <si>
    <t>O=Cc(c(O)ccc1Br)c1</t>
  </si>
  <si>
    <t xml:space="preserve">5-Bromosalicylaldehyde </t>
  </si>
  <si>
    <t>000635-93-8</t>
  </si>
  <si>
    <t>O=Cc(c(O)ccc1Cl)c1</t>
  </si>
  <si>
    <t xml:space="preserve">5-Chlorosalicylaldehyde </t>
  </si>
  <si>
    <t>042454-06-8</t>
  </si>
  <si>
    <t>Oc1ccc([N+](=O)[O-])c(C=O)c1</t>
  </si>
  <si>
    <t xml:space="preserve">5-Hydroxy-2-nitrobenzaldehyde </t>
  </si>
  <si>
    <t>000552-89-6</t>
  </si>
  <si>
    <t>O=Cc(c([N+](=O)[O-])ccc1)c1</t>
  </si>
  <si>
    <t>2-Nitrobenzaldehyde</t>
  </si>
  <si>
    <t>000555-16-8</t>
  </si>
  <si>
    <t>O=Cc(ccc([N+](=O)[O-])c1)c1</t>
  </si>
  <si>
    <t>4-Nitrobenzaldehyde</t>
  </si>
  <si>
    <t>006361-21-3</t>
  </si>
  <si>
    <t>O=Cc(c(ccc1[N+](=O)[O-])Cl)c1</t>
  </si>
  <si>
    <t>2-Chyoro-5-nitrobenzaldehyde</t>
  </si>
  <si>
    <t>000120-21-8</t>
  </si>
  <si>
    <t>O=Cc(ccc(N(CC)CC)c1)c1</t>
  </si>
  <si>
    <t>4-Diethylaminobenzaldehyde</t>
  </si>
  <si>
    <t>000100-10-7</t>
  </si>
  <si>
    <t>O=Cc(ccc(N(C)C)c1)c1</t>
  </si>
  <si>
    <t>p-Dimethylaminobenzaldehyde</t>
  </si>
  <si>
    <t>000122-40-7</t>
  </si>
  <si>
    <t>O=CC(=Cc(cccc1)c1)CCCCC</t>
  </si>
  <si>
    <t>Amylcinnamic aldehyde</t>
  </si>
  <si>
    <t>006203-18-5</t>
  </si>
  <si>
    <t>O=CC=Cc(ccc(N(C)C)c1)c1</t>
  </si>
  <si>
    <t xml:space="preserve">4-Dimethylaminocinnamaldehyde </t>
  </si>
  <si>
    <t>000098-86-2</t>
  </si>
  <si>
    <t>O=C(c(cccc1)c1)C</t>
  </si>
  <si>
    <t>Acetophenone</t>
  </si>
  <si>
    <t>002234-16-4</t>
  </si>
  <si>
    <t>O=C(c(c(cc(c1)Cl)Cl)c1)C</t>
  </si>
  <si>
    <t>2,4-Dichloroacetophenone</t>
  </si>
  <si>
    <t>013608-87-2</t>
  </si>
  <si>
    <t>CC(=O)c1ccc(Cl)c(Cl)c1Cl</t>
  </si>
  <si>
    <t>2,3,4-Trichloroacetophenone</t>
  </si>
  <si>
    <t>000607-81-8</t>
  </si>
  <si>
    <t>c1ccccc1CC(C(=O)OCC)C(=O)OCC</t>
  </si>
  <si>
    <t xml:space="preserve">Diethyl benzylmalonate </t>
  </si>
  <si>
    <t>001126-46-1</t>
  </si>
  <si>
    <t>O=C(OC)c(ccc(c1)Cl)c1</t>
  </si>
  <si>
    <t xml:space="preserve">Methyl p-chlorobenzoate </t>
  </si>
  <si>
    <t>Russom et al., Environ. Toxicol. Chem., 1997,16,948-968 and Papa et al., Chemosphere, 2005,58,559-570</t>
  </si>
  <si>
    <t>002905-69-3</t>
  </si>
  <si>
    <t>O=C(OC)c(c(ccc1Cl)Cl)c1</t>
  </si>
  <si>
    <t xml:space="preserve">Methyl 2,5-dichlorobenzoate </t>
  </si>
  <si>
    <t>000084-66-2</t>
  </si>
  <si>
    <t>O=C(OCC)c(c(ccc1)C(=O)OCC)c1</t>
  </si>
  <si>
    <t>Diethyl phthalate</t>
  </si>
  <si>
    <t>Yuan et al., J. Mol. Graph. Model., 2007,26,327-335 and Russom et al., Environ. Toxicol. Chem., 1997,16,948-975 and Papa et al., Chemosphere, 2005,58,559-570</t>
  </si>
  <si>
    <t>000084-69-5</t>
  </si>
  <si>
    <t>O=C(OCC(C)C)c(c(ccc1)C(=O)OCC(C)C)c1</t>
  </si>
  <si>
    <t>Diisobutyl phthalate</t>
  </si>
  <si>
    <t>000084-74-2</t>
  </si>
  <si>
    <t>O=C(OCCCC)c(c(ccc1)C(=O)OCCCC)c1</t>
  </si>
  <si>
    <t xml:space="preserve">Dibutyl phthalate </t>
  </si>
  <si>
    <t>000117-81-7</t>
  </si>
  <si>
    <t>O=C(OCC(CCCC)CC)c(c(ccc1)C(=O)OCC(CCCC)CC)c1</t>
  </si>
  <si>
    <t>Bis(2-ethylhexyl) phthalate</t>
  </si>
  <si>
    <t>001962-75-0</t>
  </si>
  <si>
    <t>CCCCOC(=O)c1ccc(cc1)C(=O)OCCCC</t>
  </si>
  <si>
    <t xml:space="preserve">Di-n-butylterephthalate </t>
  </si>
  <si>
    <t>003126-90-7</t>
  </si>
  <si>
    <t>c1c(C(=O)OCCCC)cccc1C(=O)OCCCC</t>
  </si>
  <si>
    <t>Dibutyl isophthalate</t>
  </si>
  <si>
    <t>Yuan et al., J. Mol. Graph. Model., 2007,26,327-335 and Russom et al., Environ. Toxicol. Chem., 1997,16,948-968 and Papa et al., Chemosphere, 2005,58,559-570</t>
  </si>
  <si>
    <t>000131-17-9</t>
  </si>
  <si>
    <t>O=C(OCC=C)c(c(ccc1)C(=O)OCC=C)c1</t>
  </si>
  <si>
    <t>Diallyl phthalate</t>
  </si>
  <si>
    <t>000099-04-7</t>
  </si>
  <si>
    <t>O=C(O)c(cccc1C)c1</t>
  </si>
  <si>
    <t>m-Toluic acid</t>
  </si>
  <si>
    <t>000099-94-5</t>
  </si>
  <si>
    <t>O=C(O)c(ccc(c1)C)c1</t>
  </si>
  <si>
    <t>4-Methylbenzoic acid</t>
  </si>
  <si>
    <t>000532-32-1</t>
  </si>
  <si>
    <t>OC(=O)c1ccccc1</t>
  </si>
  <si>
    <t>Benzoic acid, sodium salt</t>
  </si>
  <si>
    <t>Yuan et al., J. Mol. Graph. Model., 2007,26,327-374</t>
  </si>
  <si>
    <t>000069-72-7</t>
  </si>
  <si>
    <t>O=C(O)c(c(O)ccc1)c1</t>
  </si>
  <si>
    <t>Salicylic acid</t>
  </si>
  <si>
    <t>000099-96-7</t>
  </si>
  <si>
    <t>O=C(O)c(ccc(O)c1)c1</t>
  </si>
  <si>
    <t>4-Hydroxybenzoic acid</t>
  </si>
  <si>
    <t>019715-19-6</t>
  </si>
  <si>
    <t>O=C(O)c(c(O)c(cc1C(C)(C)C)C(C)(C)C)c1</t>
  </si>
  <si>
    <t>3,5-Di-tert-butylsalicylic acid</t>
  </si>
  <si>
    <t>000054-21-7</t>
  </si>
  <si>
    <t>Oc1ccccc1C(=O)O</t>
  </si>
  <si>
    <t>Salicylic acid Na+</t>
  </si>
  <si>
    <t>Yuan et al., J. Mol. Graph. Model., 2007,26,327-375</t>
  </si>
  <si>
    <t>000608-71-9</t>
  </si>
  <si>
    <t>Oc(c(c(c(c1Br)Br)Br)Br)c1Br</t>
  </si>
  <si>
    <t xml:space="preserve">Pentabromophenol </t>
  </si>
  <si>
    <t>000058-90-2</t>
  </si>
  <si>
    <t>Oc(c(cc(c1Cl)Cl)Cl)c1Cl</t>
  </si>
  <si>
    <t>2,3,4,6-Tetrachlorophenol</t>
  </si>
  <si>
    <t>000087-86-5</t>
  </si>
  <si>
    <t>Oc(c(c(c(c1Cl)Cl)Cl)Cl)c1Cl</t>
  </si>
  <si>
    <t>Pentachlorophenol</t>
  </si>
  <si>
    <t>000935-95-5</t>
  </si>
  <si>
    <t>Oc1c(Cl)c(Cl)cc(Cl)c1Cl</t>
  </si>
  <si>
    <t>2,3,5,6-Tetrachlorophenol</t>
  </si>
  <si>
    <t>004901-51-3</t>
  </si>
  <si>
    <t>Oc1cc(Cl)c(Cl)c(Cl)c1Cl</t>
  </si>
  <si>
    <t>2,3,4,5-Tetrachlorophenol</t>
  </si>
  <si>
    <t>000150-19-6</t>
  </si>
  <si>
    <t>O(c(cccc1O)c1)C</t>
  </si>
  <si>
    <t>3-Methoxyphenol</t>
  </si>
  <si>
    <t>000150-76-5</t>
  </si>
  <si>
    <t>O(c(ccc(O)c1)c1)C</t>
  </si>
  <si>
    <t>4-Methoxyphenol</t>
  </si>
  <si>
    <t>025013-16-5</t>
  </si>
  <si>
    <t>COc1ccc(O)c(c1)C(C)(C)C</t>
  </si>
  <si>
    <t>Butylated hydroxyanisole</t>
  </si>
  <si>
    <t>002460-49-3</t>
  </si>
  <si>
    <t>COc1cc(Cl)c(Cl)cc1O</t>
  </si>
  <si>
    <t>4,5-Dichloro-2-methoxy-phenol</t>
  </si>
  <si>
    <t>000099-76-3</t>
  </si>
  <si>
    <t>O=C(OC)c(ccc(O)c1)c1</t>
  </si>
  <si>
    <t>Methyl p-hydroxybenzoate</t>
  </si>
  <si>
    <t>000118-61-6</t>
  </si>
  <si>
    <t>O=C(OCC)c(c(O)ccc1)c1</t>
  </si>
  <si>
    <t xml:space="preserve">Ethyl salicylate </t>
  </si>
  <si>
    <t>000552-41-0</t>
  </si>
  <si>
    <t>COc1ccc(C(C)=O)c(O)c1</t>
  </si>
  <si>
    <t>2-Hydroxy-4-methoxyacetophenone</t>
  </si>
  <si>
    <t>000108-46-3</t>
  </si>
  <si>
    <t>Oc(cccc1O)c1</t>
  </si>
  <si>
    <t>1,3-Dihydroxybenzene</t>
  </si>
  <si>
    <t>000120-80-9</t>
  </si>
  <si>
    <t>Oc(c(O)ccc1)c1</t>
  </si>
  <si>
    <t>Catechol</t>
  </si>
  <si>
    <t>000095-01-2</t>
  </si>
  <si>
    <t>O=Cc(c(O)cc(O)c1)c1</t>
  </si>
  <si>
    <t xml:space="preserve">2,4-Dihydroxybenzaldehyde </t>
  </si>
  <si>
    <t>001198-55-6</t>
  </si>
  <si>
    <t>Oc(c(c(c(c1Cl)Cl)Cl)Cl)c1O</t>
  </si>
  <si>
    <t xml:space="preserve">Tetrachlorocatechol </t>
  </si>
  <si>
    <t>002138-22-9</t>
  </si>
  <si>
    <t>Oc1ccc(Cl)cc1O</t>
  </si>
  <si>
    <t>4-Chlorocatechol</t>
  </si>
  <si>
    <t>Yuan et al., J. Mol. Graph. Model., 2007,26,327-335 and Russom et al., Environ. Toxicol. Chem., 1997,16,948-983</t>
  </si>
  <si>
    <t>003428-24-8</t>
  </si>
  <si>
    <t>Oc1cc(Cl)c(Cl)cc1O</t>
  </si>
  <si>
    <t>4,5-Dichlorocatechol</t>
  </si>
  <si>
    <t>002150-47-2</t>
  </si>
  <si>
    <t>O=C(OC)c(c(O)cc(O)c1)c1</t>
  </si>
  <si>
    <t xml:space="preserve">Methyl 2,4-dihydroxybenzoate </t>
  </si>
  <si>
    <t>000123-30-8</t>
  </si>
  <si>
    <t>Oc(ccc(N)c1)c1</t>
  </si>
  <si>
    <t>4-Aminophenol</t>
  </si>
  <si>
    <t>000591-27-5</t>
  </si>
  <si>
    <t>Oc(cccc1N)c1</t>
  </si>
  <si>
    <t>m-Aminophenol</t>
  </si>
  <si>
    <t>000119-34-6</t>
  </si>
  <si>
    <t>O=N(=O)c(c(O)ccc1N)c1</t>
  </si>
  <si>
    <t>4-Amino-2-nitrophenol</t>
  </si>
  <si>
    <t>017754-90-4</t>
  </si>
  <si>
    <t>O=Cc(c(O)cc(N(CC)CC)c1)c1</t>
  </si>
  <si>
    <t>4-(Diethylamino)salicylaldehyde</t>
  </si>
  <si>
    <t>c1cc(NCOC)ccc1O</t>
  </si>
  <si>
    <t>4-(N-Methoxymethyl)aminophenol</t>
  </si>
  <si>
    <t>000095-54-5</t>
  </si>
  <si>
    <t>Nc(c(N)ccc1)c1</t>
  </si>
  <si>
    <t>o-Phenylenediamine</t>
  </si>
  <si>
    <t>000095-70-5</t>
  </si>
  <si>
    <t>Nc(c(cc(N)c1)C)c1</t>
  </si>
  <si>
    <t>2-Methyl-1,4-benzenediamine</t>
  </si>
  <si>
    <t>000106-50-3</t>
  </si>
  <si>
    <t>Nc(ccc(N)c1)c1</t>
  </si>
  <si>
    <t>p-Phenylenediamine</t>
  </si>
  <si>
    <t>020103-09-7</t>
  </si>
  <si>
    <t>Nc(c(cc(N)c1Cl)Cl)c1</t>
  </si>
  <si>
    <t>2,5-Dichloro-1,4-benzenediamine</t>
  </si>
  <si>
    <t>000101-96-2</t>
  </si>
  <si>
    <t>N(c(ccc(NC(CC)C)c1)c1)C(CC)C</t>
  </si>
  <si>
    <t>N,N'-Bis(1-methylpropyl)-1,4-benzenediamine</t>
  </si>
  <si>
    <t>000100-46-9</t>
  </si>
  <si>
    <t>NCc(cccc1)c1</t>
  </si>
  <si>
    <t>Benzylamine</t>
  </si>
  <si>
    <t>034274-04-9</t>
  </si>
  <si>
    <t>COCCCNCc1cc(OC)c(OC)c(OC)c1</t>
  </si>
  <si>
    <t xml:space="preserve">N-(3-Methoxypropyl)-3,4,5-trimethoxybenzylamine </t>
  </si>
  <si>
    <t>085068-29-7</t>
  </si>
  <si>
    <t>FC(F)(F)c1cc(C(F)(F)F)cc(CN)c1</t>
  </si>
  <si>
    <t>3,5-Bis(trifluoromethyl)benzylamine</t>
  </si>
  <si>
    <t>000103-83-3</t>
  </si>
  <si>
    <t>N(Cc(cccc1)c1)(C)C</t>
  </si>
  <si>
    <t xml:space="preserve">N,N-Dimethylbenzylamine </t>
  </si>
  <si>
    <t>014321-27-8</t>
  </si>
  <si>
    <t>N(Cc(cccc1)c1)CC</t>
  </si>
  <si>
    <t xml:space="preserve">N-Ethylbenzylamine </t>
  </si>
  <si>
    <t>001477-55-0</t>
  </si>
  <si>
    <t>NCc(cccc1CN)c1</t>
  </si>
  <si>
    <t>m-Phenylenebis(methylamine)</t>
  </si>
  <si>
    <t>000091-23-6</t>
  </si>
  <si>
    <t>[O-][N+](=O)c(c(OC)ccc1)c1</t>
  </si>
  <si>
    <t>1-Methoxy-2-nitrobenzene</t>
  </si>
  <si>
    <t>000555-03-3</t>
  </si>
  <si>
    <t>[O-][N+](=O)c(cccc1OC)c1</t>
  </si>
  <si>
    <t>m-Nitroanisole</t>
  </si>
  <si>
    <t>000619-24-9</t>
  </si>
  <si>
    <t>N#Cc(cccc1[N+](=O)[O-])c1</t>
  </si>
  <si>
    <t>3-Nitrobenzonitrile</t>
  </si>
  <si>
    <t>000619-50-1</t>
  </si>
  <si>
    <t>O=C(OC)c(ccc([N+](=O)[O-])c1)c1</t>
  </si>
  <si>
    <t xml:space="preserve">Methyl p-nitrobenzoate </t>
  </si>
  <si>
    <t>005292-45-5</t>
  </si>
  <si>
    <t>O=C(OC)c(ccc(c1[N+](=O)[O-])C(=O)OC)c1</t>
  </si>
  <si>
    <t xml:space="preserve">Dimethyl nitroterephthalate </t>
  </si>
  <si>
    <t>042087-80-9</t>
  </si>
  <si>
    <t>COC(=O)c1ccc(Cl)cc1[N+](=O)[O-]</t>
  </si>
  <si>
    <t>Methyl 4-chloro-2-nitrobenzoate</t>
  </si>
  <si>
    <t>005465-65-6</t>
  </si>
  <si>
    <t>Clc(ccc1C(=O)C)c(c1)[N+](=O)[O-]</t>
  </si>
  <si>
    <t>4-Chloro3-nitroacetophenone</t>
  </si>
  <si>
    <t>000099-65-0</t>
  </si>
  <si>
    <t>[O-][N+](=O)c(cccc1[N+](=O)[O-])c1</t>
  </si>
  <si>
    <t>m-Dinitro-benzene</t>
  </si>
  <si>
    <t>000100-25-4</t>
  </si>
  <si>
    <t>[O-][N+](=O)c(ccc([N+](=O)[O-])c1)c1</t>
  </si>
  <si>
    <t xml:space="preserve">1,4-Dinitrobenzene </t>
  </si>
  <si>
    <t>000121-14-2</t>
  </si>
  <si>
    <t>[O-][N+](=O)c(ccc(c1[N+](=O)[O-])C)c1</t>
  </si>
  <si>
    <t>2,4-Dinitrotoluene</t>
  </si>
  <si>
    <t>000606-20-2</t>
  </si>
  <si>
    <t>[O-][N+](=O)c(c(c([N+](=O)[O-])cc1)C)c1</t>
  </si>
  <si>
    <t>2,6-Dinitrotoluene</t>
  </si>
  <si>
    <t>006099-79-2</t>
  </si>
  <si>
    <t>[O-][N+](=O)c1cc([N+](=O)[O-])c(OC)c(C(C)CC)c1</t>
  </si>
  <si>
    <t>Dinoseb methyl ether</t>
  </si>
  <si>
    <t>000097-02-9</t>
  </si>
  <si>
    <t>[O-][N+](=O)c(ccc(N)c1[N+](=O)[O-])c1</t>
  </si>
  <si>
    <t xml:space="preserve">2,4-Dinitroaniline  </t>
  </si>
  <si>
    <t>000097-00-7</t>
  </si>
  <si>
    <t>[O-][N+](=O)c(ccc(c1[N+](=O)[O-])Cl)c1</t>
  </si>
  <si>
    <t>1-Chloro-2,4-dinitrobenzene</t>
  </si>
  <si>
    <t>003698-83-7</t>
  </si>
  <si>
    <t>[O-][N+](=O)c(c(cc(c1[N+](=O)[O-])Cl)Cl)c1</t>
  </si>
  <si>
    <t>1,5-Dichloro-2,4-dinitrobenzene</t>
  </si>
  <si>
    <t>006284-83-9</t>
  </si>
  <si>
    <t>[O-][N+](=O)c(c(cc(c1[N+](=O)[O-])Cl)Cl)c1Cl</t>
  </si>
  <si>
    <t>1,3,5-Trichloro-2,4-dinitrobenzene</t>
  </si>
  <si>
    <t>000051-28-5</t>
  </si>
  <si>
    <t>[O-][N+](=O)c(ccc(O)c1N(=O)(=O))c1</t>
  </si>
  <si>
    <t xml:space="preserve">2,4-Dinitrophenol </t>
  </si>
  <si>
    <t>000088-85-8</t>
  </si>
  <si>
    <t>[O-][N+](=O)c(cc([N+](=O)[O-])c(O)c1C(CC)C)c1</t>
  </si>
  <si>
    <t>2-(1-Methylpropyl)-4,7-dinitro-(dinoseb) phenol</t>
  </si>
  <si>
    <t>000329-71-5</t>
  </si>
  <si>
    <t>Oc1cc(ccc1[N+](=O)[O-])[N+](=O)[O-]</t>
  </si>
  <si>
    <t>2,5-Dinitrofenol</t>
  </si>
  <si>
    <t>000534-52-1</t>
  </si>
  <si>
    <t>[O-][N+](=O)c(cc([N+](=O)[O-])c(O)c1C)c1</t>
  </si>
  <si>
    <t xml:space="preserve">4,6-Dinitro-o-cresol  </t>
  </si>
  <si>
    <t>000573-56-8</t>
  </si>
  <si>
    <t>Oc1c(cccc1[N+](=O)[O-])[N+](=O)[O-]</t>
  </si>
  <si>
    <t xml:space="preserve">2,6-Dinitrophenol </t>
  </si>
  <si>
    <t>000529-19-1</t>
  </si>
  <si>
    <t>N#Cc(c(ccc1)C)c1</t>
  </si>
  <si>
    <t>o-Tolunitrile</t>
  </si>
  <si>
    <t>000873-32-5</t>
  </si>
  <si>
    <t>N#Cc(c(ccc1)Cl)c1</t>
  </si>
  <si>
    <t>o-Chlorobenzonitrile</t>
  </si>
  <si>
    <t>006575-09-3</t>
  </si>
  <si>
    <t>Clc(ccc1)c(c1C)C#N</t>
  </si>
  <si>
    <t xml:space="preserve">2-Chloro-6-methylbenzonitrile </t>
  </si>
  <si>
    <t>000368-77-4</t>
  </si>
  <si>
    <t>FC(F)(F)c1cccc(C#N)c1</t>
  </si>
  <si>
    <t>3-(Trifluoromethyl)benzonitrile</t>
  </si>
  <si>
    <t>000447-60-9</t>
  </si>
  <si>
    <t>FC(F)(F)c1ccccc1C#N</t>
  </si>
  <si>
    <t>2-(Trifluoromethyl)benzonitrile</t>
  </si>
  <si>
    <t>071862-02-7</t>
  </si>
  <si>
    <t>Cc1c(NC=O)cccc1Cl</t>
  </si>
  <si>
    <t>N-(3-Chloro-2-methyl-phenyl)-formamide</t>
  </si>
  <si>
    <t>000483-63-6</t>
  </si>
  <si>
    <t>CC=CC(=O)N(CC)c1c(C)cccc1</t>
  </si>
  <si>
    <t>N-Ethyl-N-crotonoyl-2-toluidine</t>
  </si>
  <si>
    <t>055792-61-5</t>
  </si>
  <si>
    <t>CCCCCCCCOc1ccccc1NC(C)=O</t>
  </si>
  <si>
    <t>2'-(Octyloxy)-acetanilide</t>
  </si>
  <si>
    <t>000709-98-8</t>
  </si>
  <si>
    <t>CCC(=O)Nc1ccc(Cl)c(Cl)c1</t>
  </si>
  <si>
    <t>N-(3,4-Dichlorophenyl)propanamide</t>
  </si>
  <si>
    <t>023184-66-9</t>
  </si>
  <si>
    <t>CCCCOCN(C(=O)CCl)c1c(CC)cccc1CC</t>
  </si>
  <si>
    <t>N-(Butoxymethyl)-2-chloro-2',6'-diethylacetanilide</t>
  </si>
  <si>
    <t>015972-60-8</t>
  </si>
  <si>
    <t>CCc1cccc(CC)c1N(COC)C(=O)CCl</t>
  </si>
  <si>
    <t>N-(2,6-Diethyl-phenyl)-N-methoxy-methyl-chloroacetamide</t>
  </si>
  <si>
    <t>051218-49-6</t>
  </si>
  <si>
    <t>CCc1cccc(CC)c1N(C(=O)CCl)CCOCCC</t>
  </si>
  <si>
    <t>2-Chloro-2',6'-diethyl-N-(2-propoxyethyl)acetanilide(Pretilachlor)</t>
  </si>
  <si>
    <t>000108-98-5</t>
  </si>
  <si>
    <t>Sc(cccc1)c1</t>
  </si>
  <si>
    <t>Benzenethiol</t>
  </si>
  <si>
    <t>000098-59-9</t>
  </si>
  <si>
    <t>O=S(=O)(c(ccc(c1)C)c1)Cl</t>
  </si>
  <si>
    <t>4-Toluenesulfonyl chloride(p-Toluene sulfonyl chloride stabilised)</t>
  </si>
  <si>
    <t>028249-77-6</t>
  </si>
  <si>
    <t>CCN(CC)C(=O)SCc1ccc(Cl)cc1</t>
  </si>
  <si>
    <t>S-4-Chlorobenzyl diethylthiocarbamate(Benthiocarb)</t>
  </si>
  <si>
    <t>085785-20-2</t>
  </si>
  <si>
    <t>c1ccccc1CSC(=O)N(CC)C(C)C(C)C</t>
  </si>
  <si>
    <t>S-Benzyl-N-(1,2-dimethylpropyl-N-ethylthiocarbamate(Esprocarb)</t>
  </si>
  <si>
    <t>000115-90-2</t>
  </si>
  <si>
    <t>CCOP(=S)(OCC)Oc1ccc(cc1)S(C)=O</t>
  </si>
  <si>
    <t xml:space="preserve">Fensulfothion </t>
  </si>
  <si>
    <t>001080-32-6</t>
  </si>
  <si>
    <t>O=P(OCC)(OCC)Cc(cccc1)c1</t>
  </si>
  <si>
    <t>Diethyl benzylphosphonate</t>
  </si>
  <si>
    <t>000786-19-6</t>
  </si>
  <si>
    <t>CCOP(=S)(OCC)SCSc1ccc(Cl)cc1</t>
  </si>
  <si>
    <t xml:space="preserve">Carbophenothion </t>
  </si>
  <si>
    <t>026087-47-8</t>
  </si>
  <si>
    <t>CC(C)OP(=O)(OC(C)C)SCc1ccccc1</t>
  </si>
  <si>
    <t>Iprobenfos</t>
  </si>
  <si>
    <t>000462-08-8</t>
  </si>
  <si>
    <t>n(cccc1N)c1</t>
  </si>
  <si>
    <t>3-Aminopyridine</t>
  </si>
  <si>
    <t>000504-24-5</t>
  </si>
  <si>
    <t>n(ccc(N)c1)c1</t>
  </si>
  <si>
    <t>4-Aminopyridine</t>
  </si>
  <si>
    <t>000504-29-0</t>
  </si>
  <si>
    <t>n(c(N)ccc1)c1</t>
  </si>
  <si>
    <t>2-Aminopyridine</t>
  </si>
  <si>
    <t>001072-97-5</t>
  </si>
  <si>
    <t>Nc1ccc(Br)cn1</t>
  </si>
  <si>
    <t>2-Amino-5-bromopyridine</t>
  </si>
  <si>
    <t>005683-33-0</t>
  </si>
  <si>
    <t>n1ccccc1N(C)C</t>
  </si>
  <si>
    <t>2-Dimethylaminopyridine</t>
  </si>
  <si>
    <t>000100-70-9</t>
  </si>
  <si>
    <t>C(#N)c(nccc1)c1</t>
  </si>
  <si>
    <t>2-Cyanoyridine</t>
  </si>
  <si>
    <t>006602-32-0</t>
  </si>
  <si>
    <t>Oc1cccnc1Br</t>
  </si>
  <si>
    <t xml:space="preserve">2-Bromo-3-pyridinol </t>
  </si>
  <si>
    <t>004214-79-3</t>
  </si>
  <si>
    <t>Oc1ccc(Cl)cn1</t>
  </si>
  <si>
    <t xml:space="preserve">5-Chloro-2-pyridinol </t>
  </si>
  <si>
    <t>006636-78-8</t>
  </si>
  <si>
    <t>Oc1cccnc1Cl</t>
  </si>
  <si>
    <t xml:space="preserve">2-Chloro-3-pyridinol </t>
  </si>
  <si>
    <t>016879-02-0</t>
  </si>
  <si>
    <t>Oc1cccc(Cl)n1</t>
  </si>
  <si>
    <t>6-Chloro-2-pyridinol</t>
  </si>
  <si>
    <t>000769-28-8</t>
  </si>
  <si>
    <t>n(c(cc1C)C)c(O)c1C#N</t>
  </si>
  <si>
    <t>3-Cyano-4,6-dimethyl-2-hydroxypyridine</t>
  </si>
  <si>
    <t>015128-82-2</t>
  </si>
  <si>
    <t>Oc1cccnc1[N+](=O)[O-]</t>
  </si>
  <si>
    <t>3-Hydroxy-2-nitropyridine</t>
  </si>
  <si>
    <t>002921-88-2</t>
  </si>
  <si>
    <t>CCOP(=S)(OCC)Oc1nc(Cl)c(Cl)cc1Cl</t>
  </si>
  <si>
    <t xml:space="preserve">Chlorpyrifos  </t>
  </si>
  <si>
    <t>000092-52-4</t>
  </si>
  <si>
    <t>c(c(cccc1)c1)(cccc2)c2</t>
  </si>
  <si>
    <t>Biphenyl</t>
  </si>
  <si>
    <t>005707-44-8</t>
  </si>
  <si>
    <t>CCc2ccc(cc2)c1ccccc1</t>
  </si>
  <si>
    <t>1,1'-Biphenyl,4-ehtyl-(4-ethyl-1,1'-biphenyl)</t>
  </si>
  <si>
    <t>000115-32-3</t>
  </si>
  <si>
    <t>OC(c1ccc(Cl)cc1)(c2ccc(Cl)cc2)C(Cl)(Cl)Cl</t>
  </si>
  <si>
    <t>Kelthane</t>
  </si>
  <si>
    <t>003923-52-2</t>
  </si>
  <si>
    <t>c1ccccc1C(C#C)(O)c1ccccc1</t>
  </si>
  <si>
    <t>1,1-Diphenyl-2-propyn-1-ol</t>
  </si>
  <si>
    <t>006165-51-1</t>
  </si>
  <si>
    <t>c(cccc1)(c1)C(c(c(ccc2C)C)c2)C</t>
  </si>
  <si>
    <t>1,4-Dimethyl-2-(1-phenylethyl)benzene</t>
  </si>
  <si>
    <t>000901-44-0</t>
  </si>
  <si>
    <t>O(c(ccc(c1)C(c(ccc(OCCO)c2)c2)(C)C)c1)CCO</t>
  </si>
  <si>
    <t>2,2-Bis[4-(2-hydroxyethoxy)phenyl]propane</t>
  </si>
  <si>
    <t>000087-17-2</t>
  </si>
  <si>
    <t>O=C(Nc(cccc1)c1)c(c(O)ccc2)c2</t>
  </si>
  <si>
    <t>2-Hydroxy-N-phenylbenzamide</t>
  </si>
  <si>
    <t>000086-30-6</t>
  </si>
  <si>
    <t>O=NN(c(cccc1)c1)c(cccc2)c2</t>
  </si>
  <si>
    <t>N-Nitrosodiphenylamine</t>
  </si>
  <si>
    <t>000122-39-4</t>
  </si>
  <si>
    <t>N(c(cccc1)c1)c(cccc2)c2</t>
  </si>
  <si>
    <t>Diphenylamine</t>
  </si>
  <si>
    <t>000620-93-9</t>
  </si>
  <si>
    <t>Cc1ccc(cc1)Nc2ccc(cc2)C</t>
  </si>
  <si>
    <t>Di-p-tolylamine</t>
  </si>
  <si>
    <t>000101-84-8</t>
  </si>
  <si>
    <t>O(c(cccc1)c1)c(cccc2)c2</t>
  </si>
  <si>
    <t>Diphenyl ether</t>
  </si>
  <si>
    <t>000103-50-4</t>
  </si>
  <si>
    <t>O(Cc(cccc1)c1)Cc(cccc2)c2</t>
  </si>
  <si>
    <t>Dibenzyl ether</t>
  </si>
  <si>
    <t>000330-93-8</t>
  </si>
  <si>
    <t>Fc2ccc(Oc1ccc(F)cc1)cc2</t>
  </si>
  <si>
    <t>Bis(4-fluorophenyl) ether</t>
  </si>
  <si>
    <t>068972-96-3</t>
  </si>
  <si>
    <t>c1ccccc1COCC=CCOCc2ccccc2</t>
  </si>
  <si>
    <t>cis-1,4-Dibenzyloxy-2-butene</t>
  </si>
  <si>
    <t>013826-35-2</t>
  </si>
  <si>
    <t>O(c(cccc1CO)c1)c(cccc2)c2</t>
  </si>
  <si>
    <t>Benzyl alcohol, 3-phenoxy-</t>
  </si>
  <si>
    <t>000119-61-9</t>
  </si>
  <si>
    <t>O=C(c(cccc1)c1)c(cccc2)c2</t>
  </si>
  <si>
    <t>Benzophenone</t>
  </si>
  <si>
    <t>000090-12-0</t>
  </si>
  <si>
    <t>c(c(c(cc1)C)ccc2)(c2)c1</t>
  </si>
  <si>
    <t>1-Methylnaphthalene</t>
  </si>
  <si>
    <t>000091-20-3</t>
  </si>
  <si>
    <t>c(c(ccc1)ccc2)(c1)c2</t>
  </si>
  <si>
    <t>Naphthalene</t>
  </si>
  <si>
    <t>000091-57-6</t>
  </si>
  <si>
    <t>c(c(ccc1C)ccc2)(c2)c1</t>
  </si>
  <si>
    <t>2-Methylnaphthalene</t>
  </si>
  <si>
    <t>000573-98-8</t>
  </si>
  <si>
    <t>Cc2ccc1ccccc1c2C</t>
  </si>
  <si>
    <t>1,2-Dimethylnaphthalene</t>
  </si>
  <si>
    <t>000575-41-7</t>
  </si>
  <si>
    <t>Cc2cc(C)c1ccccc1c2</t>
  </si>
  <si>
    <t>1,3-Dimethylnaphthalene</t>
  </si>
  <si>
    <t>000582-16-1</t>
  </si>
  <si>
    <t>c(cc(ccc1C)c2c1)c(c2)C</t>
  </si>
  <si>
    <t>2,7-Dimethylnaphthalene</t>
  </si>
  <si>
    <t>029253-36-9</t>
  </si>
  <si>
    <t>CC(c1cccc2c1cccc2)C</t>
  </si>
  <si>
    <t>Isopropylnaphthalene</t>
  </si>
  <si>
    <t>000090-13-1</t>
  </si>
  <si>
    <t>c(c(c(cc1)Cl)ccc2)(c2)c1</t>
  </si>
  <si>
    <t>1-Chloronaphthalene</t>
  </si>
  <si>
    <t>000083-32-9</t>
  </si>
  <si>
    <t>c(c(ccc1)ccc2)(c1CC3)c23</t>
  </si>
  <si>
    <t>Acenaphthene</t>
  </si>
  <si>
    <t>Yuan et al., J. Mol. Graph. Model., 2007,26,327-335 and Russom et al., Environ. Toxicol. Chem., 1997,16,948-982</t>
  </si>
  <si>
    <t>000085-01-8</t>
  </si>
  <si>
    <t>c(c(c(c(c1)ccc2)c2)ccc3)(c1)c3</t>
  </si>
  <si>
    <t>Phenanthrene</t>
  </si>
  <si>
    <t>000129-00-0</t>
  </si>
  <si>
    <t>c(c(c(cc1)ccc2)c2cc3)(c1ccc4)c34</t>
  </si>
  <si>
    <t>Pyrene</t>
  </si>
  <si>
    <t>000091-22-5</t>
  </si>
  <si>
    <t>n(c(c(ccc1)cc2)c1)c2</t>
  </si>
  <si>
    <t>Quinoline</t>
  </si>
  <si>
    <t>000091-53-2</t>
  </si>
  <si>
    <t>O(c(ccc(NC(C=C1C)(C)C)c12)c2)CC</t>
  </si>
  <si>
    <t>6-Ethoxy-1,2-dihydro-2,2,4-trimethylquinoline</t>
  </si>
  <si>
    <t>000148-24-3</t>
  </si>
  <si>
    <t>n(c(c(ccc1)cc2)c1O)c2</t>
  </si>
  <si>
    <t>8-Hydroxyquinoline</t>
  </si>
  <si>
    <t>000107-98-2</t>
  </si>
  <si>
    <t>O(CC(O)C)C</t>
  </si>
  <si>
    <t xml:space="preserve">1-Methoxy-2-propanol </t>
  </si>
  <si>
    <t>000112-34-5</t>
  </si>
  <si>
    <t>O(CCOCCO)CCCC</t>
  </si>
  <si>
    <t>2-(2-Butoxyethoxy)ethanol</t>
  </si>
  <si>
    <t>000111-90-0</t>
  </si>
  <si>
    <t>O(CCOCC)CCO</t>
  </si>
  <si>
    <t>2-(2-Ethoxyethoxy)ethanol</t>
  </si>
  <si>
    <t>000111-76-2</t>
  </si>
  <si>
    <t>O(CCCC)CCO</t>
  </si>
  <si>
    <t>2-Buthoxyethanol</t>
  </si>
  <si>
    <t>000110-80-5</t>
  </si>
  <si>
    <t>O(CCO)CC</t>
  </si>
  <si>
    <t>2-Ethoxyethanol</t>
  </si>
  <si>
    <t>000109-59-1</t>
  </si>
  <si>
    <t>O(C(C)C)CCO</t>
  </si>
  <si>
    <t>2-Isopropoxyethanol</t>
  </si>
  <si>
    <t>000109-86-4</t>
  </si>
  <si>
    <t>O(CCO)C</t>
  </si>
  <si>
    <t>2-Methoxyethanol</t>
  </si>
  <si>
    <t>000075-91-2</t>
  </si>
  <si>
    <t>O(O)C(C)(C)C</t>
  </si>
  <si>
    <t>1,1-Dimethylethyl hydroperoxide</t>
  </si>
  <si>
    <t>000111-15-9</t>
  </si>
  <si>
    <t>O=C(OCCOCC)C</t>
  </si>
  <si>
    <t>2-Ethoxyethyl acetate</t>
  </si>
  <si>
    <t>003006-82-4</t>
  </si>
  <si>
    <t>O=C(OOC(C)(C)C)C(CCCC)CC</t>
  </si>
  <si>
    <t>t-Butyl peroxyoctoate</t>
  </si>
  <si>
    <t>000105-53-4</t>
  </si>
  <si>
    <t>O=C(OCC)CC(=O)OCC</t>
  </si>
  <si>
    <t>Diethyl malonate</t>
  </si>
  <si>
    <t>014064-10-9</t>
  </si>
  <si>
    <t>O=C(OCC)C(C(=O)OCC)Cl</t>
  </si>
  <si>
    <t xml:space="preserve">Diethyl chloromalonate </t>
  </si>
  <si>
    <t>000102-81-8</t>
  </si>
  <si>
    <t>OCCN(CCCC)CCCC</t>
  </si>
  <si>
    <t>2-(Dibutylamino)-ethanol</t>
  </si>
  <si>
    <t>000096-80-0</t>
  </si>
  <si>
    <t>OCCN(C(C)C)C(C)C</t>
  </si>
  <si>
    <t>2-(Diisopropylamino)ethanol</t>
  </si>
  <si>
    <t>000100-37-8</t>
  </si>
  <si>
    <t>OCCN(CC)CC</t>
  </si>
  <si>
    <t>2-Diethylaminoethanol</t>
  </si>
  <si>
    <t>000102-71-6</t>
  </si>
  <si>
    <t>OCCN(CCO)CCO</t>
  </si>
  <si>
    <t xml:space="preserve">Triethanolamine </t>
  </si>
  <si>
    <t>006948-86-3</t>
  </si>
  <si>
    <t>CCOC(CN(C)CC(OCC)OCC)OCC</t>
  </si>
  <si>
    <t>N,N-Bis(2,2-diethoxy ethyl)methylamine</t>
  </si>
  <si>
    <t>022104-62-7</t>
  </si>
  <si>
    <t>O=C(C(C)CN(C)C)C</t>
  </si>
  <si>
    <t xml:space="preserve">4-Dimethylamino-3-methyl-2-butanone </t>
  </si>
  <si>
    <t>000105-14-6</t>
  </si>
  <si>
    <t>CCN(CC)CCCC(C)=O</t>
  </si>
  <si>
    <t xml:space="preserve">5-Diethylamino-2-pentanone </t>
  </si>
  <si>
    <t>006921-29-5</t>
  </si>
  <si>
    <t>C#CCN(CC#C)CC#C</t>
  </si>
  <si>
    <t>Tripropargylamine</t>
  </si>
  <si>
    <t>000111-69-3</t>
  </si>
  <si>
    <t>C(#N)CCCCC(#N)</t>
  </si>
  <si>
    <t>1,4-Dicyano-butane</t>
  </si>
  <si>
    <t>000629-40-3</t>
  </si>
  <si>
    <t>N#CCCCCCCC#N</t>
  </si>
  <si>
    <t>1,6-Dicyano-hexane</t>
  </si>
  <si>
    <t>000109-77-3</t>
  </si>
  <si>
    <t>C(#N)CC(#N)</t>
  </si>
  <si>
    <t xml:space="preserve">Malononitrile  </t>
  </si>
  <si>
    <t>000764-42-1</t>
  </si>
  <si>
    <t>N#CC=CC#N</t>
  </si>
  <si>
    <t>2-Butenedinitrile, (E)-</t>
  </si>
  <si>
    <t>000107-13-1</t>
  </si>
  <si>
    <t>C(#N)C=C</t>
  </si>
  <si>
    <t>2-Propenenitrile</t>
  </si>
  <si>
    <t>000920-37-6</t>
  </si>
  <si>
    <t>N#CC(=C)Cl</t>
  </si>
  <si>
    <t>2-Chloro-2-propenenitrile</t>
  </si>
  <si>
    <t>001855-63-6</t>
  </si>
  <si>
    <t>C1(C#N)=CCCCC1</t>
  </si>
  <si>
    <t>1-Cyclohexene-1-carbonitrile</t>
  </si>
  <si>
    <t>000406-86-0</t>
  </si>
  <si>
    <t>N#CC=CC(F)(F)F</t>
  </si>
  <si>
    <t>4,4,4-Trifluorocrotonitrile</t>
  </si>
  <si>
    <t>001118-61-2</t>
  </si>
  <si>
    <t>N#CC=C(N)C</t>
  </si>
  <si>
    <t>3-Amino-2-butenenitrile</t>
  </si>
  <si>
    <t>000109-75-1</t>
  </si>
  <si>
    <t>N#CCC=C</t>
  </si>
  <si>
    <t xml:space="preserve">Allyl cyanide </t>
  </si>
  <si>
    <t>000096-29-7</t>
  </si>
  <si>
    <t>N(O)=C(CC)C</t>
  </si>
  <si>
    <t>2-Butanone oxime</t>
  </si>
  <si>
    <t>000107-29-9</t>
  </si>
  <si>
    <t>N(O)=CC</t>
  </si>
  <si>
    <t xml:space="preserve">Acetaldoxime </t>
  </si>
  <si>
    <t>000100-64-1</t>
  </si>
  <si>
    <t>N(O)=C(CCCC1)C1</t>
  </si>
  <si>
    <t xml:space="preserve">Cyclohexanone oxime </t>
  </si>
  <si>
    <t>000057-14-7</t>
  </si>
  <si>
    <t>N(N)(C)C</t>
  </si>
  <si>
    <t>1,1-Dimethylhydrazine</t>
  </si>
  <si>
    <t>000060-34-4</t>
  </si>
  <si>
    <t>N(N)C</t>
  </si>
  <si>
    <t>Methylhydrazine</t>
  </si>
  <si>
    <t>000051-79-6</t>
  </si>
  <si>
    <t>O=C(OCC)N</t>
  </si>
  <si>
    <t xml:space="preserve">Urethane </t>
  </si>
  <si>
    <t>031502-57-5</t>
  </si>
  <si>
    <t>C1CCC(CC1)NC(=O)OCCCl</t>
  </si>
  <si>
    <t>2-Chloroethyl-n-cyclohexyl carbamate</t>
  </si>
  <si>
    <t>003206-31-3</t>
  </si>
  <si>
    <t>CCOC(=O)N(C(=O)OCC)C(=O)OCC</t>
  </si>
  <si>
    <t xml:space="preserve">Triethyl nitrilotricarboxylate </t>
  </si>
  <si>
    <t>000314-40-9</t>
  </si>
  <si>
    <t>N1C(=O)N(C(C)CC)C(=O)C(Br)=C1C</t>
  </si>
  <si>
    <t>5-Bromo-3-sec-butyl-6-methyl-uracil</t>
  </si>
  <si>
    <t>000077-71-4</t>
  </si>
  <si>
    <t>O=C(NC(C1=O)(C)C)N1</t>
  </si>
  <si>
    <t xml:space="preserve">5,5-Dimethylhydantoin </t>
  </si>
  <si>
    <t>000497-18-7</t>
  </si>
  <si>
    <t>O=C(NN)NN</t>
  </si>
  <si>
    <t>Carbonohydrazide</t>
  </si>
  <si>
    <t>000141-91-3</t>
  </si>
  <si>
    <t>O(C(CNC1)C)C1C</t>
  </si>
  <si>
    <t>2,6-Dimethylmorpholine</t>
  </si>
  <si>
    <t>000622-40-2</t>
  </si>
  <si>
    <t>O(CCN(C1)CCO)C1</t>
  </si>
  <si>
    <t>N-Hydroxyethyl morpholine</t>
  </si>
  <si>
    <t>000109-01-3</t>
  </si>
  <si>
    <t>N(CCNC1)(C1)C</t>
  </si>
  <si>
    <t xml:space="preserve">1-Methylpiperazine </t>
  </si>
  <si>
    <t>000109-07-9</t>
  </si>
  <si>
    <t>N(CCNC1C)C1</t>
  </si>
  <si>
    <t xml:space="preserve">2-Methylpiperazine </t>
  </si>
  <si>
    <t>000280-57-9</t>
  </si>
  <si>
    <t>C(CN(C1)C2)N(C1)C2</t>
  </si>
  <si>
    <t>1,4-Diazabicyclo[2.2.2]octane</t>
  </si>
  <si>
    <t>Yuan et al., J. Mol. Graph. Model., 2007,26,327-362</t>
  </si>
  <si>
    <t>000100-97-0</t>
  </si>
  <si>
    <t>N13CN2CN(CN(C1)C2)C3</t>
  </si>
  <si>
    <t>Hexamethylenetetramine (aliphatic)</t>
  </si>
  <si>
    <t>Yuan et al., J. Mol. Graph. Model., 2007,26,327-371</t>
  </si>
  <si>
    <t>000103-76-4</t>
  </si>
  <si>
    <t>OCCN(CCNC1)C1</t>
  </si>
  <si>
    <t xml:space="preserve">1-(2-Hydroxyethyl)piperazine </t>
  </si>
  <si>
    <t>000140-31-8</t>
  </si>
  <si>
    <t>N(CCNC1)(C1)CCN</t>
  </si>
  <si>
    <t xml:space="preserve">1-(2-Aminoethyl)piperazine </t>
  </si>
  <si>
    <t>007209-38-3</t>
  </si>
  <si>
    <t>N(CCN(C1)CCCN)(C1)CCCN</t>
  </si>
  <si>
    <t xml:space="preserve">1,4-Bis(3-aminopropyl)piperazine </t>
  </si>
  <si>
    <t>052829-07-9</t>
  </si>
  <si>
    <t>O=C(OC(CC(NC1(C)C)(C)C)C1)CCCCCCCCC(=O)OC(CC(NC2(C)C)(C)C)C2</t>
  </si>
  <si>
    <t>Bis(2,2,6,6-Tetramethyl-4-piperidyl) decanedioate</t>
  </si>
  <si>
    <t>007250-67-1</t>
  </si>
  <si>
    <t>N1(CCCl)CCCC1</t>
  </si>
  <si>
    <t xml:space="preserve">1-(2-Chloroethyl)pyrrolidine.hcl </t>
  </si>
  <si>
    <t>040220-08-4</t>
  </si>
  <si>
    <t>O=C1N(CCOC(=O)C=C)C(=O)N(C(=O)N1CCOC(=O)C=C)CCOC(=O)C=C</t>
  </si>
  <si>
    <t>Tris(2-hydroxyethyl)isocyanuric acid acrylate</t>
  </si>
  <si>
    <t>025377-73-5</t>
  </si>
  <si>
    <t>O=C1OC(=O)CC1C=CCCCCCCCCCC</t>
  </si>
  <si>
    <t>3-(Dodecenyl)dihydro-2,5-furanedione</t>
  </si>
  <si>
    <t>000057-43-2</t>
  </si>
  <si>
    <t>CCC1(CCC(C)C)C(=O)NC(=O)NC1=O</t>
  </si>
  <si>
    <t xml:space="preserve">Amobarbital </t>
  </si>
  <si>
    <t>000057-33-0</t>
  </si>
  <si>
    <t>C1(=O)NC(=O)NC(=O)C1(C(CCC)C)CC</t>
  </si>
  <si>
    <t>Pentobarbital sodium</t>
  </si>
  <si>
    <t>Yuan et al., J. Mol. Graph. Model., 2007,26,327-376</t>
  </si>
  <si>
    <t>000309-43-3</t>
  </si>
  <si>
    <t>C1(=O)NC(=O)NC(=O)C1(C(CCC)C)CC=C</t>
  </si>
  <si>
    <t>Secobarbital, sodium salt</t>
  </si>
  <si>
    <t>Yuan et al., J. Mol. Graph. Model., 2007,26,327-378</t>
  </si>
  <si>
    <t>000123-91-1</t>
  </si>
  <si>
    <t>O(CCOC1)C1</t>
  </si>
  <si>
    <t>1,4-Dioxane</t>
  </si>
  <si>
    <t>003984-22-3</t>
  </si>
  <si>
    <t>O(CC1)C(O1)C=C</t>
  </si>
  <si>
    <t>2-Vinyl-1,3-dioxolane</t>
  </si>
  <si>
    <t>000100-79-8</t>
  </si>
  <si>
    <t>O(CC(O1)CO)C1(C)C</t>
  </si>
  <si>
    <t>2,2-Dimethyl-1,3-dioxolane-4-methanol</t>
  </si>
  <si>
    <t>034723-82-5</t>
  </si>
  <si>
    <t>BrCC1CCCCO1</t>
  </si>
  <si>
    <t>2-(Bromoethyl)tetrahydro-4H-pyran</t>
  </si>
  <si>
    <t>000470-82-6</t>
  </si>
  <si>
    <t>C1CC2C(C)(C)OC1(C)CC2</t>
  </si>
  <si>
    <t>Cineole</t>
  </si>
  <si>
    <t>Yuan et al., J. Mol. Graph. Model., 2007,26,327-367</t>
  </si>
  <si>
    <t>015045-43-9</t>
  </si>
  <si>
    <t>O1C(C)(C)CCC1(C)C</t>
  </si>
  <si>
    <t>2,2,5,5-Tetramethyltetrahydrofuran</t>
  </si>
  <si>
    <t>000109-99-9</t>
  </si>
  <si>
    <t>O(CCC1)C1</t>
  </si>
  <si>
    <t>Tetrahydrofuran</t>
  </si>
  <si>
    <t>000110-88-3</t>
  </si>
  <si>
    <t>O(COCO1)C1</t>
  </si>
  <si>
    <t>1,3,5-Trioxane</t>
  </si>
  <si>
    <t>016752-77-5</t>
  </si>
  <si>
    <t>CNC(=O)ON=C(C)SC</t>
  </si>
  <si>
    <t xml:space="preserve">Methomyl (lannate) </t>
  </si>
  <si>
    <t>023135-22-0</t>
  </si>
  <si>
    <t>CNC(=O)ON=C(SC)C(=O)N(C)C</t>
  </si>
  <si>
    <t xml:space="preserve">Oxamyl  </t>
  </si>
  <si>
    <t>000298-06-6</t>
  </si>
  <si>
    <t>O(P(OCC)(S)=S)CC</t>
  </si>
  <si>
    <t>Diethyldithio phosphate(PDAD)</t>
  </si>
  <si>
    <t>000577-11-7</t>
  </si>
  <si>
    <t>CCCCC(CC)COC(=O)CC(C(=O)OCC(CC)CCCC)S(=O)(=O)O</t>
  </si>
  <si>
    <t>Docusate sodium</t>
  </si>
  <si>
    <t>004016-24-4</t>
  </si>
  <si>
    <t>S(=O)(=O)(O)C(CCCCCCCCCCCCCC)C(=O)OC</t>
  </si>
  <si>
    <t>Sodium 1-methoxycarbonylpentadecanesulfonate</t>
  </si>
  <si>
    <t>014802-03-0</t>
  </si>
  <si>
    <t>O=P(OCC(CC)CCCC)(CC(CC)CCCC)O</t>
  </si>
  <si>
    <t>Phosphonic acid, (2-ethylhexyl)-, mono(2-ethylhexyl) ester</t>
  </si>
  <si>
    <t>000093-15-2</t>
  </si>
  <si>
    <t>O(c(c(OC)cc(c1)CC=C)c1)C</t>
  </si>
  <si>
    <t>4-Allyl-1,2-dimethoxybenzene</t>
  </si>
  <si>
    <t>000098-83-9</t>
  </si>
  <si>
    <t>c(C(=C)C)(cccc1)c1</t>
  </si>
  <si>
    <t>2-Phenylpropene</t>
  </si>
  <si>
    <t>001321-74-0</t>
  </si>
  <si>
    <t>C=Cc1ccccc1C=C</t>
  </si>
  <si>
    <t>Divinylbenzene</t>
  </si>
  <si>
    <t>001746-23-2</t>
  </si>
  <si>
    <t>c(ccc(c1)C=C)(c1)C(C)(C)C</t>
  </si>
  <si>
    <t xml:space="preserve">tert-Butylstyrene </t>
  </si>
  <si>
    <t>000098-81-7</t>
  </si>
  <si>
    <t>BrC(c1ccccc1)=C</t>
  </si>
  <si>
    <t>alpha-Bromostyrene</t>
  </si>
  <si>
    <t>030030-25-2</t>
  </si>
  <si>
    <t>C=Cc1ccc(cc1)CCl</t>
  </si>
  <si>
    <t xml:space="preserve">Chloromethyl styrene </t>
  </si>
  <si>
    <t>001204-21-3</t>
  </si>
  <si>
    <t>COc1ccc(OC)c(c1)C(=O)CBr</t>
  </si>
  <si>
    <t>2-Bromo-2,5-dimethoxyacetophenone</t>
  </si>
  <si>
    <t>000093-91-4</t>
  </si>
  <si>
    <t>O=C(c(cccc1)c1)CC(=O)C</t>
  </si>
  <si>
    <t>1-Phenyl-1,3-butanedione</t>
  </si>
  <si>
    <t>000122-57-6</t>
  </si>
  <si>
    <t>O=C(C=Cc(cccc1)c1)C</t>
  </si>
  <si>
    <t>Benzalacetone</t>
  </si>
  <si>
    <t>020766-36-3</t>
  </si>
  <si>
    <t>c1c(Cl)cccc1C=CC(=O)C</t>
  </si>
  <si>
    <t>4-(3-Chlorophenyl)-3-buten-2-one</t>
  </si>
  <si>
    <t>002495-37-6</t>
  </si>
  <si>
    <t>O=C(OCc(cccc1)c1)C(=C)C</t>
  </si>
  <si>
    <t xml:space="preserve">Benzyl methacrylate </t>
  </si>
  <si>
    <t>000118-79-6</t>
  </si>
  <si>
    <t>Oc(c(cc(c1)Br)Br)c1Br</t>
  </si>
  <si>
    <t>2,4,6-Tribromophenol</t>
  </si>
  <si>
    <t>Russom et al., Environ. Toxicol. Chem., 1997,16,948-971</t>
  </si>
  <si>
    <t>000106-41-2</t>
  </si>
  <si>
    <t>Oc(ccc(c1)Br)c1</t>
  </si>
  <si>
    <t>4-Bromophenol</t>
  </si>
  <si>
    <t>001689-84-5</t>
  </si>
  <si>
    <t>Oc1c(Br)cc(C#N)cc1Br</t>
  </si>
  <si>
    <t xml:space="preserve">3,5-Dibromo-4-hydroxybenzonitrile #1 </t>
  </si>
  <si>
    <t>001891-95-8</t>
  </si>
  <si>
    <t>Clc(cc(c1)C#N)c(O)c1Cl</t>
  </si>
  <si>
    <t>Chloroxynll</t>
  </si>
  <si>
    <t>001689-83-4</t>
  </si>
  <si>
    <t>Oc1c(I)cc(C#N)cc1I</t>
  </si>
  <si>
    <t>3,5-Iodine-4-hydroxy propionitrile</t>
  </si>
  <si>
    <t>000106-40-1</t>
  </si>
  <si>
    <t>Nc(ccc(c1)Br)c1</t>
  </si>
  <si>
    <t>4-Bromoaniline</t>
  </si>
  <si>
    <t>039905-57-2</t>
  </si>
  <si>
    <t>O(c(ccc(N)c1)c1)CCCCCC</t>
  </si>
  <si>
    <t>4-Hexyloxyaniline</t>
  </si>
  <si>
    <t>000090-04-0</t>
  </si>
  <si>
    <t>O(c(c(N)ccc1)c1)C</t>
  </si>
  <si>
    <t>o-Anisidine</t>
  </si>
  <si>
    <t>000099-03-6</t>
  </si>
  <si>
    <t>O=C(c(cccc1N)c1)C</t>
  </si>
  <si>
    <t>3-Aminoacetophenone</t>
  </si>
  <si>
    <t>000070-69-9</t>
  </si>
  <si>
    <t>O=C(c(ccc(N)c1)c1)CC</t>
  </si>
  <si>
    <t>5-Aminopropiophenone</t>
  </si>
  <si>
    <t>051963-82-7</t>
  </si>
  <si>
    <t>O(CCN(c(c(OCC)cc(N)c1OCC)c1)C2)C2</t>
  </si>
  <si>
    <t>2,5-Diethoxy-4-(4-morpholinyl)-benzenamine</t>
  </si>
  <si>
    <t>005372-81-6</t>
  </si>
  <si>
    <t>O=C(OC)c(ccc(c1N)C(=O)OC)c1</t>
  </si>
  <si>
    <t>2-Amino-terephthalic acid dimethyl ester</t>
  </si>
  <si>
    <t>000886-86-2</t>
  </si>
  <si>
    <t>Nc1cc(C(=O)OCC)ccc1</t>
  </si>
  <si>
    <t>Ethyl 3-aminobenzoate methanesulfonic acid sa</t>
  </si>
  <si>
    <t>000094-09-7</t>
  </si>
  <si>
    <t>O=C(OCC)c(ccc(N)c1)c1</t>
  </si>
  <si>
    <t xml:space="preserve">Ethyl p-aminobenzoate  </t>
  </si>
  <si>
    <t>005922-60-1</t>
  </si>
  <si>
    <t>N#Cc(c(N)ccc1Cl)c1</t>
  </si>
  <si>
    <t xml:space="preserve">2-Amino-5-chlorobenzonitrile </t>
  </si>
  <si>
    <t>000103-69-5</t>
  </si>
  <si>
    <t>N(c(cccc1)c1)CC</t>
  </si>
  <si>
    <t>N-Ethylaniline</t>
  </si>
  <si>
    <t>000102-27-2</t>
  </si>
  <si>
    <t>N(c(cccc1C)c1)CC</t>
  </si>
  <si>
    <t>N-Ethyl-m-toluidine</t>
  </si>
  <si>
    <t>000100-61-8</t>
  </si>
  <si>
    <t>N(c(cccc1)c1)C</t>
  </si>
  <si>
    <t>N-Methylaniline</t>
  </si>
  <si>
    <t>000459-59-6</t>
  </si>
  <si>
    <t>CNc1ccc(F)cc1</t>
  </si>
  <si>
    <t xml:space="preserve">4-Fluoro-n-methylaniline </t>
  </si>
  <si>
    <t>000589-09-3</t>
  </si>
  <si>
    <t>C=CCNc1ccccc1</t>
  </si>
  <si>
    <t>N-Allylaniline</t>
  </si>
  <si>
    <t>000091-66-7</t>
  </si>
  <si>
    <t>N(c(cccc1)c1)(CC)CC</t>
  </si>
  <si>
    <t>N,N-Diethylaniline</t>
  </si>
  <si>
    <t>000121-69-7</t>
  </si>
  <si>
    <t>N(c(cccc1)c1)(C)C</t>
  </si>
  <si>
    <t>N,N-Dimethylaniline</t>
  </si>
  <si>
    <t>000099-97-8</t>
  </si>
  <si>
    <t>N(c(ccc(c1)C)c1)(C)C</t>
  </si>
  <si>
    <t>N,N-Dimethyl-p-toluidine</t>
  </si>
  <si>
    <t>000091-88-3</t>
  </si>
  <si>
    <t>OCCN(c(cccc1C)c1)CC</t>
  </si>
  <si>
    <t>N-Ethyl-N-(3-hydroxyethyl)-m-toluidine</t>
  </si>
  <si>
    <t>000120-07-0</t>
  </si>
  <si>
    <t>OCCN(c(cccc1)c1)CCO</t>
  </si>
  <si>
    <t>N-Phenyldiethanolamine</t>
  </si>
  <si>
    <t>001129-35-7</t>
  </si>
  <si>
    <t>COC(=O)c1ccc(C#N)cc1</t>
  </si>
  <si>
    <t xml:space="preserve">Methyl 4-cyanobenzoate </t>
  </si>
  <si>
    <t>000091-15-6</t>
  </si>
  <si>
    <t>C(#N)c(c(C(#N))ccc1)c1</t>
  </si>
  <si>
    <t>Phthalonitrile</t>
  </si>
  <si>
    <t>001953-99-7</t>
  </si>
  <si>
    <t>Clc(c(Cl)c(Cl)c1C#N)c(Cl)c1C#N</t>
  </si>
  <si>
    <t>3,4,5,6-Tetrachlorobenzene-1,2-dicarbonitrile</t>
  </si>
  <si>
    <t>000100-63-0</t>
  </si>
  <si>
    <t>N(N)c(cccc1)c1</t>
  </si>
  <si>
    <t>Hydrazine, phenyl-</t>
  </si>
  <si>
    <t>005329-12-4</t>
  </si>
  <si>
    <t>N(N)c(c(cc(c1)Cl)Cl)c1Cl</t>
  </si>
  <si>
    <t>2,4,6-Trichlorophenyl-hydrazine</t>
  </si>
  <si>
    <t>056108-12-4</t>
  </si>
  <si>
    <t>NC(=O)c1ccc(C(C)(C)C)cc1</t>
  </si>
  <si>
    <t>4-tert-Butylbenzamide</t>
  </si>
  <si>
    <t>000055-21-0</t>
  </si>
  <si>
    <t>O=C(N)c(cccc1)c1</t>
  </si>
  <si>
    <t xml:space="preserve">Benzamide </t>
  </si>
  <si>
    <t>002439-77-2</t>
  </si>
  <si>
    <t>COc1ccccc1C(=O)N</t>
  </si>
  <si>
    <t>2-Methoxybenzamide</t>
  </si>
  <si>
    <t>022726-00-7</t>
  </si>
  <si>
    <t>NC(=O)c1cc(Br)ccc1</t>
  </si>
  <si>
    <t>3-Bromobenzamide</t>
  </si>
  <si>
    <t>002447-79-2</t>
  </si>
  <si>
    <t>NC(=O)c1ccc(Cl)cc1Cl</t>
  </si>
  <si>
    <t>2,4-Dichlorobenzamide</t>
  </si>
  <si>
    <t>002008-58-4</t>
  </si>
  <si>
    <t>NC(=O)c1c(Cl)cccc1Cl</t>
  </si>
  <si>
    <t>2,6-Dichlorobenzamide</t>
  </si>
  <si>
    <t>000134-62-3</t>
  </si>
  <si>
    <t>O=C(N(CC)CC)c(cccc1C)c1</t>
  </si>
  <si>
    <t>N,N-Diethyl-m-toluamide</t>
  </si>
  <si>
    <t>000088-68-6</t>
  </si>
  <si>
    <t>O=C(N)c(c(N)ccc1)c1</t>
  </si>
  <si>
    <t>3-Aminobenzamide</t>
  </si>
  <si>
    <t>000065-45-2</t>
  </si>
  <si>
    <t>O=C(N)c(c(O)ccc1)c1</t>
  </si>
  <si>
    <t>2-Hydroxy-benzoicaciamide</t>
  </si>
  <si>
    <t>000619-80-7</t>
  </si>
  <si>
    <t>O=C(N)c(ccc([N+](=O)[O-])c1)c1</t>
  </si>
  <si>
    <t>4-Nitrobenzamide</t>
  </si>
  <si>
    <t>000614-80-2</t>
  </si>
  <si>
    <t>O=C(Nc(c(O)ccc1)c1)C</t>
  </si>
  <si>
    <t xml:space="preserve">2-Acetamidophenol  </t>
  </si>
  <si>
    <t>000621-42-1</t>
  </si>
  <si>
    <t>O=C(Nc(cccc1O)c1)C</t>
  </si>
  <si>
    <t xml:space="preserve">3-Acetamidophenol </t>
  </si>
  <si>
    <t>000103-90-2</t>
  </si>
  <si>
    <t>O=C(Nc(ccc(O)c1)c1)C</t>
  </si>
  <si>
    <t xml:space="preserve">4-Acetamidophenol </t>
  </si>
  <si>
    <t>003766-81-2</t>
  </si>
  <si>
    <t>O=C(Oc(c(ccc1)C(CC)C)c1)NC</t>
  </si>
  <si>
    <t>2-sec-Butylphenyl N-methylcarbamate(Fenobucarb)</t>
  </si>
  <si>
    <t>002626-83-7</t>
  </si>
  <si>
    <t>CNC(=O)Oc1ccc(C(C)(C)C)cc1</t>
  </si>
  <si>
    <t xml:space="preserve">p-tert-Butylphenyl methyl carbamate </t>
  </si>
  <si>
    <t>000114-26-1</t>
  </si>
  <si>
    <t>CNC(=O)Oc1ccccc1OC(C)C</t>
  </si>
  <si>
    <t xml:space="preserve">Propoxur  </t>
  </si>
  <si>
    <t>002032-59-9</t>
  </si>
  <si>
    <t>CNC(=O)Oc1ccc(N(C)C)c(C)c1</t>
  </si>
  <si>
    <t xml:space="preserve">Aminocarb </t>
  </si>
  <si>
    <t>001563-66-2</t>
  </si>
  <si>
    <t>O=C(Oc(c(OC(C1)(C)C)c1cc2)c2)NC</t>
  </si>
  <si>
    <t xml:space="preserve">Carbofuran </t>
  </si>
  <si>
    <t>000330-54-1</t>
  </si>
  <si>
    <t>O=C(N(C)C)Nc(ccc(c1Cl)Cl)c1</t>
  </si>
  <si>
    <t>3-(3,4-Dichlorophenyl)-N,N-dimethyl urea</t>
  </si>
  <si>
    <t>Yuan et al., J. Mol. Graph. Model., 2007,26,327-335 and Russom et al., Environ. Toxicol. Chem., 1997,16,948-977</t>
  </si>
  <si>
    <t>027176-87-0</t>
  </si>
  <si>
    <t>O=S(=O)(c1ccc(cc1)CCCCCCCCCCCC)O</t>
  </si>
  <si>
    <t>Dodecylbenzenesulfonic acid</t>
  </si>
  <si>
    <t>009014-90-8</t>
  </si>
  <si>
    <t>CCCCCCCCCc1ccc(cc1)OCCOCCOCCOCCOCCOCCOS(=O)(=O)O</t>
  </si>
  <si>
    <t>alpha-Sulfo-omega-(nonylphenoxy)-poly(oxy-1,2-ethanediyl), sodium salt</t>
  </si>
  <si>
    <t>000100-69-6</t>
  </si>
  <si>
    <t>n(c(ccc1)C=C)c1</t>
  </si>
  <si>
    <t>2-Vinylpyridine</t>
  </si>
  <si>
    <t>000100-43-6</t>
  </si>
  <si>
    <t>n(ccc(c1)C=C)c1</t>
  </si>
  <si>
    <t>4-Vinylpyridine</t>
  </si>
  <si>
    <t>002859-67-8</t>
  </si>
  <si>
    <t>n(cccc1CCCO)c1</t>
  </si>
  <si>
    <t xml:space="preserve">3-(3-Pyridyl)-1-propanol </t>
  </si>
  <si>
    <t>000100-55-0</t>
  </si>
  <si>
    <t>n(cccc1CO)c1</t>
  </si>
  <si>
    <t>3-Hydroxymethylpyridine</t>
  </si>
  <si>
    <t>000500-22-1</t>
  </si>
  <si>
    <t>O=Cc(cccn1)c1</t>
  </si>
  <si>
    <t>3-Formyl pyridine</t>
  </si>
  <si>
    <t>001122-54-9</t>
  </si>
  <si>
    <t>O=C(c(ccnc1)c1)C</t>
  </si>
  <si>
    <t>4-Acetylpyridine</t>
  </si>
  <si>
    <t>000499-83-2</t>
  </si>
  <si>
    <t>O=C(O)c(nc(cc1)C(=O)O)c1</t>
  </si>
  <si>
    <t xml:space="preserve">2,6-Pyridinedicarboxylic acid </t>
  </si>
  <si>
    <t>005600-21-5</t>
  </si>
  <si>
    <t>Cc1cc(Cl)nc(N)n1</t>
  </si>
  <si>
    <t>2-Amino-4-chloro-6-methylpryimidine</t>
  </si>
  <si>
    <t>013481-25-9</t>
  </si>
  <si>
    <t>c1nc(C#N)c(C#N)nc1</t>
  </si>
  <si>
    <t>2,3-Pyrazinedicarbonitrile</t>
  </si>
  <si>
    <t>000333-41-5</t>
  </si>
  <si>
    <t>O(P(OCC)(Oc(nc(nc1C)C(C)C)c1)=S)CC</t>
  </si>
  <si>
    <t xml:space="preserve">Diazinon </t>
  </si>
  <si>
    <t>017584-12-2</t>
  </si>
  <si>
    <t>Cc1nnc(N)nc1C</t>
  </si>
  <si>
    <t xml:space="preserve">3-Amino-5,6-dimethyl-1,2,4-triazine </t>
  </si>
  <si>
    <t>000623-15-4</t>
  </si>
  <si>
    <t>O=C(C=CC(OC=C1)=C1)C</t>
  </si>
  <si>
    <t>4-(2-Furyl)but-3-en-2-one</t>
  </si>
  <si>
    <t>000625-86-5</t>
  </si>
  <si>
    <t>O1C(C)=CC=C1C</t>
  </si>
  <si>
    <t>2,5-Dimethylfuran</t>
  </si>
  <si>
    <t>000110-00-9</t>
  </si>
  <si>
    <t>O1C=CC=C1</t>
  </si>
  <si>
    <t>Furan</t>
  </si>
  <si>
    <t>004412-91-3</t>
  </si>
  <si>
    <t>OCc1ccoc1</t>
  </si>
  <si>
    <t>3-Furanmethanol</t>
  </si>
  <si>
    <t>020662-84-4</t>
  </si>
  <si>
    <t>O(C(=N1)C)C(=C1C)C</t>
  </si>
  <si>
    <t>2,4,5-Trimethyloxazole</t>
  </si>
  <si>
    <t>000693-93-6</t>
  </si>
  <si>
    <t>Cc1cocn1</t>
  </si>
  <si>
    <t>4-Methyloxazole</t>
  </si>
  <si>
    <t>000109-97-7</t>
  </si>
  <si>
    <t>C1=CC=CN1</t>
  </si>
  <si>
    <t>Pyrrole</t>
  </si>
  <si>
    <t>000932-16-1</t>
  </si>
  <si>
    <t>O=C(C(N(C=C1)C)=C1)C</t>
  </si>
  <si>
    <t>2-Acetyl-1-methylpyrrole</t>
  </si>
  <si>
    <t>000693-98-1</t>
  </si>
  <si>
    <t>N(C=CN1)=C1C</t>
  </si>
  <si>
    <t>2-Methylmidazole</t>
  </si>
  <si>
    <t>002034-22-2</t>
  </si>
  <si>
    <t>BrC1=NC(Br)=C(Br)N1</t>
  </si>
  <si>
    <t>2,4,5-Tribromoimidazole</t>
  </si>
  <si>
    <t>000110-02-1</t>
  </si>
  <si>
    <t>S1C=CC=C1</t>
  </si>
  <si>
    <t>Thiophene</t>
  </si>
  <si>
    <t>000872-31-1</t>
  </si>
  <si>
    <t>C1=CC(Br)=CS1</t>
  </si>
  <si>
    <t>2-Bromothiophene</t>
  </si>
  <si>
    <t>000119-93-7</t>
  </si>
  <si>
    <t>Nc(c(cc(c(ccc(N)c1C)c1)c2)C)c2</t>
  </si>
  <si>
    <t>o-Tolidine</t>
  </si>
  <si>
    <t>000132-27-4</t>
  </si>
  <si>
    <t>Oc1ccccc1c2ccccc2</t>
  </si>
  <si>
    <t>[1,1'-Biphenyl]-2-ol, sodium salt(Sodium o-phenylphenol)</t>
  </si>
  <si>
    <t>000092-69-3</t>
  </si>
  <si>
    <t>Oc(ccc(c(cccc1)c1)c2)c2</t>
  </si>
  <si>
    <t>1,1'-Biphenyl -4-ol</t>
  </si>
  <si>
    <t>000090-43-7</t>
  </si>
  <si>
    <t>Oc(c(c(cccc1)c1)ccc2)c2</t>
  </si>
  <si>
    <t>2-Phenylphenol</t>
  </si>
  <si>
    <t>000091-94-1</t>
  </si>
  <si>
    <t>Nc(c(cc(c(ccc(N)c1Cl)c1)c2)Cl)c2</t>
  </si>
  <si>
    <t>3,3'-Dichlorobenzidine</t>
  </si>
  <si>
    <t>000092-88-6</t>
  </si>
  <si>
    <t>Oc(ccc(c(ccc(O)c1)c1)c2)c2</t>
  </si>
  <si>
    <t>Biphenyl-4,4'-diol</t>
  </si>
  <si>
    <t>000050-06-6</t>
  </si>
  <si>
    <t>CCC1(C(=O)NC(=O)NC1(=O))c2ccccc2</t>
  </si>
  <si>
    <t xml:space="preserve">Phenobarbital </t>
  </si>
  <si>
    <t>000827-43-0</t>
  </si>
  <si>
    <t>N(C(=CN1)C)=C1c(cccc2)c2</t>
  </si>
  <si>
    <t>4-Methyl-2-phenyl-1H-imidazole</t>
  </si>
  <si>
    <t>000939-23-1</t>
  </si>
  <si>
    <t>n(ccc(c1)c(cccc2)c2)c1</t>
  </si>
  <si>
    <t>4-Phenylpyridine</t>
  </si>
  <si>
    <t>069770-23-6</t>
  </si>
  <si>
    <t>CC(C)(C)c2ccc(Oc1cccc(C=O)c1)cc2</t>
  </si>
  <si>
    <t>3-(4-tert-Butylphenoxy)benzaldehyde</t>
  </si>
  <si>
    <t>000067-36-7</t>
  </si>
  <si>
    <t>O=Cc2ccc(Oc1ccccc1)cc2</t>
  </si>
  <si>
    <t>4-Phenoxybenzaldehyde</t>
  </si>
  <si>
    <t>079124-76-8</t>
  </si>
  <si>
    <t>Clc2ccc(Oc1cccc(C=O)c1)cc2Cl</t>
  </si>
  <si>
    <t>3-(3,4-Dichlorophenoxy)benzaldehyde</t>
  </si>
  <si>
    <t>000599-64-4</t>
  </si>
  <si>
    <t>Oc(ccc(c1)C(c(cccc2)c2)(C)C)c1</t>
  </si>
  <si>
    <t>4-(alpha,alpha-Dimethylbenzyl)phenol</t>
  </si>
  <si>
    <t>006807-17-6</t>
  </si>
  <si>
    <t>CC(c1ccc(cc1)O)(c2ccc(cc2)O)CC(C)C</t>
  </si>
  <si>
    <t>4,4'-(1,3-Dimethylbutylidene)diphenol</t>
  </si>
  <si>
    <t>000620-92-8</t>
  </si>
  <si>
    <t>Oc(ccc(c1)Cc(ccc(O)c2)c2)c1</t>
  </si>
  <si>
    <t>4,4'-Dihydroxydiphenylmethane</t>
  </si>
  <si>
    <t>000080-05-7</t>
  </si>
  <si>
    <t>Oc(ccc(c1)C(c(ccc(O)c2)c2)(C)C)c1</t>
  </si>
  <si>
    <t>Bisphenol A</t>
  </si>
  <si>
    <t>000079-94-7</t>
  </si>
  <si>
    <t>Oc(c(cc(c1)C(c(cc(c(O)c2Br)Br)c2)(C)C)Br)c1Br</t>
  </si>
  <si>
    <t>Tetrabromobisphenol A</t>
  </si>
  <si>
    <t>000070-30-4</t>
  </si>
  <si>
    <t>Oc(c(c(c(c1)Cl)Cl)Cc(c(c(cc2Cl)Cl)Cl)c2O)c1Cl</t>
  </si>
  <si>
    <t>2,2'-Methylene bis(3,4,7-trichlorophenol)</t>
  </si>
  <si>
    <t>000097-23-4</t>
  </si>
  <si>
    <t>Oc(c(cc(c1)Cl)Cc(c(O)ccc2Cl)c2)c1</t>
  </si>
  <si>
    <t>Dichlorophene</t>
  </si>
  <si>
    <t>000079-95-8</t>
  </si>
  <si>
    <t>Oc(c(cc(c1)C(c(cc(c(O)c2Cl)Cl)c2)(C)C)Cl)c1Cl</t>
  </si>
  <si>
    <t>Tetra chloro bisphenole</t>
  </si>
  <si>
    <t>000793-24-8</t>
  </si>
  <si>
    <t>N(c(ccc(Nc(cccc1)c1)c2)c2)C(CC(C)C)C</t>
  </si>
  <si>
    <t>N-1,3-Dimethylbutyl-N'-phenyl-p-phenylenediamine</t>
  </si>
  <si>
    <t>000118-55-8</t>
  </si>
  <si>
    <t>O=C(Oc(cccc1)c1)c(c(O)ccc2)c2</t>
  </si>
  <si>
    <t xml:space="preserve">Phenyl salicylate </t>
  </si>
  <si>
    <t>000133-11-9</t>
  </si>
  <si>
    <t>Oc1cc(N)ccc1C(=O)Oc2ccccc2</t>
  </si>
  <si>
    <t xml:space="preserve">Phenyl 4-aminosalicylate  </t>
  </si>
  <si>
    <t>001484-26-0</t>
  </si>
  <si>
    <t>Nc2cccc(Oc1ccccc1)c2</t>
  </si>
  <si>
    <t>3-Benzyloxyaniline</t>
  </si>
  <si>
    <t>001965-09-9</t>
  </si>
  <si>
    <t>O(c(ccc(O)c1)c1)c(ccc(O)c2)c2</t>
  </si>
  <si>
    <t xml:space="preserve">4,4'-Dihydroxydiphenyl ether  </t>
  </si>
  <si>
    <t>000831-82-3</t>
  </si>
  <si>
    <t>O(c(ccc(O)c1)c1)c(cccc2)c2</t>
  </si>
  <si>
    <t>4-Phenoxyphenol</t>
  </si>
  <si>
    <t>002894-51-1</t>
  </si>
  <si>
    <t>Nc1ccccc1C(=O)c2ccc(Cl)cc2</t>
  </si>
  <si>
    <t>2-Amino-4-chlorobenzophenone</t>
  </si>
  <si>
    <t>031127-54-5</t>
  </si>
  <si>
    <t>Oc1c(O)c(O)c(C(=O)c2ccc(O)cc2)cc1</t>
  </si>
  <si>
    <t>2,3,4,4'-Tetrahydroxybenzophenon</t>
  </si>
  <si>
    <t>000131-57-7</t>
  </si>
  <si>
    <t>O=C(c(cccc1)c1)c(c(O)cc(OC)c2)c2</t>
  </si>
  <si>
    <t>2-Hydroxy-4-methoxybenzophenone</t>
  </si>
  <si>
    <t>003380-34-5</t>
  </si>
  <si>
    <t>O(c(c(O)cc(c1)Cl)c1)c(c(cc(c2)Cl)Cl)c2</t>
  </si>
  <si>
    <t>Triclosan</t>
  </si>
  <si>
    <t>000101-77-9</t>
  </si>
  <si>
    <t>Nc(ccc(c1)Cc(ccc(N)c2)c2)c1</t>
  </si>
  <si>
    <t>4,4'-Methylenedianiline</t>
  </si>
  <si>
    <t>000101-14-4</t>
  </si>
  <si>
    <t>Nc(c(cc(c1)Cc(ccc(N)c2Cl)c2)Cl)c1</t>
  </si>
  <si>
    <t>4,4'-Methylenebis(2-chloroaniline)</t>
  </si>
  <si>
    <t>000620-88-2</t>
  </si>
  <si>
    <t>c1ccccc1Oc2ccc([N+](=O)[O-])cc2</t>
  </si>
  <si>
    <t>4-Nitrobiphenyl ether</t>
  </si>
  <si>
    <t>039145-47-6</t>
  </si>
  <si>
    <t>[O-][N+](=O)c1c(Oc2c(Cl)cccc2)cccc1</t>
  </si>
  <si>
    <t xml:space="preserve">1-(4-Chlorophenoxy)-2-nitrobenzene </t>
  </si>
  <si>
    <t>000080-43-3</t>
  </si>
  <si>
    <t>O(OC(c(cccc1)c1)(C)C)C(c(cccc2)c2)(C)C</t>
  </si>
  <si>
    <t>Di-alpha-cumyl peroxide</t>
  </si>
  <si>
    <t>001689-82-3</t>
  </si>
  <si>
    <t>Oc(ccc(N=Nc(cccc1)c1)c2)c2</t>
  </si>
  <si>
    <t>4-Phenylazophenol</t>
  </si>
  <si>
    <t>002465-27-2</t>
  </si>
  <si>
    <t>CN(C)c1ccc(cc1)C(=N)c2ccc(cc2)N(C)C</t>
  </si>
  <si>
    <t>4,4'-(Iminomethylene)bis(N,N-dimethylaniline)monohydrochloride</t>
  </si>
  <si>
    <t>000882-33-7</t>
  </si>
  <si>
    <t>S(Sc(cccc1)c1)c(cccc2)c2</t>
  </si>
  <si>
    <t>Diphenyl disulfide</t>
  </si>
  <si>
    <t>000607-00-1</t>
  </si>
  <si>
    <t>O=CN(c(cccc1)c1)c(cccc2)c2</t>
  </si>
  <si>
    <t>N,N-Diphenylformamide</t>
  </si>
  <si>
    <t>000102-06-7</t>
  </si>
  <si>
    <t>N=C(Nc(cccc1)c1)Nc(cccc2)c2</t>
  </si>
  <si>
    <t>1,3-Diphenylguanidine</t>
  </si>
  <si>
    <t>000097-39-2</t>
  </si>
  <si>
    <t>N=C(Nc(c(ccc1)C)c1)Nc(c(ccc2)C)c2</t>
  </si>
  <si>
    <t>N,N'-Bis(2-methylphenyl)guanidine</t>
  </si>
  <si>
    <t>000782-74-1</t>
  </si>
  <si>
    <t>N(Nc(c(ccc1)Cl)c1)c(c(ccc2)Cl)c2</t>
  </si>
  <si>
    <t>1,2-Bis(2-chlorophenyl)hydrazine</t>
  </si>
  <si>
    <t>000122-66-7</t>
  </si>
  <si>
    <t>N(Nc(cccc1)c1)c(cccc2)c2</t>
  </si>
  <si>
    <t>Hydrazobenzene</t>
  </si>
  <si>
    <t>000621-08-9</t>
  </si>
  <si>
    <t>O=S(Cc(cccc1)c1)Cc(cccc2)c2</t>
  </si>
  <si>
    <t>Dibenzyl sulfoxide</t>
  </si>
  <si>
    <t>000945-51-7</t>
  </si>
  <si>
    <t>O=S(c(cccc1)c1)c(cccc2)c2</t>
  </si>
  <si>
    <t>Diphenyl sulfoxide</t>
  </si>
  <si>
    <t>002104-64-5</t>
  </si>
  <si>
    <t>CCOP(=S)(Oc1ccc(cc1)N(=O)=O)c2ccccc2</t>
  </si>
  <si>
    <t xml:space="preserve">o-Ethyl o-(p-nitrophenyl phenyl)phosphonothioate </t>
  </si>
  <si>
    <t>000060-09-3</t>
  </si>
  <si>
    <t>N(=Nc(cccc1)c1)c(ccc(N)c2)c2</t>
  </si>
  <si>
    <t>4-(Phenyldiazenyl)aniline</t>
  </si>
  <si>
    <t>004916-57-8</t>
  </si>
  <si>
    <t>C(Cc1ccncc1)c2ccncc2</t>
  </si>
  <si>
    <t>1,2-Bis(4-pyridyl)ethane</t>
  </si>
  <si>
    <t>002759-28-6</t>
  </si>
  <si>
    <t>C1CN(CCN1)Cc2ccccc2</t>
  </si>
  <si>
    <t xml:space="preserve">1-Benzylpiperazine </t>
  </si>
  <si>
    <t>000059-97-2</t>
  </si>
  <si>
    <t>N1(H)C(Cc2ccccc2)=NCC1</t>
  </si>
  <si>
    <t xml:space="preserve">Tolazoline hydrochloride </t>
  </si>
  <si>
    <t>001151-97-9</t>
  </si>
  <si>
    <t>[O-][N+](=O)c(ccc(c1[N+](=O)[O-])Cc(nccc2)c2)c1</t>
  </si>
  <si>
    <t>2-[(2,4-Dinitrophenyl)methyl]pyridine</t>
  </si>
  <si>
    <t>014548-46-0</t>
  </si>
  <si>
    <t>O=C(c(cccc1)c1)c(ccnc2)c2</t>
  </si>
  <si>
    <t>4-Benzoylpyridine</t>
  </si>
  <si>
    <t>014548-45-9</t>
  </si>
  <si>
    <t>Brc1ccc(cc1)C(=O)c2cccnc2</t>
  </si>
  <si>
    <t xml:space="preserve">4-Bromophenyl-3-pyridyl ketone </t>
  </si>
  <si>
    <t>002232-08-8</t>
  </si>
  <si>
    <t>Cc1ccc(cc1)S(=O)(=O)n2ccnc2</t>
  </si>
  <si>
    <t xml:space="preserve">1-(p-Toluenesulfonyl)imidazole </t>
  </si>
  <si>
    <t>030171-80-3</t>
  </si>
  <si>
    <t>Brc2c(c(cc(c2)OCC1OC1)C)Br</t>
  </si>
  <si>
    <t>Dibromocresyl glycidyl ether</t>
  </si>
  <si>
    <t>000096-09-3</t>
  </si>
  <si>
    <t>O(C1c(cccc2)c2)C1</t>
  </si>
  <si>
    <t>Styrene oxide</t>
  </si>
  <si>
    <t>000091-59-8</t>
  </si>
  <si>
    <t>c(c(ccc1N)ccc2)(c2)c1</t>
  </si>
  <si>
    <t>beta-Naphthylamine</t>
  </si>
  <si>
    <t>000090-15-3</t>
  </si>
  <si>
    <t>Oc(c(c(ccc1)cc2)c1)c2</t>
  </si>
  <si>
    <t>1-Naphthol</t>
  </si>
  <si>
    <t>000135-19-3</t>
  </si>
  <si>
    <t>Oc(ccc(c1ccc2)c2)c1</t>
  </si>
  <si>
    <t>2-Naphthol</t>
  </si>
  <si>
    <t>002243-62-1</t>
  </si>
  <si>
    <t>Nc1cccc2c(N)cccc12</t>
  </si>
  <si>
    <t>1,5-Naphthalenediamine</t>
  </si>
  <si>
    <t>000479-27-6</t>
  </si>
  <si>
    <t>c(c(c(N)cc1)c(N)cc2)(c1)c2</t>
  </si>
  <si>
    <t>1,8-Naphthylenediamine</t>
  </si>
  <si>
    <t>000063-25-2</t>
  </si>
  <si>
    <t>O=C(Oc(c(c(ccc1)cc2)c1)c2)NC</t>
  </si>
  <si>
    <t xml:space="preserve">Carbaryl  </t>
  </si>
  <si>
    <t>101836-92-4</t>
  </si>
  <si>
    <t>c1cc2c(O)c([N+](=O)[O-])cc([N+](=O)[O-])c2cc1</t>
  </si>
  <si>
    <t>2,4-Dinitro-1-naphthol sodium salt dihydrate (martius yellow)</t>
  </si>
  <si>
    <t>Yuan et al., J. Mol. Graph. Model., 2007,26,327-377</t>
  </si>
  <si>
    <t>001484-13-5</t>
  </si>
  <si>
    <t>N(c(c(c1cccc2)ccc3)c3)(c12)C=C</t>
  </si>
  <si>
    <t>9-Vinycarbazole</t>
  </si>
  <si>
    <t>000132-64-9</t>
  </si>
  <si>
    <t>o(c(c(c1cccc2)ccc3)c3)c12</t>
  </si>
  <si>
    <t xml:space="preserve">Dibenzofuran  </t>
  </si>
  <si>
    <t>000132-65-0</t>
  </si>
  <si>
    <t>s(c(c(c1cccc2)ccc3)c3)c12</t>
  </si>
  <si>
    <t>Dibenzothiophene</t>
  </si>
  <si>
    <t>000086-50-0</t>
  </si>
  <si>
    <t>S=P(OC)(OC)SCN1N=Nc2ccccc2C1(=O)</t>
  </si>
  <si>
    <t xml:space="preserve">Azinphos-methyl </t>
  </si>
  <si>
    <t>022720-75-8</t>
  </si>
  <si>
    <t>c12SC(C(=O)C)=Cc1cccc2</t>
  </si>
  <si>
    <t>2-Acetylbenzo[b]thiophene</t>
  </si>
  <si>
    <t>000083-34-1</t>
  </si>
  <si>
    <t>c1ccc2c(C)cnc2c1</t>
  </si>
  <si>
    <t>3-Methylindole</t>
  </si>
  <si>
    <t>000095-32-9</t>
  </si>
  <si>
    <t>O(CCN(SSC(=Nc(c1ccc2)c2)S1)C3)C3</t>
  </si>
  <si>
    <t>2-(4'-Morpholinodithio)benzothiazole</t>
  </si>
  <si>
    <t>005331-91-9</t>
  </si>
  <si>
    <t>S(C(S)=N1)c(ccc2Cl)c1c2</t>
  </si>
  <si>
    <t>5-Chloro-2-mercaptobenzothiazole</t>
  </si>
  <si>
    <t>000095-16-9</t>
  </si>
  <si>
    <t>c1ccc2ncsc2c1</t>
  </si>
  <si>
    <t>Benzothiazole</t>
  </si>
  <si>
    <t>000095-33-0</t>
  </si>
  <si>
    <t>N(c(c(S1)ccc2)c2)=C1SNC(CCCC3)C3</t>
  </si>
  <si>
    <t>N-Cyclohexyl-2-benzothiazolylsulfenamide</t>
  </si>
  <si>
    <t>000095-31-8</t>
  </si>
  <si>
    <t>N(c(c(S1)ccc2)c2)=C1SNC(C)(C)C</t>
  </si>
  <si>
    <t>N-tert-Butyl-2-benzothiazolylsulfenamide</t>
  </si>
  <si>
    <t>000085-41-6</t>
  </si>
  <si>
    <t>O=C(NC(=O)c1cccc2)c12</t>
  </si>
  <si>
    <t>Phthalimide</t>
  </si>
  <si>
    <t>000089-40-7</t>
  </si>
  <si>
    <t>O=C(NC(=O)c1ccc([N+](=O)[O-])c2)c12</t>
  </si>
  <si>
    <t>4-Nitrophthalimide</t>
  </si>
  <si>
    <t>005394-18-3</t>
  </si>
  <si>
    <t>c12C(=O)N(CCCCBr)C(=O)c1cccc2</t>
  </si>
  <si>
    <t>N-(4-Bromobutyl)phthalimide</t>
  </si>
  <si>
    <t>022509-74-6</t>
  </si>
  <si>
    <t>O=C(OCC)N(C(=O)c(c1ccc2)c2)C1=O</t>
  </si>
  <si>
    <t>N-Carboethoxyphthalimide</t>
  </si>
  <si>
    <t>052645-53-1</t>
  </si>
  <si>
    <t>CC1(C)C(C=C(Cl)Cl)C1C(=O)OCc3cccc(Oc2ccccc2)c3</t>
  </si>
  <si>
    <t xml:space="preserve">Permethrin </t>
  </si>
  <si>
    <t>010453-86-8</t>
  </si>
  <si>
    <t>CC(C)=CC3C(C(=O)OCc2coc(Cc1ccccc1)c2)C3(C)C</t>
  </si>
  <si>
    <t xml:space="preserve">Resmethrin </t>
  </si>
  <si>
    <t>000514-10-3</t>
  </si>
  <si>
    <t>O=C(O)C(C(C(C(C(=C1)C=C(C2)C(C)C)C2)(CC3)C)C1)(C3)C</t>
  </si>
  <si>
    <t xml:space="preserve">Abietic acid </t>
  </si>
  <si>
    <t>001740-19-8</t>
  </si>
  <si>
    <t>O=C(O)C(C(C(c(c(cc(c1)C(C)C)C2)c1)(CC3)C)C2)(C3)C</t>
  </si>
  <si>
    <t xml:space="preserve">Dehydroabietic acid </t>
  </si>
  <si>
    <t>005835-26-7</t>
  </si>
  <si>
    <t>CC3(CCC1C(=CCC2C1(C)CCCC2(C)C(=O)(O))C3)C=C</t>
  </si>
  <si>
    <t xml:space="preserve">Isopimaric acid </t>
  </si>
  <si>
    <t>000471-77-2</t>
  </si>
  <si>
    <t>C(C(CC1)=C(C)C)=C(CCC2C(C3)(C(=O)O)C)C1C2(CC3)C</t>
  </si>
  <si>
    <t xml:space="preserve">Neoabietic acid  </t>
  </si>
  <si>
    <t>000090-30-2</t>
  </si>
  <si>
    <t>N(c(c(c(ccc1)cc2)c1)c2)c(cccc3)c3</t>
  </si>
  <si>
    <t>1-(N-Phenylamino)-naphthalene</t>
  </si>
  <si>
    <t>000716-79-0</t>
  </si>
  <si>
    <t>N(c(c(N1)ccc2)c2)=C1c(cccc3)c3</t>
  </si>
  <si>
    <t>2-Phenyl-1H-benzimidazole</t>
  </si>
  <si>
    <t>000525-82-6</t>
  </si>
  <si>
    <t>c1ccc2C(=O)C=C(c3ccccc3)Oc2c1</t>
  </si>
  <si>
    <t>2-Phenyl-4h-1-benzopyran-4-on</t>
  </si>
  <si>
    <t>000948-65-2</t>
  </si>
  <si>
    <t>c1ccc2cc(c3ccccc3)n(H)c2c1</t>
  </si>
  <si>
    <t>2-Phenylindole</t>
  </si>
  <si>
    <t>000094-62-2</t>
  </si>
  <si>
    <t>O=C(N(CCCC1)C1)C=CC=Cc(ccc(OCO2)c23)c3</t>
  </si>
  <si>
    <t xml:space="preserve">Piperine  </t>
  </si>
  <si>
    <t>000066-76-2</t>
  </si>
  <si>
    <t>O=C1Oc2ccccc2C(O)=C1CC3=C(O)c4ccccc4OC3=O</t>
  </si>
  <si>
    <t xml:space="preserve">Dicumarol </t>
  </si>
  <si>
    <t>000117-80-6</t>
  </si>
  <si>
    <t>c1ccc2C(=O)C(Cl)=C(Cl)C(=O)c2c1</t>
  </si>
  <si>
    <t>2,3-Dichloro-1,4-naphthoquinone</t>
  </si>
  <si>
    <t>000058-08-2</t>
  </si>
  <si>
    <t>CN1C(=O)N(C)c2ncn(C)c2C1(=O)</t>
  </si>
  <si>
    <t xml:space="preserve">Caffeine </t>
  </si>
  <si>
    <t>000058-27-5</t>
  </si>
  <si>
    <t>c1cc2C(=O)C=C(C)C(=O)c2cc1</t>
  </si>
  <si>
    <t>Menadione</t>
  </si>
  <si>
    <t>000113-48-4</t>
  </si>
  <si>
    <t>CCCCC(CC)CN3C(=O)C2C1CC(C=C1)C2C3(=O)</t>
  </si>
  <si>
    <t>N-(2-Ethylhexyl)-8,9,10-trinorborn-5-ene-2,3-dicarboximide</t>
  </si>
  <si>
    <t>000569-64-2</t>
  </si>
  <si>
    <t>CN(C)c1ccc(cc1)C(=C2C=CC(C=C2)=N(Cl)(C)C)c3ccccc3</t>
  </si>
  <si>
    <t>Basic Green 4</t>
  </si>
  <si>
    <t>000843-55-0</t>
  </si>
  <si>
    <t>Oc(ccc(c1)C(CCC(c(ccc(O)c2)c2)C3)C3)c1</t>
  </si>
  <si>
    <t>1,1-Bis(4-hydroxyphenyl)-cyclohexane</t>
  </si>
  <si>
    <t>000084-62-8</t>
  </si>
  <si>
    <t>O=C(Oc(cccc1)c1)c(c(ccc2)C(=O)Oc(cccc3)c3)c2</t>
  </si>
  <si>
    <t xml:space="preserve">Diphenyl phthalate </t>
  </si>
  <si>
    <t>002479-46-1</t>
  </si>
  <si>
    <t>Nc2ccc(cc2)Oc3cc(ccc3)Oc1ccc(cc1)N</t>
  </si>
  <si>
    <t>4,4'-(m-Phenylenedioxy)dianiline</t>
  </si>
  <si>
    <t>051630-58-1</t>
  </si>
  <si>
    <t>CC(C)C(C(=O)OC(C#N)c2cccc(Oc1ccccc1)c2)c3ccc(Cl)cc3</t>
  </si>
  <si>
    <t xml:space="preserve">Fenvalerate  </t>
  </si>
  <si>
    <t>070124-77-5</t>
  </si>
  <si>
    <t>CC(C)C(C(=O)OC(C#N)c2cccc(Oc1ccccc1)c2)c3ccc(OC(F)F)cc3</t>
  </si>
  <si>
    <t xml:space="preserve">Flucythrinate </t>
  </si>
  <si>
    <t>003558-69-8</t>
  </si>
  <si>
    <t>c1ccc(cc1)c2cccc(n2)c3ccccc3</t>
  </si>
  <si>
    <t>2,6-Diphenylpyridine</t>
  </si>
  <si>
    <t>000092-06-8</t>
  </si>
  <si>
    <t>c(c(cccc1)c1)(cccc2c(cccc3)c3)c2</t>
  </si>
  <si>
    <t>m-Terphenyl</t>
  </si>
  <si>
    <t>000084-15-1</t>
  </si>
  <si>
    <t>c(c(c(cccc1)c1)ccc2)(c(cccc3)c3)c2</t>
  </si>
  <si>
    <t>o-Terphenyl</t>
  </si>
  <si>
    <t>000115-86-6</t>
  </si>
  <si>
    <t>O=P(Oc(cccc1)c1)(Oc(cccc2)c2)Oc(cccc3)c3</t>
  </si>
  <si>
    <t>Triphenyl phosphate</t>
  </si>
  <si>
    <t>025155-23-1</t>
  </si>
  <si>
    <t>O=P(Oc1(c(C)cc(C)cc1))(Oc2(cc(C)cc(C)c2))Oc3(c(C)c(C)ccc3)</t>
  </si>
  <si>
    <t>Trixylylphosphate</t>
  </si>
  <si>
    <t>001330-78-5</t>
  </si>
  <si>
    <t>O=P(Oc1ccccc1C)(Oc2ccccc2C)Oc3ccccc3C</t>
  </si>
  <si>
    <t>Tricresyl phosphate</t>
  </si>
  <si>
    <t>000791-28-6</t>
  </si>
  <si>
    <t>O=P(c(cccc1)c1)(c(cccc2)c2)c(cccc3)c3</t>
  </si>
  <si>
    <t>Triphenyl phosphine oxide</t>
  </si>
  <si>
    <t>000083-79-4</t>
  </si>
  <si>
    <t>COc5cc4OCC3Oc2c1CC(Oc1ccc2C(=O)C3c4cc5OC)C(C)=C</t>
  </si>
  <si>
    <t xml:space="preserve">Rotenone </t>
  </si>
  <si>
    <t>000060-41-3</t>
  </si>
  <si>
    <t>O=C1(CC2OCC=C3CN4CCC56C4CC3C2C5N1C7=CC=CC=C67)</t>
  </si>
  <si>
    <t>Strychnine hemisulphate salt</t>
  </si>
  <si>
    <t>Yuan et al., J. Mol. Graph. Model., 2007,26,327-382</t>
  </si>
  <si>
    <t>000496-16-2</t>
  </si>
  <si>
    <t>O(c(c(ccc1)C2)c1)C2</t>
  </si>
  <si>
    <t>2,3-Dihydrobenzofuran</t>
  </si>
  <si>
    <t>000271-89-6</t>
  </si>
  <si>
    <t>c1ccc2ccoc2c1</t>
  </si>
  <si>
    <t>Coumarone</t>
  </si>
  <si>
    <t>000071-73-8</t>
  </si>
  <si>
    <t>C1(=O)N=C(S)NC(=O)C1(C(CCC)C)CC</t>
  </si>
  <si>
    <t>Thiopental,sodium salt</t>
  </si>
  <si>
    <t>Yuan et al., J. Mol. Graph. Model., 2007,26,327-379</t>
  </si>
  <si>
    <t>000116-06-3</t>
  </si>
  <si>
    <t>O=C(ON=CC(SC)(C)C)NC</t>
  </si>
  <si>
    <t xml:space="preserve">Aldicarb </t>
  </si>
  <si>
    <t>000683-10-3</t>
  </si>
  <si>
    <t>O=C(O)CN(CCCCCCCCCCCC)(C)C</t>
  </si>
  <si>
    <t>N-(Carboxymethyl)-N,N-dimethyl-1-dodecanaminium, inner salt</t>
  </si>
  <si>
    <t>006266-23-5</t>
  </si>
  <si>
    <t>C(C(=O)O)[N+]1(=CC=CC=C1).[Cl-]</t>
  </si>
  <si>
    <t>1-(Carboxymethyl)pyridinium chloride</t>
  </si>
  <si>
    <t>Yuan et al., J. Mol. Graph. Model., 2007,26,327-388</t>
  </si>
  <si>
    <t>069723-94-0</t>
  </si>
  <si>
    <t>C1C(=CC=C[N+]=1CC2C=CC=CC=2)S(=O)(=O)[O-]</t>
  </si>
  <si>
    <t>1-Benzylpyridinium 3-sulfonate</t>
  </si>
  <si>
    <t>Yuan et al., J. Mol. Graph. Model., 2007,26,327-386</t>
  </si>
  <si>
    <t>014338-32-0</t>
  </si>
  <si>
    <t>ClC1=CC=CC=[N+]1C.[I-]</t>
  </si>
  <si>
    <t>2-Chloro-1-methyl-pyridinium iodide</t>
  </si>
  <si>
    <t>Yuan et al., J. Mol. Graph. Model., 2007,26,327-390</t>
  </si>
  <si>
    <t>000123-46-6</t>
  </si>
  <si>
    <t>NNC(=O)CN(C)(C)(C)</t>
  </si>
  <si>
    <t>2-Hydrazino-N,N,N-trimethyl-2-oxo-ethanaminium, chloride</t>
  </si>
  <si>
    <t>000060-13-9</t>
  </si>
  <si>
    <t>c2ccccc2CC(C)N(H)(H)(H)OS(=O)(=O)ON(H)(H)(H)C(C)Cc1ccccc1</t>
  </si>
  <si>
    <t xml:space="preserve">Amphetamine sulfate </t>
  </si>
  <si>
    <t>000056-37-1</t>
  </si>
  <si>
    <t>CC[N+](CC)(CC)CC1(=CC=CC=C1).[Cl-]</t>
  </si>
  <si>
    <t>Benzyltriethylammonium chloride</t>
  </si>
  <si>
    <t>Yuan et al., J. Mol. Graph. Model., 2007,26,327-389</t>
  </si>
  <si>
    <t>000065-30-5</t>
  </si>
  <si>
    <t>CN1C(c2cccn(H)(OS(=O)(=O)On3(H)cc(C4CCCN4C)ccc3)c2)CCC1</t>
  </si>
  <si>
    <t xml:space="preserve">Bicotine sulfate </t>
  </si>
  <si>
    <t>000098-04-4</t>
  </si>
  <si>
    <t>C[N+](C1=CC=CC=C1)(C)C.[I-]</t>
  </si>
  <si>
    <t>Phenyltrimethylammonium iodide</t>
  </si>
  <si>
    <t>Yuan et al., J. Mol. Graph. Model., 2007,26,327-391</t>
  </si>
  <si>
    <t>028001-58-3</t>
  </si>
  <si>
    <t>C[N+](C1=CC=CC=C1)(C)C.[O-]S(=O)(=O)OC</t>
  </si>
  <si>
    <t>Phenyltrimethylammonium methosulfate</t>
  </si>
  <si>
    <t>Yuan et al., J. Mol. Graph. Model., 2007,26,327-385</t>
  </si>
  <si>
    <t>082385-42-0</t>
  </si>
  <si>
    <t>O=S(C1=CC=CC=C1C([N-]2)=O)2=O.[Na+].[O]</t>
  </si>
  <si>
    <t>Saccharin sodium salt hydrate</t>
  </si>
  <si>
    <t>Yuan et al., J. Mol. Graph. Model., 2007,26,327-384</t>
  </si>
  <si>
    <t>026628-22-8</t>
  </si>
  <si>
    <t>[N-]=N#N.[Na+]</t>
  </si>
  <si>
    <t>Sodium azide (nominal conc.)</t>
  </si>
  <si>
    <t>Yuan et al., J. Mol. Graph. Model., 2007,26,327-383</t>
  </si>
  <si>
    <t>000075-57-0</t>
  </si>
  <si>
    <t>[N+](C)(C)(C)C.[Cl-]</t>
  </si>
  <si>
    <t>Tetramethylammonium chloride(nom. conc.)</t>
  </si>
  <si>
    <t>Yuan et al., J. Mol. Graph. Model., 2007,26,327-387</t>
  </si>
  <si>
    <t>000057-09-0</t>
  </si>
  <si>
    <t>CCCCCCCCCCCCCCCCN(Br)(C)(C)C</t>
  </si>
  <si>
    <t>N,N,N-Trimethyl-1-hexadecanaminium bromide(CTAB)</t>
  </si>
  <si>
    <t>001461-25-2</t>
  </si>
  <si>
    <t>CCCC[Sn](CCCC)(CCCC)CCCC</t>
  </si>
  <si>
    <t>Tetrabutyltin</t>
  </si>
  <si>
    <t>Yuan et al., J. Mol. Graph. Model., 2007,26,327-381</t>
  </si>
  <si>
    <t>000597-64-8</t>
  </si>
  <si>
    <t>CC[Sn](CC)(CC)CC</t>
  </si>
  <si>
    <t>Tetraethyltin</t>
  </si>
  <si>
    <t>Yuan et al., J. Mol. Graph. Model., 2007,26,327-380</t>
  </si>
  <si>
    <t>No.</t>
  </si>
  <si>
    <t>Name</t>
  </si>
  <si>
    <t>48h-log1/EC50(mol/l)</t>
  </si>
  <si>
    <t>log1/EC50 (mol/l)-DM</t>
  </si>
  <si>
    <t>0.71/0.64/0.59</t>
  </si>
  <si>
    <t>Pedersen,Water Sci Technol 1996,33,109–120/Genoni, Ecotoxicol Environ Saf 1997,36,27–37/Ohe, Chem Res Toxicol 2005,18,536-555</t>
  </si>
  <si>
    <t>0.51</t>
  </si>
  <si>
    <t>Genoni, Ecotoxicol Environ Saf 1997,36,27–37</t>
  </si>
  <si>
    <t>0.89</t>
  </si>
  <si>
    <t>n-Propanol</t>
  </si>
  <si>
    <t>0.98/0.97/0.93</t>
  </si>
  <si>
    <t>Pedersen,Water Sci Technol 1996,33,109–121/Genoni, Ecotoxicol Environ Saf 1997,36,27–37/Ohe, Chem Res Toxicol 2005,18,536-555</t>
  </si>
  <si>
    <t>1.57</t>
  </si>
  <si>
    <t>Amyl alcohol</t>
  </si>
  <si>
    <t>2.09</t>
  </si>
  <si>
    <t>1.60</t>
  </si>
  <si>
    <t>Pedersen,Water Sci Technol 1996,33,109–123</t>
  </si>
  <si>
    <t>2-methyl-1-propanol</t>
  </si>
  <si>
    <t>Ohe, Chem Res Toxicol 2005,18,536-562</t>
  </si>
  <si>
    <t>3.40</t>
  </si>
  <si>
    <t>3.25/3.20/3.22/3.32</t>
  </si>
  <si>
    <t>Pedersen,Water Sci Technol 1996,33,109–120/Genoni, Ecotoxicol Environ Saf 1997,36,27–37/Ohe, Chem Res Toxicol 2005,18,536-555/CHRIP:http://www.safe.nite.go.jp/english/db.html</t>
  </si>
  <si>
    <t>Octanol(n-octanol)</t>
  </si>
  <si>
    <t>3.75</t>
  </si>
  <si>
    <t>CHRIP:http://www.safe.nite.go.jp/english/db.html</t>
  </si>
  <si>
    <t>3,5,5-trimethyl-1-hexanol</t>
  </si>
  <si>
    <t>isodecyl alcohol</t>
  </si>
  <si>
    <t>000109-66-0</t>
  </si>
  <si>
    <t>C(CCC)C</t>
  </si>
  <si>
    <t>Pentane</t>
  </si>
  <si>
    <t>2.24</t>
  </si>
  <si>
    <t>5.48/5.80</t>
  </si>
  <si>
    <t>Genoni, Ecotoxicol Environ Saf 1997,36,27–37/CHRIP:http://www.safe.nite.go.jp/english/db.html</t>
  </si>
  <si>
    <t>001120-21-4</t>
  </si>
  <si>
    <t>C(CCCCCCCCC)C</t>
  </si>
  <si>
    <t>n-Undecane</t>
  </si>
  <si>
    <t>000074-83-9</t>
  </si>
  <si>
    <t>BrC</t>
  </si>
  <si>
    <t>methyl bromide</t>
  </si>
  <si>
    <t>000075-25-2</t>
  </si>
  <si>
    <t>BrC(Br)Br</t>
  </si>
  <si>
    <t>bromoform</t>
  </si>
  <si>
    <t>000075-26-3</t>
  </si>
  <si>
    <t>BrC(C)C</t>
  </si>
  <si>
    <t>2-Bromopropane</t>
  </si>
  <si>
    <t>000108-85-0</t>
  </si>
  <si>
    <t>BrC(CCCC1)C1</t>
  </si>
  <si>
    <t>bromocyclohexane</t>
  </si>
  <si>
    <t>Carbon tetrachloride</t>
  </si>
  <si>
    <t>3.64/4.28</t>
  </si>
  <si>
    <t>Ohe, Chem Res Toxicol 2005,18,536-563/CHRIP:http://www.safe.nite.go.jp/english/db.html</t>
  </si>
  <si>
    <t>trichlormethane</t>
  </si>
  <si>
    <t>2.72</t>
  </si>
  <si>
    <t>Genoni, Ecotoxicol Environ Saf 1997,36,27–37 &amp; Ohe, Chem Res Toxicol 2005,18,536-555</t>
  </si>
  <si>
    <t>hexachloroethane</t>
  </si>
  <si>
    <t>4.76/4.83</t>
  </si>
  <si>
    <t>Genoni, Ecotoxicol Environ Saf 1997,36,27–37/Ohe, Chem Res Toxicol 2005,18,536-555</t>
  </si>
  <si>
    <t>2.44</t>
  </si>
  <si>
    <t>dichlormethane</t>
  </si>
  <si>
    <t>2.31/2.59</t>
  </si>
  <si>
    <t>pentachloroethane</t>
  </si>
  <si>
    <t>4.10/3.97</t>
  </si>
  <si>
    <t>3.36/3.34/3.58</t>
  </si>
  <si>
    <t>Genoni, Ecotoxicol Environ Saf 1997,36,27–37/Ohe, Chem Res Toxicol 2005,18,536-555/CHRIP:http://www.safe.nite.go.jp/english/db.html</t>
  </si>
  <si>
    <t>000078-99-9</t>
  </si>
  <si>
    <t>CCC(Cl)Cl</t>
  </si>
  <si>
    <t>1,1-dichloropropane</t>
  </si>
  <si>
    <t>1,1,2-trichloroethane</t>
  </si>
  <si>
    <t>3.17/3.09</t>
  </si>
  <si>
    <t>1,1,2,2-tetrachloroethane</t>
  </si>
  <si>
    <t>3.65/3.45</t>
  </si>
  <si>
    <t>1,2,3-trichloropropane</t>
  </si>
  <si>
    <t>3.62/3.72</t>
  </si>
  <si>
    <t>2.44/2.29/3.00</t>
  </si>
  <si>
    <t>1.78</t>
  </si>
  <si>
    <t>1,3-dichloropropane</t>
  </si>
  <si>
    <t>2.88/2.61</t>
  </si>
  <si>
    <t>000630-20-6</t>
  </si>
  <si>
    <t>C(CCl)(Cl)(Cl)Cl</t>
  </si>
  <si>
    <t>1,1,1,2-tetrachloroethane</t>
  </si>
  <si>
    <t>3.85/3.84</t>
  </si>
  <si>
    <t>1,2-Dibromo-3-ChloroPropane</t>
  </si>
  <si>
    <t>000058-89-9</t>
  </si>
  <si>
    <t>C(C(C(C(C1Cl)Cl)Cl)Cl)(C1Cl)Cl</t>
  </si>
  <si>
    <t>Lindane</t>
  </si>
  <si>
    <t>5.80/5.39</t>
  </si>
  <si>
    <t>Pedersen,Water Sci Technol 1996,33,109–136/Ohe, Chem Res Toxicol 2005,18,536-555</t>
  </si>
  <si>
    <t>006842-15-5</t>
  </si>
  <si>
    <t>CC(C)CC(C)CC(C)C=CC</t>
  </si>
  <si>
    <t>Propylene tetramer</t>
  </si>
  <si>
    <t>000598-16-3</t>
  </si>
  <si>
    <t>BrC=C(Br)Br</t>
  </si>
  <si>
    <t>tribromoethene</t>
  </si>
  <si>
    <t>3.17/3.28/3.78</t>
  </si>
  <si>
    <t>Trichloroethylene</t>
  </si>
  <si>
    <t>3.40/3.35/4.08</t>
  </si>
  <si>
    <t>Tetrachloroethylene</t>
  </si>
  <si>
    <t>4.10/4.04/5.11</t>
  </si>
  <si>
    <t>000156-60-5</t>
  </si>
  <si>
    <t>trans-1,2-dichloroethylene</t>
  </si>
  <si>
    <t>2.64</t>
  </si>
  <si>
    <t>3.94/4.59</t>
  </si>
  <si>
    <t>Ohe, Chem Res Toxicol 2005,18,536-562/CHRIP:http://www.safe.nite.go.jp/english/db.html</t>
  </si>
  <si>
    <t>001116-76-3</t>
  </si>
  <si>
    <t>N(CCCCCCCC)(CCCCCCCC)CCCCCCCC</t>
  </si>
  <si>
    <t>Tri-n-octylamine</t>
  </si>
  <si>
    <t>000108-18-9</t>
  </si>
  <si>
    <t>N(C(C)C)C(C)C</t>
  </si>
  <si>
    <t>bis(isopropyl)amine</t>
  </si>
  <si>
    <t>3.12/3.10</t>
  </si>
  <si>
    <t>000124-40-3</t>
  </si>
  <si>
    <t>N(C)C</t>
  </si>
  <si>
    <t>dimethylamine</t>
  </si>
  <si>
    <t>benzene</t>
  </si>
  <si>
    <t>2.37/2.48</t>
  </si>
  <si>
    <t>o-Xylene</t>
  </si>
  <si>
    <t>3.78/4.98</t>
  </si>
  <si>
    <t>cumene</t>
  </si>
  <si>
    <t>4.32/4.85</t>
  </si>
  <si>
    <t>ethyl benzene</t>
  </si>
  <si>
    <t>p-Xylene</t>
  </si>
  <si>
    <t>3.52/4.19</t>
  </si>
  <si>
    <t>m-Xylene</t>
  </si>
  <si>
    <t>3.43/4.65</t>
  </si>
  <si>
    <t>Ohe, Chem Res Toxicol 2005,18,536-564/CHRIP:http://www.safe.nite.go.jp/english/db.html</t>
  </si>
  <si>
    <t>2.80/3.35</t>
  </si>
  <si>
    <t>4.99/5.60</t>
  </si>
  <si>
    <t>o-Dichlorobenzene</t>
  </si>
  <si>
    <t>4.62/4.81/5.02</t>
  </si>
  <si>
    <t>p-Chlorotoluene</t>
  </si>
  <si>
    <t>p-Dichlorobenzene</t>
  </si>
  <si>
    <t>4.24/4.17/4.77</t>
  </si>
  <si>
    <t>5.08/4.80</t>
  </si>
  <si>
    <t>3.64/3.77</t>
  </si>
  <si>
    <t>000118-74-1</t>
  </si>
  <si>
    <t>c(c(c(c(c1Cl)Cl)Cl)Cl)(c1Cl)Cl</t>
  </si>
  <si>
    <t>Hexachlorobenzene</t>
  </si>
  <si>
    <t>4.37/4.16/5.11</t>
  </si>
  <si>
    <t>m-Dichlorobenzene</t>
  </si>
  <si>
    <t>4.09/4.18/4.77</t>
  </si>
  <si>
    <t>2,5-Dichlorotoluene</t>
  </si>
  <si>
    <t>Benzotrifluoride((Trifluoromethyl)Benzene)</t>
  </si>
  <si>
    <t>2,5-Dimethylhexa-2,4-diene</t>
  </si>
  <si>
    <t>5-ethylidene-2-norbornene</t>
  </si>
  <si>
    <t>005405-58-3</t>
  </si>
  <si>
    <t>O(CCCCCC)C(OCCCCCC)C</t>
  </si>
  <si>
    <t>Hexane,1,1’-[ethylidenebis(oxy)]bis-</t>
  </si>
  <si>
    <t>000111-91-1</t>
  </si>
  <si>
    <t>O(CCCl)COCCCl</t>
  </si>
  <si>
    <t>propoxur</t>
  </si>
  <si>
    <t>Hexylene glycol</t>
  </si>
  <si>
    <t>Ohe, Chem Res Toxicol 2005,18,536-556</t>
  </si>
  <si>
    <t>000149-31-5</t>
  </si>
  <si>
    <t>OCC(C)C(O)CC</t>
  </si>
  <si>
    <t>2-methyl-1,3-pentanediol</t>
  </si>
  <si>
    <t>Ohe, Chem Res Toxicol 2005,18,536-557</t>
  </si>
  <si>
    <t>Ethylene glycol</t>
  </si>
  <si>
    <t>4.09/0.48</t>
  </si>
  <si>
    <t>Pedersen,Water Sci Technol 1996,33,109–130/Ohe, Chem Res Toxicol 2005,18,536-555</t>
  </si>
  <si>
    <t>triethylene glycol</t>
  </si>
  <si>
    <t>Ohe, Chem Res Toxicol 2005,18,536-555</t>
  </si>
  <si>
    <t>butyl ether</t>
  </si>
  <si>
    <t>C(COCC=C)CCCC</t>
  </si>
  <si>
    <t>000111-44-4</t>
  </si>
  <si>
    <t>O(CCCl)CCCl</t>
  </si>
  <si>
    <t>Bis(2-chloroethyl) ether</t>
  </si>
  <si>
    <t>2.78/2.54</t>
  </si>
  <si>
    <t>Acetone</t>
  </si>
  <si>
    <t>0.57/0.62</t>
  </si>
  <si>
    <t>Pedersen,Water Sci Technol 1996,33,109–119/Ohe, Chem Res Toxicol 2005,18,536-555</t>
  </si>
  <si>
    <t>Pedersen,Water Sci Technol 1996,33,109–122</t>
  </si>
  <si>
    <t>2-Tridecanone</t>
  </si>
  <si>
    <t>2-(1-Cyclohexenyl)cyclohexanone</t>
  </si>
  <si>
    <t>5.16/5.14/5.33/5.46</t>
  </si>
  <si>
    <t>Pedersen,Water Sci Technol 1996,33,109–134/Ohe, Chem Res Toxicol 2005,18,536-555/CHRIP:http://www.safe.nite.go.jp/english/db.html</t>
  </si>
  <si>
    <t>000087-59-2</t>
  </si>
  <si>
    <t>Nc(c(c(cc1)C)C)c1</t>
  </si>
  <si>
    <t>2,3-Dimethylaniline</t>
  </si>
  <si>
    <t>000087-62-7</t>
  </si>
  <si>
    <t>Nc(c(ccc1)C)c1C</t>
  </si>
  <si>
    <t>2,6-Dimethylaniline</t>
  </si>
  <si>
    <t>o-Toluidine</t>
  </si>
  <si>
    <t>4.33/5.31/3.83</t>
  </si>
  <si>
    <t>Abe,Chemosphere 2001,45,487-496/Ohe, Chem Res Toxicol 2005,18,536-555/CHRIP:http://www.safe.nite.go.jp/english/db.html</t>
  </si>
  <si>
    <t>000095-64-7</t>
  </si>
  <si>
    <t>Nc(ccc(c1C)C)c1</t>
  </si>
  <si>
    <t>3,4-Dimethylaniline</t>
  </si>
  <si>
    <t>000095-78-3</t>
  </si>
  <si>
    <t>Nc(c(ccc1C)C)c1</t>
  </si>
  <si>
    <t>2,5-Dimethylaniline</t>
  </si>
  <si>
    <t>p-Toluidine</t>
  </si>
  <si>
    <t>4.33/4.92</t>
  </si>
  <si>
    <t>Abe,Chemosphere 2001,45,487-497/CHRIP:http://www.safe.nite.go.jp/english/db.html</t>
  </si>
  <si>
    <t>3-Toluidine</t>
  </si>
  <si>
    <t>4.63/5.17</t>
  </si>
  <si>
    <t>Abe,Chemosphere 2001,45,487-498/Ohe, Chem Res Toxicol 2005,18,536-555</t>
  </si>
  <si>
    <t>4.10/4.18</t>
  </si>
  <si>
    <t>Abe,Chemosphere 2001,45,487-495/Ohe, Chem Res Toxicol 2005,18,536-555</t>
  </si>
  <si>
    <t>Abe,Chemosphere 2001,45,487-503</t>
  </si>
  <si>
    <t>4.80/6.13</t>
  </si>
  <si>
    <t>Abe,Chemosphere 2001,45,487-499/Ohe, Chem Res Toxicol 2005,18,536-555</t>
  </si>
  <si>
    <t>4-Octylbenzenamine</t>
  </si>
  <si>
    <t>o-Chloroaniline</t>
  </si>
  <si>
    <t>4.99/5.19/4.80</t>
  </si>
  <si>
    <t>Abe,Chemosphere 2001,45,487-504/Ohe, Chem Res Toxicol 2005,18,536-555/CHRIP:http://www.safe.nite.go.jp/english/db.html</t>
  </si>
  <si>
    <t>5.36/5.95/5.47</t>
  </si>
  <si>
    <t>Pedersen,Water Sci Technol 1996,33,109–135/Ohe, Chem Res Toxicol 2005,18,536-555/CHRIP:http://www.safe.nite.go.jp/english/db.html</t>
  </si>
  <si>
    <t>4.93/4.74/4.95</t>
  </si>
  <si>
    <t>Abe,Chemosphere 2001,45,487-501/Ohe, Chem Res Toxicol 2005,18,536-555/CHRIP:http://www.safe.nite.go.jp/english/db.html</t>
  </si>
  <si>
    <t>p-Chloroaniline</t>
  </si>
  <si>
    <t>5.59/6.41/5.61</t>
  </si>
  <si>
    <t>Abe,Chemosphere 2001,45,487-495/Ohe, Chem Res Toxicol 2005,18,536-555/CHRIP:http://www.safe.nite.go.jp/english/db.html</t>
  </si>
  <si>
    <t>m-Chloroaniline</t>
  </si>
  <si>
    <t>5.74/6.11/5.42</t>
  </si>
  <si>
    <t>4.82/5.43/4.59</t>
  </si>
  <si>
    <t>Abe,Chemosphere 2001,45,487-500/Ohe, Chem Res Toxicol 2005,18,536-555/CHRIP:http://www.safe.nite.go.jp/english/db.html</t>
  </si>
  <si>
    <t>5.13/5.16</t>
  </si>
  <si>
    <t>Abe,Chemosphere 2001,45,487-506/Ohe, Chem Res Toxicol 2005,18,536-555</t>
  </si>
  <si>
    <t>2,3,4-trichloroaniline</t>
  </si>
  <si>
    <t>2,3,4,5-tetrachloroaniline</t>
  </si>
  <si>
    <t>4.93/4.66</t>
  </si>
  <si>
    <t>Abe,Chemosphere 2001,45,487-502/CHRIP:http://www.safe.nite.go.jp/english/db.html</t>
  </si>
  <si>
    <t>5.09/4.76</t>
  </si>
  <si>
    <t>Abe,Chemosphere 2001,45,487-505/Ohe, Chem Res Toxicol 2005,18,536-555</t>
  </si>
  <si>
    <t>c1(cc(ccc1)N)[N+](=O)[O-]</t>
  </si>
  <si>
    <t>Benzenamine, 3-nitro-(m-Nitroaniline)</t>
  </si>
  <si>
    <t>c1(cc(ccc1N)OC)[N+](=O)[O-]</t>
  </si>
  <si>
    <t>c1(c(ccc(c1)Cl)N)[N+](=O)[O-]</t>
  </si>
  <si>
    <t>2-chloro-4-nitroaniline</t>
  </si>
  <si>
    <t>1,2-dimethyl-3-nitrobenzene</t>
  </si>
  <si>
    <t>1-methyl-2-nitrobenzene</t>
  </si>
  <si>
    <t>nitrobenzene</t>
  </si>
  <si>
    <t>1-methyl-3-nitrobenzene</t>
  </si>
  <si>
    <t>1,2-dimethyl-4-nitrobenzene</t>
  </si>
  <si>
    <t>c1([N+](=O)[O-])ccc(cc1)C</t>
  </si>
  <si>
    <t>p-Nitrotoluene</t>
  </si>
  <si>
    <t>4.01/4.50</t>
  </si>
  <si>
    <t>Ohe, Chem Res Toxicol 2005,18,536-569/CHRIP:http://www.safe.nite.go.jp/english/db.html</t>
  </si>
  <si>
    <t>[O-][N+](=O)c1c(c(c(c(Cl)c1Cl)Cl)Cl)Cl</t>
  </si>
  <si>
    <t>2-chloro-6-nitrotoluene</t>
  </si>
  <si>
    <t>1-chloro-2-nitrobenzene</t>
  </si>
  <si>
    <t>4-chloro-2-nitrotoluene</t>
  </si>
  <si>
    <t>1,4-dichloro-2-nitrobenzene</t>
  </si>
  <si>
    <t>c1(cc(c(cc1)Cl)Cl)[N+](=O)[O-]</t>
  </si>
  <si>
    <t>4-chloronitrobenzene</t>
  </si>
  <si>
    <t>3-nitrochlorobenzene</t>
  </si>
  <si>
    <t>2,4-dichloro-1-nitrobenzene</t>
  </si>
  <si>
    <t>1,3-dichloro-5-nitrobenzene</t>
  </si>
  <si>
    <t>1,2-dichloro-3-nitrobenzene</t>
  </si>
  <si>
    <t>c1(cc(c(cc1)F)Cl)[N+](=O)[O-]</t>
  </si>
  <si>
    <t>6-Tert-butyl-m-cresol</t>
  </si>
  <si>
    <t>o-Cresol (2-Methylphenol)</t>
  </si>
  <si>
    <t>4.06/3.87</t>
  </si>
  <si>
    <t>Pedersen,Water Sci Technol 1996,33,109–129/Ohe, Chem Res Toxicol 2005,18,536-555</t>
  </si>
  <si>
    <t>2,4-Xylenol</t>
  </si>
  <si>
    <t>4.77/4.56</t>
  </si>
  <si>
    <t>Ohe, Chem Res Toxicol 2005,18,536-571/CHRIP:http://www.safe.nite.go.jp/english/db.html</t>
  </si>
  <si>
    <t>p-Cresol</t>
  </si>
  <si>
    <t>3.71/4.19</t>
  </si>
  <si>
    <t>m-cresol</t>
  </si>
  <si>
    <t>3.42/3.44/3.80</t>
  </si>
  <si>
    <t>4-tert-octylphenol</t>
  </si>
  <si>
    <t>2,6-Xylenol</t>
  </si>
  <si>
    <t>4.04/4.05</t>
  </si>
  <si>
    <t>2,4,6-Tri-tert-butylphenol</t>
  </si>
  <si>
    <t>6-Tert-butyl-o-cresol</t>
  </si>
  <si>
    <t>2-tert-Butyl-p-cresol</t>
  </si>
  <si>
    <t>2,6-Di-sec-Butylphenol</t>
  </si>
  <si>
    <t>p-pentylphenol</t>
  </si>
  <si>
    <t>nonylphenol</t>
  </si>
  <si>
    <t>6.41/6.57</t>
  </si>
  <si>
    <t>4-chloro-3-methylphenol</t>
  </si>
  <si>
    <t>2-chlorophenol</t>
  </si>
  <si>
    <t>4.44/4.34</t>
  </si>
  <si>
    <t>4.39/4.42/4.71</t>
  </si>
  <si>
    <t>001570-64-5</t>
  </si>
  <si>
    <t>Oc(c(cc(c1)Cl)C)c1</t>
  </si>
  <si>
    <t>4-chloro-o-cresol</t>
  </si>
  <si>
    <t>5.04/4.86/5.30</t>
  </si>
  <si>
    <t>4.80/4.77/4.87</t>
  </si>
  <si>
    <t>Pedersen,Water Sci Technol 1996,33,109–120&amp;Ohe, Chem Res Toxicol 2005,18,536-555/Genoni, Ecotoxicol Environ Saf 1997,36,27–37/CHRIP:http://www.safe.nite.go.jp/english/db.html</t>
  </si>
  <si>
    <t>000576-24-9</t>
  </si>
  <si>
    <t>Oc(c(c(cc1)Cl)Cl)c1</t>
  </si>
  <si>
    <t>2,3-Dichlorophenol</t>
  </si>
  <si>
    <t>001570-65-6</t>
  </si>
  <si>
    <t>Cc1cc(Cl)cc(Cl)c1O</t>
  </si>
  <si>
    <t>2,4-Dichloro-6-methylphenol</t>
  </si>
  <si>
    <t>000088-75-5</t>
  </si>
  <si>
    <t>c1(c(cccc1)O)[N+](=O)[O-]</t>
  </si>
  <si>
    <t>4-nitrophenol</t>
  </si>
  <si>
    <t>c1(c(ccc(c1)Cl)O)[N+](=O)[O-]</t>
  </si>
  <si>
    <t>4-isopropenylphenol</t>
  </si>
  <si>
    <t>3-Methyl pyridine</t>
  </si>
  <si>
    <t>1.77/2.64</t>
  </si>
  <si>
    <t>Ohe, Chem Res Toxicol 2005,18,536-561/CHRIP:http://www.safe.nite.go.jp/english/db.html</t>
  </si>
  <si>
    <t xml:space="preserve"> 2,3-Cyclohexeno pyridine  </t>
  </si>
  <si>
    <t>C(C(=C)Br)CO</t>
  </si>
  <si>
    <t>6.72/7.48</t>
  </si>
  <si>
    <t>000374-25-4</t>
  </si>
  <si>
    <t>BrC(F)(F)C(Cl)(F)C=C</t>
  </si>
  <si>
    <t>1-Butene, 4-bromo-3-chloro-3,4,4-trifluoro-</t>
  </si>
  <si>
    <t>4.25/4.97</t>
  </si>
  <si>
    <t>3,4-dichlorobut-1-ene</t>
  </si>
  <si>
    <t>000096-23-1</t>
  </si>
  <si>
    <t>OC(CCl)CCl</t>
  </si>
  <si>
    <t>1,3-Dichloro-2-Propanol</t>
  </si>
  <si>
    <t>2-chloroethanol</t>
  </si>
  <si>
    <t>2.48/2.61</t>
  </si>
  <si>
    <t>2,2,2-trichloroethanol</t>
  </si>
  <si>
    <t>2.84/3.00</t>
  </si>
  <si>
    <t>000505-32-8</t>
  </si>
  <si>
    <t>OC(C=C)(CCCC(CCCC(CCCC(C)C)C)C)C</t>
  </si>
  <si>
    <t>3,7,11,15-Tetramethyl-1-hexadecen-3-ol</t>
  </si>
  <si>
    <t>1,6,10-Dodecatrien-3-ol, 3,7,11-trimethyl-</t>
  </si>
  <si>
    <t>Acetaldehyde</t>
  </si>
  <si>
    <t>0.55/3.17</t>
  </si>
  <si>
    <t>Genoni, Ecotoxicol Environ Saf 1997,36,27–37 &amp; Ohe, Chem Res Toxicol 2005,18,536-555/CHRIP:http://www.safe.nite.go.jp/english/db.html</t>
  </si>
  <si>
    <t>2-Methylvaleraldehyde</t>
  </si>
  <si>
    <t>Acrolein</t>
  </si>
  <si>
    <t>6.04/6.00</t>
  </si>
  <si>
    <t>Pedersen,Water Sci Technol 1996,33,109–137/Ohe, Chem Res Toxicol 2005,18,536-555</t>
  </si>
  <si>
    <t>2,4-pentanedione</t>
  </si>
  <si>
    <t>000078-59-1</t>
  </si>
  <si>
    <t>O=C(C=C(CC1(C)C)C)C1</t>
  </si>
  <si>
    <t>3,5,5-Trimethyl-2-cyclohexen-1-one</t>
  </si>
  <si>
    <t>3.06/2.80</t>
  </si>
  <si>
    <t>Methyl acetate</t>
  </si>
  <si>
    <t>Papa,Chemosphere 2005,58,559–570</t>
  </si>
  <si>
    <t>000105-37-3</t>
  </si>
  <si>
    <t>O=C(OCC)CC</t>
  </si>
  <si>
    <t>ethyl propionate</t>
  </si>
  <si>
    <t>000110-27-0</t>
  </si>
  <si>
    <t>O=C(OC(C)C)CCCCCCCCCCCCC</t>
  </si>
  <si>
    <t>Isopropyl myristate</t>
  </si>
  <si>
    <t>Papa,Chemosphere 2005,58,559–578</t>
  </si>
  <si>
    <t>000111-82-0</t>
  </si>
  <si>
    <t>O=C(OC)CCCCCCCCCCC</t>
  </si>
  <si>
    <t>Methyl dodecanoate</t>
  </si>
  <si>
    <t>ethyl acetate</t>
  </si>
  <si>
    <t>Papa,Chemosphere 2005,58,559–571 &amp; Ohe, Chem Res Toxicol 2005,18,536-555</t>
  </si>
  <si>
    <t>000111-03-5</t>
  </si>
  <si>
    <t>O=C(OCC(O)CO)CCCCCCCC=CCCCCCCCC</t>
  </si>
  <si>
    <t>2,3-Dihydroxypropyl 9-oleate</t>
  </si>
  <si>
    <t>000535-13-7</t>
  </si>
  <si>
    <t>O=C(OCC)C(Cl)C</t>
  </si>
  <si>
    <t>Ethyl 2-chloropropionate</t>
  </si>
  <si>
    <t>Dibutyl adipate</t>
  </si>
  <si>
    <t>Papa,Chemosphere 2005,58,559–582</t>
  </si>
  <si>
    <t>001119-40-0</t>
  </si>
  <si>
    <t>O=C(OC)CCCC(=O)OC</t>
  </si>
  <si>
    <t>Dimethyl glutarate</t>
  </si>
  <si>
    <t>Papa,Chemosphere 2005,58,559–575</t>
  </si>
  <si>
    <t>000102-76-1</t>
  </si>
  <si>
    <t>O=C(OCC(OC(=O)C)COC(=O)C)C</t>
  </si>
  <si>
    <t>Triacetin(triacetyl-glycerine)</t>
  </si>
  <si>
    <t>000620-67-7</t>
  </si>
  <si>
    <t>CCCCCCC(=O)OCC(COC(=O)CCCCCC)OC(=O)CCCCCC</t>
  </si>
  <si>
    <t>Triheptanoin</t>
  </si>
  <si>
    <t>Papa,Chemosphere 2005,58,559–584</t>
  </si>
  <si>
    <t>hexamethylene diacrylate</t>
  </si>
  <si>
    <t>000103-11-7</t>
  </si>
  <si>
    <t>O=C(OCC(CCCC)CC)C=C</t>
  </si>
  <si>
    <t>2-Ethylhexyl acrylate</t>
  </si>
  <si>
    <t>Papa,Chemosphere 2005,58,559–581</t>
  </si>
  <si>
    <t>2-Hydroxyethyl acrylate</t>
  </si>
  <si>
    <t>2-(Dimethylamino)Ethyl acrylate</t>
  </si>
  <si>
    <t>Methyl methacrylate(2-Propenoic acid, 2-methyl-, methyl ester)</t>
  </si>
  <si>
    <t>000097-86-9</t>
  </si>
  <si>
    <t>O=C(OCC(C)C)C(=C)C</t>
  </si>
  <si>
    <t>Isobutyl methacrylate</t>
  </si>
  <si>
    <t>Papa,Chemosphere 2005,58,559–580</t>
  </si>
  <si>
    <t>2-Hydroxyethyl methacrylate</t>
  </si>
  <si>
    <t>000105-16-8</t>
  </si>
  <si>
    <t>O=C(OCCN(CC)CC)C(=C)C</t>
  </si>
  <si>
    <t>2-(Diethylamino)Ethyl methacrylate</t>
  </si>
  <si>
    <t>000105-38-4</t>
  </si>
  <si>
    <t>O=C(OC=C)CC</t>
  </si>
  <si>
    <t>Vinyl propionate</t>
  </si>
  <si>
    <t>Papa,Chemosphere 2005,58,559–576</t>
  </si>
  <si>
    <t>But-3-en-3-olide</t>
  </si>
  <si>
    <t>000064-19-7</t>
  </si>
  <si>
    <t>C(C)(=O)O</t>
  </si>
  <si>
    <t>Acetic acid (acetate)</t>
  </si>
  <si>
    <t>000079-09-4</t>
  </si>
  <si>
    <t>O=C(O)CC</t>
  </si>
  <si>
    <t>propionic acid</t>
  </si>
  <si>
    <t>000107-92-6</t>
  </si>
  <si>
    <t>O=C(O)CCC</t>
  </si>
  <si>
    <t>n-butyric acid</t>
  </si>
  <si>
    <t>000109-52-4</t>
  </si>
  <si>
    <t>O=C(O)CCCC</t>
  </si>
  <si>
    <t>pentanoic acid</t>
  </si>
  <si>
    <t>Hexanoic acid (HA)</t>
  </si>
  <si>
    <t>Frank, J Toxicol Environ Health Part A, 2010,73,319–332</t>
  </si>
  <si>
    <t>000334-48-5</t>
  </si>
  <si>
    <t>CCCCCCCCCC(=O)O</t>
  </si>
  <si>
    <t>Decanoic acid</t>
  </si>
  <si>
    <t>Frank, J Toxicol Environ Health Part A, 2010,73,319–335</t>
  </si>
  <si>
    <t>Chloroacetate (chloroacetic acid)</t>
  </si>
  <si>
    <t>000098-89-5</t>
  </si>
  <si>
    <t>O=C(O)C(CCCC1)C1</t>
  </si>
  <si>
    <t>Cyclohexanecarboxylic acid (CHCA)</t>
  </si>
  <si>
    <t>Frank, J Toxicol Environ Health Part A, 2010,73,319–333</t>
  </si>
  <si>
    <t>005962-88-9</t>
  </si>
  <si>
    <t>C1(CCCCC(O)=O)CCCCC1</t>
  </si>
  <si>
    <t>Cyclohexanepentanoic acid (CHPA)</t>
  </si>
  <si>
    <t>Frank, J Toxicol Environ Health Part A, 2010,73,319–336</t>
  </si>
  <si>
    <t>000079-54-9</t>
  </si>
  <si>
    <t>CC(C)C1=CCC2C(=C1)CCC3C2(C)CCCC3(C)C(=O)(O)</t>
  </si>
  <si>
    <t>Levopimaric acid</t>
  </si>
  <si>
    <t>Peng, Water Res 2000,34,2779–2787</t>
  </si>
  <si>
    <t>000127-27-5</t>
  </si>
  <si>
    <t>C(C3(C=C2C(C1(C(C(CCC1)(C(=O)(O))C)CC2)C)CC3)C)=C</t>
  </si>
  <si>
    <t>Pimaric acid</t>
  </si>
  <si>
    <t>Peng, Water Res 2000,34,2779–2790</t>
  </si>
  <si>
    <t>000471-74-9</t>
  </si>
  <si>
    <t>C32C(C1C(=CC(C=C)(C)CC1)CC2)(CCCC3(C(=O)(O))C)C</t>
  </si>
  <si>
    <t>Sandaracopimaric acid</t>
  </si>
  <si>
    <t>Peng, Water Res 2000,34,2779–2791</t>
  </si>
  <si>
    <t>001945-53-5</t>
  </si>
  <si>
    <t>C32C(C1=C(C=C(C(C)C)CC1)CC2)(CCCC3(C(=O)(O))C)C</t>
  </si>
  <si>
    <t>Palustric acid</t>
  </si>
  <si>
    <t>Peng, Water Res 2000,34,2779–2789</t>
  </si>
  <si>
    <t>000110-15-6</t>
  </si>
  <si>
    <t>O=C(O)CCC(=O)O</t>
  </si>
  <si>
    <t>Succinic acid (SA)</t>
  </si>
  <si>
    <t>Frank, J Toxicol Environ Health Part A, 2010,73,319–329</t>
  </si>
  <si>
    <t>Adipic acid</t>
  </si>
  <si>
    <t>3.85/3.50</t>
  </si>
  <si>
    <t>Frank, J Toxicol Environ Health Part A, 2010,73,319–330/CHRIP:http://www.safe.nite.go.jp/english/db.html</t>
  </si>
  <si>
    <t>001076-97-7</t>
  </si>
  <si>
    <t>O=C(O)C(CCC(C(=O)O)C1)C1</t>
  </si>
  <si>
    <t>1,4-Cyclohexanedicarboxylic acid (CHDCA)</t>
  </si>
  <si>
    <t>Frank, J Toxicol Environ Health Part A, 2010,73,319–331</t>
  </si>
  <si>
    <t>001489-63-0</t>
  </si>
  <si>
    <t>C1(C(CC(O)=O)C(O)=O)CCCCC1</t>
  </si>
  <si>
    <t>Cyclohexylsuccinic acid (CHSA)</t>
  </si>
  <si>
    <t>Frank, J Toxicol Environ Health Part A, 2010,73,319–334</t>
  </si>
  <si>
    <t>000139-13-9</t>
  </si>
  <si>
    <t>O=C(O)CN(CC(=O)O)CC(=O)O</t>
  </si>
  <si>
    <t>Nitrilotriacetic acid</t>
  </si>
  <si>
    <t>Monoethanolamine</t>
  </si>
  <si>
    <t>2.56/2.93</t>
  </si>
  <si>
    <t>Pedersen,Water Sci Technol 1996,33,109–126/Ohe, Chem Res Toxicol 2005,18,536-555</t>
  </si>
  <si>
    <t>ethylenediamine</t>
  </si>
  <si>
    <t>2,2'-dimethyl-4,4'-methylenebis(cyclohexylamine)</t>
  </si>
  <si>
    <t>000111-18-2</t>
  </si>
  <si>
    <t>N(CCCCCCN(C)C)(C)C</t>
  </si>
  <si>
    <t>N,N,N',N'-Tetramethylhexamethylenediamine</t>
  </si>
  <si>
    <t>000112-57-2</t>
  </si>
  <si>
    <t>N(CCNCCNCCN)CCN</t>
  </si>
  <si>
    <t>Tetraethylenepentamine</t>
  </si>
  <si>
    <t>Pentamethyldiethylenetriamine</t>
  </si>
  <si>
    <t>dodecyldimethylamine oxide</t>
  </si>
  <si>
    <t>000693-21-0</t>
  </si>
  <si>
    <t>[O-][N+](=O)OCCOCCO[N+](=O)[O-]</t>
  </si>
  <si>
    <t>diethylene glycol dinitrate</t>
  </si>
  <si>
    <t>000055-63-0</t>
  </si>
  <si>
    <t xml:space="preserve">O([N+](=O)[O-])CC(O[N+](=O)[O-])CO[N+](=O)[O-] </t>
  </si>
  <si>
    <t>nitroglycerine</t>
  </si>
  <si>
    <t>Dimethylformamide</t>
  </si>
  <si>
    <t>000079-06-1</t>
  </si>
  <si>
    <t>O=C(N)C=C</t>
  </si>
  <si>
    <t>acrylamide</t>
  </si>
  <si>
    <t>055406-53-6</t>
  </si>
  <si>
    <t>O=C(OCC#CI)NCCCC</t>
  </si>
  <si>
    <t>iodopropynyl butylcarbamate</t>
  </si>
  <si>
    <t>000075-21-8</t>
  </si>
  <si>
    <t>O(C1)C1</t>
  </si>
  <si>
    <t>ethylene oxide</t>
  </si>
  <si>
    <t>000106-89-8</t>
  </si>
  <si>
    <t>O(C1CCl)C1</t>
  </si>
  <si>
    <t>epichlorohydrin</t>
  </si>
  <si>
    <t>000060-57-1</t>
  </si>
  <si>
    <t>ClC4=C(Cl)C5(Cl)C3C1CC(C2OC12)C3C4(Cl)C5(Cl)Cl</t>
  </si>
  <si>
    <t>dieldrin</t>
  </si>
  <si>
    <t>000072-20-8</t>
  </si>
  <si>
    <t>endrin</t>
  </si>
  <si>
    <t>001024-57-3</t>
  </si>
  <si>
    <t>ClC2C1OC1C3C2C4(Cl)C(=C(Cl)C3(Cl)C4(Cl)Cl)Cl</t>
  </si>
  <si>
    <t>heptachlor epoxide</t>
  </si>
  <si>
    <t>Diethyldisulfane</t>
  </si>
  <si>
    <t>000075-18-3</t>
  </si>
  <si>
    <t>S(C)C</t>
  </si>
  <si>
    <t>Dimethyl sulfide</t>
  </si>
  <si>
    <t>000111-17-1</t>
  </si>
  <si>
    <t>O=C(O)CCSCCC(=O)O</t>
  </si>
  <si>
    <t>3,3'-Thiodipropionic acid</t>
  </si>
  <si>
    <t>3-(Methylthio)Propionaldehyde</t>
  </si>
  <si>
    <t>5.56/5.91</t>
  </si>
  <si>
    <t>000107-03-9</t>
  </si>
  <si>
    <t>SCCC</t>
  </si>
  <si>
    <t>1-propanethiol</t>
  </si>
  <si>
    <t>tert-dodecanethiol</t>
  </si>
  <si>
    <t>003483-12-3</t>
  </si>
  <si>
    <t>OC(C(O)CS)CS</t>
  </si>
  <si>
    <t>dithiothreitol</t>
  </si>
  <si>
    <t>000542-85-8</t>
  </si>
  <si>
    <t>N(=C=S)CC</t>
  </si>
  <si>
    <t>isothiocyanatoethane</t>
  </si>
  <si>
    <t>5.42/5.78</t>
  </si>
  <si>
    <t>000592-82-5</t>
  </si>
  <si>
    <t>N(=C=S)CCCC</t>
  </si>
  <si>
    <t>1-isothiocyanatobutane</t>
  </si>
  <si>
    <t>000062-56-6</t>
  </si>
  <si>
    <t>NC(=S)N</t>
  </si>
  <si>
    <t>Thiourea</t>
  </si>
  <si>
    <t>3.84/3.68</t>
  </si>
  <si>
    <t>000105-55-5</t>
  </si>
  <si>
    <t>N(C(=S)NCC)CC</t>
  </si>
  <si>
    <t>1,3-diethylthiourea</t>
  </si>
  <si>
    <t>000109-46-6</t>
  </si>
  <si>
    <t>N(C(=S)NCCCC)CCCC</t>
  </si>
  <si>
    <t>dibutylthiourea</t>
  </si>
  <si>
    <t>000534-13-4</t>
  </si>
  <si>
    <t>N(C(=S)NC)C</t>
  </si>
  <si>
    <t>N,N'-dimethylthiourea</t>
  </si>
  <si>
    <t>000598-52-7</t>
  </si>
  <si>
    <t>CNC(N)=S</t>
  </si>
  <si>
    <t>methylthiourea</t>
  </si>
  <si>
    <t>000625-53-6</t>
  </si>
  <si>
    <t>NC(=S)NCC</t>
  </si>
  <si>
    <t>ethylthiourea</t>
  </si>
  <si>
    <t>001516-32-1</t>
  </si>
  <si>
    <t>NC(=S)NCCCC</t>
  </si>
  <si>
    <t>butylthiourea</t>
  </si>
  <si>
    <t>002489-77-2</t>
  </si>
  <si>
    <t>N(C(N(C)C)=S)C</t>
  </si>
  <si>
    <t>trimethylthiourea</t>
  </si>
  <si>
    <t>002782-91-4</t>
  </si>
  <si>
    <t>N(C(N(C)C)=S)(C)C</t>
  </si>
  <si>
    <t>tetramethyl thiourea</t>
  </si>
  <si>
    <t>006972-05-0</t>
  </si>
  <si>
    <t>NC(=S)N(C)C</t>
  </si>
  <si>
    <t>N,N-dimethylthiourea</t>
  </si>
  <si>
    <t>000096-45-7</t>
  </si>
  <si>
    <t>N(C(=S)NC1)C1</t>
  </si>
  <si>
    <t>ethylene thiourea</t>
  </si>
  <si>
    <t>000503-87-7</t>
  </si>
  <si>
    <t>O=C(NC(=S)N1)C1</t>
  </si>
  <si>
    <t>2-thioxo-4-imidazolinone</t>
  </si>
  <si>
    <t>004189-44-0</t>
  </si>
  <si>
    <t>S(=O)(=O)C(N)=N</t>
  </si>
  <si>
    <t>thiourea S,S-dioxide</t>
  </si>
  <si>
    <t>000298-02-2</t>
  </si>
  <si>
    <t>CCOP(=S)(OCC)SCSCC</t>
  </si>
  <si>
    <t>phorate</t>
  </si>
  <si>
    <t>000298-07-7</t>
  </si>
  <si>
    <t>O=P(OCC(CCCC)CC)(OCC(CCCC)CC)O</t>
  </si>
  <si>
    <t>Di(2-ethylhexyl)phosphate</t>
  </si>
  <si>
    <t>Tributyl phosphate</t>
  </si>
  <si>
    <t>4.86/4.54</t>
  </si>
  <si>
    <t>Ohe, Chem Res Toxicol 2005,18,536-570/CHRIP:http://www.safe.nite.go.jp/english/db.html</t>
  </si>
  <si>
    <t>000115-96-8</t>
  </si>
  <si>
    <t>O=P(OCCCl)(OCCCl)OCCCl</t>
  </si>
  <si>
    <t>Tris(2-chloroethyl) phosphate</t>
  </si>
  <si>
    <t>000062-73-7</t>
  </si>
  <si>
    <t>O=P(OC)(OC)OC=C(Cl)Cl</t>
  </si>
  <si>
    <t>Dichlorvos</t>
  </si>
  <si>
    <t>000052-68-6</t>
  </si>
  <si>
    <t>COP(=O)(OC)C(O)C(Cl)(Cl)Cl</t>
  </si>
  <si>
    <t>Trichlorfon(DEP)</t>
  </si>
  <si>
    <t>000680-31-9</t>
  </si>
  <si>
    <t>O=P(N(C)C)(N(C)C)N(C)C</t>
  </si>
  <si>
    <t>hexamethyl phosphoramide</t>
  </si>
  <si>
    <t>Ohe, Chem Res Toxicol 2005,18,536-558</t>
  </si>
  <si>
    <t>Malathion</t>
  </si>
  <si>
    <t>003689-24-5</t>
  </si>
  <si>
    <t>CCOP(=S)(OCC)OP(=S)(OCC)OCC</t>
  </si>
  <si>
    <t>TEDP</t>
  </si>
  <si>
    <t>000060-51-5</t>
  </si>
  <si>
    <t>O=C(NC)CSP(OC)(OC)=S</t>
  </si>
  <si>
    <t>dimethoate</t>
  </si>
  <si>
    <t>c1(ccc(cc1)CCl)[N+](=O)[O-]</t>
  </si>
  <si>
    <t>001825-21-4</t>
  </si>
  <si>
    <t>COc1c(Cl)c(Cl)c(Cl)c(Cl)c1Cl</t>
  </si>
  <si>
    <t>pentachloroanisole</t>
  </si>
  <si>
    <t>000100-51-6</t>
  </si>
  <si>
    <t>OCc(cccc1)c1</t>
  </si>
  <si>
    <t>Benzyl alcohol</t>
  </si>
  <si>
    <t>c1(cc(ccc1)C)C(C)O</t>
  </si>
  <si>
    <t>000086-81-7</t>
  </si>
  <si>
    <t>O=Cc(cc(OC)c(OC)c1OC)c1</t>
  </si>
  <si>
    <t>3,4,5-trimethoxybenzaldehyde</t>
  </si>
  <si>
    <t>Jin, Chemosphere 1998,37,79-87</t>
  </si>
  <si>
    <t>000093-02-7</t>
  </si>
  <si>
    <t>O=Cc(c(OC)ccc1OC)c1</t>
  </si>
  <si>
    <t>2,5-dimethoxybenzaldehyde</t>
  </si>
  <si>
    <t>Jin, Chemosphere 1998,37,79-98</t>
  </si>
  <si>
    <t>000120-14-9</t>
  </si>
  <si>
    <t>O=Cc(ccc(OC)c1OC)c1</t>
  </si>
  <si>
    <t>3,4-dimethoxybenzaldehyde</t>
  </si>
  <si>
    <t>Jin, Chemosphere 1998,37,79-85</t>
  </si>
  <si>
    <t>000120-25-2</t>
  </si>
  <si>
    <t>O=Cc(ccc(OCC)c1OC)c1</t>
  </si>
  <si>
    <t>4-ethoxy-3-methoxybenzaldebyde</t>
  </si>
  <si>
    <t>Jin, Chemosphere 1998,37,79-86</t>
  </si>
  <si>
    <t>018962-05-5</t>
  </si>
  <si>
    <t>c1(ccc(cc1)C=O)OC(C)C</t>
  </si>
  <si>
    <t>4-isopropoxybenzaldehyde</t>
  </si>
  <si>
    <t>Jin, Chemosphere 1998,37,79-97</t>
  </si>
  <si>
    <t>199177-25-8</t>
  </si>
  <si>
    <t>C(=O)(OC(C)C)COc1ccc(C=O)cc1</t>
  </si>
  <si>
    <t>isopropyl, 4-formylphenoxy acetate</t>
  </si>
  <si>
    <t>Jin, Chemosphere 1998,37,79-95</t>
  </si>
  <si>
    <t>074553-29-0</t>
  </si>
  <si>
    <t>O=Cc1c(Br)ccc(Br)c1</t>
  </si>
  <si>
    <t>2,5-dibromobenzaldehyde</t>
  </si>
  <si>
    <t>Jin, Chemosphere 1998,37,79-100</t>
  </si>
  <si>
    <t>2-Hydroxybenzaldehyde</t>
  </si>
  <si>
    <t>4.18/4.45/4.67</t>
  </si>
  <si>
    <t>Jin, Chemosphere 1998,37,79-99/Ohe, Chem Res Toxicol 2005,18,536-555/CHRIP:http://www.safe.nite.go.jp/english/db.html</t>
  </si>
  <si>
    <t>000100-83-4</t>
  </si>
  <si>
    <t>O=Cc(cccc1O)c1</t>
  </si>
  <si>
    <t>3-hydroxybenzaldehyde</t>
  </si>
  <si>
    <t>Jin, Chemosphere 1998,37,79-91</t>
  </si>
  <si>
    <t>000123-08-0</t>
  </si>
  <si>
    <t>O=Cc(ccc(O)c1)c1</t>
  </si>
  <si>
    <t>4-Hydroxybenzaldehyde</t>
  </si>
  <si>
    <t>3.49/3.39</t>
  </si>
  <si>
    <t>Jin, Chemosphere 1998,37,79-89</t>
  </si>
  <si>
    <t>3-ethoxy-4-hydroxybenzaldehyde</t>
  </si>
  <si>
    <t>Jin, Chemosphere 1998,37,79-92</t>
  </si>
  <si>
    <t>4-hydroxy-3 -methoxybenzaldehyde</t>
  </si>
  <si>
    <t>Jin, Chemosphere 1998,37,79-90</t>
  </si>
  <si>
    <t>000134-96-3</t>
  </si>
  <si>
    <t>O=Cc(cc(OC)c(O)c1OC)c1</t>
  </si>
  <si>
    <t>4-Hydroxy-3,5-dimethoxybenzaldehyde</t>
  </si>
  <si>
    <t>5-bromo-2-hydroxybenzaldehyde</t>
  </si>
  <si>
    <t>Jin, Chemosphere 1998,37,79-101</t>
  </si>
  <si>
    <t>002973-78-6</t>
  </si>
  <si>
    <t>Brc(cc(c1)C(=O))c(c1)O</t>
  </si>
  <si>
    <t>3-bromo-4-hydroxybenzaldehyde</t>
  </si>
  <si>
    <t>Jin, Chemosphere 1998,37,79-88</t>
  </si>
  <si>
    <t>000090-60-8</t>
  </si>
  <si>
    <t>O=Cc(c(O)c(cc1Cl)Cl)c1</t>
  </si>
  <si>
    <t>3,5-Dichlorosalicylaldehyde</t>
  </si>
  <si>
    <t>000394-50-3</t>
  </si>
  <si>
    <t>c1(c(c(ccc1)F)O)C=O</t>
  </si>
  <si>
    <t>3-Fluoro-2-hydroxybenzaldehyde</t>
  </si>
  <si>
    <t>3.41/3.61</t>
  </si>
  <si>
    <t>Papa,Chemosphere 2005,58,559–577/Ohe, Chem Res Toxicol 2005,18,536-555</t>
  </si>
  <si>
    <t>Dibutyl phthalate</t>
  </si>
  <si>
    <t>4.88/4.76</t>
  </si>
  <si>
    <t>Pedersen,Water Sci Technol 1996,33,109–133&amp;Ohe, Chem Res Toxicol 2005,18,536-555/CHRIP:http://www.safe.nite.go.jp/english/db.html</t>
  </si>
  <si>
    <t>Papa,Chemosphere 2005,58,559–583</t>
  </si>
  <si>
    <t>000117-84-0</t>
  </si>
  <si>
    <t>O=C(OCCCCCCCC)c(c(ccc1)C(=O)OCCCCCCCC)c1</t>
  </si>
  <si>
    <t>Bis(n-octyl)phthalate</t>
  </si>
  <si>
    <t>Papa,Chemosphere 2005,58,559–585</t>
  </si>
  <si>
    <t>000131-11-3</t>
  </si>
  <si>
    <t>O=C(OC)c(c(ccc1)C(=O)OC)c1</t>
  </si>
  <si>
    <t>dimethyl phthalate</t>
  </si>
  <si>
    <t>003648-21-3</t>
  </si>
  <si>
    <t>O=C(OCCCCCCC)c(c(ccc1)C(=O)OCCCCCCC)c1</t>
  </si>
  <si>
    <t>di-n-heptyl phthalate</t>
  </si>
  <si>
    <t>041451-28-9</t>
  </si>
  <si>
    <t>c1(c(C(OCCCCC(C)C)=O)cccc1)C(OCCCCC(C)C)=O</t>
  </si>
  <si>
    <t>diisoheptyl phthalate</t>
  </si>
  <si>
    <t>000094-75-7</t>
  </si>
  <si>
    <t>O=C(O)COc(c(cc(c1)Cl)Cl)c1</t>
  </si>
  <si>
    <t>2,4-dichlorophenoxyacetic acid</t>
  </si>
  <si>
    <t>000065-85-0</t>
  </si>
  <si>
    <t>O=C(O)c(cccc1)c1</t>
  </si>
  <si>
    <t>Benzoic acid</t>
  </si>
  <si>
    <t>1.90/2.15</t>
  </si>
  <si>
    <t>Pedersen,Water Sci Technol 1996,33,109–124</t>
  </si>
  <si>
    <t>000093-07-2</t>
  </si>
  <si>
    <t>O=C(O)c(ccc(OC)c1OC)c1</t>
  </si>
  <si>
    <t>3,4-Dimethoxybenzoic (veratric) acid</t>
  </si>
  <si>
    <t>Kamaya, Chemosphere 2005,59,255–261</t>
  </si>
  <si>
    <t>000100-09-4</t>
  </si>
  <si>
    <t>O=C(O)c(ccc(OC)c1)c1</t>
  </si>
  <si>
    <t>4-Methoxybenzoic acid</t>
  </si>
  <si>
    <t>000118-41-2</t>
  </si>
  <si>
    <t>O=C(O)c(cc(OC)c(OC)c1OC)c1</t>
  </si>
  <si>
    <t>3,4,5-Trimethoxybenzoic acid</t>
  </si>
  <si>
    <t>000089-86-1</t>
  </si>
  <si>
    <t>O=C(O)c(c(O)cc(O)c1)c1</t>
  </si>
  <si>
    <t>2,4-Dihydroxybenzoic (b-resorcylic) acid</t>
  </si>
  <si>
    <t>000099-10-5</t>
  </si>
  <si>
    <t>O=C(O)c(cc(O)cc1O)c1</t>
  </si>
  <si>
    <t>3,5-Dihydroxybenzoic (a-resorcylic) acid</t>
  </si>
  <si>
    <t>000099-50-3</t>
  </si>
  <si>
    <t>OC(=O)c1ccc(O)c(O)c1</t>
  </si>
  <si>
    <t>3,4-Dihydroxybenzoic (protocatechuic) acid</t>
  </si>
  <si>
    <t>000303-07-1</t>
  </si>
  <si>
    <t>O=C(O)c(c(O)ccc1)c1O</t>
  </si>
  <si>
    <t>2,6-Dihydroxybenzoic (c-resorcylic) acid</t>
  </si>
  <si>
    <t>000303-38-8</t>
  </si>
  <si>
    <t>OC(=O)c1cccc(O)c1O</t>
  </si>
  <si>
    <t>2,3-Dihydroxybenzoic acid</t>
  </si>
  <si>
    <t>000490-79-9</t>
  </si>
  <si>
    <t>O=C(O)c(c(O)ccc1O)c1</t>
  </si>
  <si>
    <t>2,5-Dihydroxybenzoic (gentisic) acid</t>
  </si>
  <si>
    <t>2-Hydroxybenzoic acid</t>
  </si>
  <si>
    <t>2.20/3.25</t>
  </si>
  <si>
    <t>Kamaya, Chemosphere 2005,59,255–261/CHRIP:http://www.safe.nite.go.jp/english/db.html</t>
  </si>
  <si>
    <t>000099-06-9</t>
  </si>
  <si>
    <t>O=C(O)c(cccc1O)c1</t>
  </si>
  <si>
    <t>3-Hydroxybenzoic acid</t>
  </si>
  <si>
    <t>1.91/2.99</t>
  </si>
  <si>
    <t>000121-34-6</t>
  </si>
  <si>
    <t>O=C(O)c(ccc(O)c1OC)c1</t>
  </si>
  <si>
    <t>4-Hydroxy-3-methoxybenzoic (vanillic) acid</t>
  </si>
  <si>
    <t>000530-57-4</t>
  </si>
  <si>
    <t>O=C(O)c(cc(OC)c(O)c1OC)c1</t>
  </si>
  <si>
    <t>4-Hydroxy-3,5-dimethoxybenzoic (syringic) acid</t>
  </si>
  <si>
    <t>000645-08-9</t>
  </si>
  <si>
    <t>OC(=O)c1cc(O)c(OC)cc1</t>
  </si>
  <si>
    <t>3-Hydroxy-4-methoxybenzoic (iso-vanillic) acid</t>
  </si>
  <si>
    <t>000083-30-7</t>
  </si>
  <si>
    <t>O=C(O)c(c(O)cc(O)c1)c1O</t>
  </si>
  <si>
    <t>2,4,6-Trihydroxybenzoic acid</t>
  </si>
  <si>
    <t>000149-91-7</t>
  </si>
  <si>
    <t>O=C(O)c(cc(O)c(O)c1O)c1</t>
  </si>
  <si>
    <t>3,4,5-Trihydroxybenzoic (gallic) acid</t>
  </si>
  <si>
    <t>000610-02-6</t>
  </si>
  <si>
    <t>OC(=O)c1ccc(O)c(O)c1O</t>
  </si>
  <si>
    <t>2,3,4-Trihydroxybenzoic acid</t>
  </si>
  <si>
    <t>5.82/6.12/5.22</t>
  </si>
  <si>
    <t>5.66/5.64/6.38</t>
  </si>
  <si>
    <t>2,3,5,6-tetrachlorophenol</t>
  </si>
  <si>
    <t>5.61/5.61</t>
  </si>
  <si>
    <t>025167-83-3</t>
  </si>
  <si>
    <t>Clc1c(c(cc(c1O)Cl)Cl)Cl</t>
  </si>
  <si>
    <t>2,3,4,5-tetrachlorophenol</t>
  </si>
  <si>
    <t>000090-05-1</t>
  </si>
  <si>
    <t>O(c(c(O)ccc1)c1)C</t>
  </si>
  <si>
    <t>2-Methoxyphenol</t>
  </si>
  <si>
    <t>3.68/3.63</t>
  </si>
  <si>
    <t>3-methoxyphenol</t>
  </si>
  <si>
    <t>002539-17-5</t>
  </si>
  <si>
    <t>COc1c(O)c(Cl)c(Cl)c(Cl)c1Cl</t>
  </si>
  <si>
    <t>2-methoxytetrachlorophenol</t>
  </si>
  <si>
    <t>002668-24-8</t>
  </si>
  <si>
    <t>COc1cc(Cl)c(Cl)c(Cl)c1O</t>
  </si>
  <si>
    <t>2-methoxy-4,5,6-trichlorophenol</t>
  </si>
  <si>
    <t>057057-83-7</t>
  </si>
  <si>
    <t>COc1c(O)cc(Cl)c(Cl)c1Cl</t>
  </si>
  <si>
    <t>3,4,5-trichloroguaiacol</t>
  </si>
  <si>
    <t>3.57/3.63</t>
  </si>
  <si>
    <t>000099-93-4</t>
  </si>
  <si>
    <t>O=C(c(ccc(O)c1)c1)C</t>
  </si>
  <si>
    <t>p-hydroxyacetophenone</t>
  </si>
  <si>
    <t>Jin, Chemosphere 1998,37,79-94</t>
  </si>
  <si>
    <t>000623-05-2</t>
  </si>
  <si>
    <t>OCc1ccc(O)cc1</t>
  </si>
  <si>
    <t>4-Hydroxybenzyl alcohol</t>
  </si>
  <si>
    <t>000123-31-9</t>
  </si>
  <si>
    <t>Oc(ccc(O)c1)c1</t>
  </si>
  <si>
    <t>Hydroquinone</t>
  </si>
  <si>
    <t>000139-85-5</t>
  </si>
  <si>
    <t>O=Cc1cc(O)c(O)cc1</t>
  </si>
  <si>
    <t>3,4-dihydroxybenzaldehyde</t>
  </si>
  <si>
    <t>Jin, Chemosphere 1998,37,79-93</t>
  </si>
  <si>
    <t>001194-98-5</t>
  </si>
  <si>
    <t>O=Cc(c(O)ccc1O)c1</t>
  </si>
  <si>
    <t>2,5-dihydroxybenzaldehyde</t>
  </si>
  <si>
    <t>Jin, Chemosphere 1998,37,79-96</t>
  </si>
  <si>
    <t>c1(c(ccc(c1)N)O)[N+](=O)[O-]</t>
  </si>
  <si>
    <t>2,5-Diaminotoluene</t>
  </si>
  <si>
    <t>000095-80-7</t>
  </si>
  <si>
    <t>Nc(c(ccc1N)C)c1</t>
  </si>
  <si>
    <t>2,4-Diaminotoluene</t>
  </si>
  <si>
    <t>000108-45-2</t>
  </si>
  <si>
    <t>Nc(cccc1N)c1</t>
  </si>
  <si>
    <t>m-Phenylenediamine</t>
  </si>
  <si>
    <t>1,4-Benzenediamine, N,N'-bis(1-methylpropyl)-</t>
  </si>
  <si>
    <t>NCc1cc(cc(c1)C(F)(F)F)C(F)(F)F</t>
  </si>
  <si>
    <t>[O-][N+](=O)c1c(OC)cccc1</t>
  </si>
  <si>
    <t>o-Nitroanisole</t>
  </si>
  <si>
    <t>c1(cc(ccc1)OC)[N+](=O)[O-]</t>
  </si>
  <si>
    <t>C(c1cc(ccc1)[N+](=O)[O-])#N</t>
  </si>
  <si>
    <t>c1(cc(ccc1)[N+](=O)[O-])[N+](=O)[O-]</t>
  </si>
  <si>
    <t>Benzene, m-dinitro-</t>
  </si>
  <si>
    <t>3.59/3.68</t>
  </si>
  <si>
    <t>2,4-dinitrotoluene</t>
  </si>
  <si>
    <t>000602-01-7</t>
  </si>
  <si>
    <t>c1(c([N+](=O)[O-])cccc1C)[N+](=O)[O-]</t>
  </si>
  <si>
    <t>2,3-dinitrotoluene</t>
  </si>
  <si>
    <t>c1(c(c([N+](=O)[O-])ccc1)C)[N+](=O)[O-]</t>
  </si>
  <si>
    <t>c1(c(cc(cc1[N+](=O)[O-])[N+](=O)[O-])C(CC)C)OC</t>
  </si>
  <si>
    <t>000148-01-6</t>
  </si>
  <si>
    <t>Cc1c(cc(cc1[N+](=O)[O-])[N+](=O)[O-])C(N)=O</t>
  </si>
  <si>
    <t>dinitolmide</t>
  </si>
  <si>
    <t>033820-53-0</t>
  </si>
  <si>
    <t>CCCN(CCC)c1c(cc(cc1[N+](=O)[O-])C(C)C)[N+](=O)[O-]</t>
  </si>
  <si>
    <t>isopropalin</t>
  </si>
  <si>
    <t>001582-09-8</t>
  </si>
  <si>
    <t>CCCN(CCC)c1c(cc(cc1[N+](=O)[O-])C(F)(F)F)[N+](=O)[O-]</t>
  </si>
  <si>
    <t>trifluralin</t>
  </si>
  <si>
    <t>c1(cc(ccc1Cl)[N+](=O)[O-])[N+](=O)[O-]</t>
  </si>
  <si>
    <t>5.40/5.49</t>
  </si>
  <si>
    <t>c1(cc(ccc1O)[N+](=O)[O-])[N+](=O)[O-]</t>
  </si>
  <si>
    <t>2,4-Dinitrophenol</t>
  </si>
  <si>
    <t>4.59/4.62</t>
  </si>
  <si>
    <t>Pedersen,Water Sci Technol 1996,33,109–131/Ohe, Chem Res Toxicol 2005,18,536-555</t>
  </si>
  <si>
    <t>000088-85-7</t>
  </si>
  <si>
    <t>c1(c(c(cc(c1)[N+](=O)[O-])[N+](=O)[O-])O)C(CC)C</t>
  </si>
  <si>
    <t>Phenol, 2-(1-methylpropyl)-4,6-dinitro-(Dinoseb)</t>
  </si>
  <si>
    <t>6.00/5.78</t>
  </si>
  <si>
    <t>dinitro-o-cresol</t>
  </si>
  <si>
    <t>000118-96-7</t>
  </si>
  <si>
    <t>[O-][N+](=O)c(cc([N+](=O)[O-])c(c1[N+](=O)[O-])C)c1</t>
  </si>
  <si>
    <t>2,4,6-trinitrotoluene</t>
  </si>
  <si>
    <t>015245-44-0</t>
  </si>
  <si>
    <t>[O-][N+](=O)c1c(O)c([N+](=O)[O-])c(O)c([N+](=O)[O-])c1</t>
  </si>
  <si>
    <t>2,4,6-trinitro-1,3-benzenediol</t>
  </si>
  <si>
    <t>000088-89-1</t>
  </si>
  <si>
    <t>[O-][N+](=O)c(cc([N+](=O)[O-])c(O)c1[N+](=O)[O-])c1</t>
  </si>
  <si>
    <t>2,4,6-trinitrophenol</t>
  </si>
  <si>
    <t>000059-06-3</t>
  </si>
  <si>
    <t>c(cc(c1OCC)C(=O)OC)c(c1)NC(=O)C</t>
  </si>
  <si>
    <t>ethopabate</t>
  </si>
  <si>
    <t>N-(butoxymethyl)-2-chloro-2',6'-diethylacetanilide</t>
  </si>
  <si>
    <t>000093-68-5</t>
  </si>
  <si>
    <t>O=C(Nc(c(ccc1)C)c1)CC(=O)C</t>
  </si>
  <si>
    <t>Acetoacetic p-toluidide</t>
  </si>
  <si>
    <t>023564-05-8</t>
  </si>
  <si>
    <t>COC(=O)NC(=S)Nc1ccccc1NC(=S)NC(=O)OC</t>
  </si>
  <si>
    <t>thiophanate-methyl</t>
  </si>
  <si>
    <t>000088-19-7</t>
  </si>
  <si>
    <t>O=S(=O)(N)c(c(ccc1)C)c1</t>
  </si>
  <si>
    <t>o-Toluenesulfonamide</t>
  </si>
  <si>
    <t>000063-74-1</t>
  </si>
  <si>
    <t>O=S(=O)(N)c(ccc(N)c1)c1</t>
  </si>
  <si>
    <t>Sulphanilamide</t>
  </si>
  <si>
    <t>000103-72-0</t>
  </si>
  <si>
    <t>N(c(cccc1)c1)=C=S</t>
  </si>
  <si>
    <t>isothiocyanatobenzene</t>
  </si>
  <si>
    <t>004044-65-9</t>
  </si>
  <si>
    <t>N(c(ccc(N=C=S)c1)c1)=C=S</t>
  </si>
  <si>
    <t>1,4-diisothiocyanatobenzene</t>
  </si>
  <si>
    <t>000103-85-5</t>
  </si>
  <si>
    <t>NC(=S)Nc(cccc1)c1</t>
  </si>
  <si>
    <t>phenylthiourea</t>
  </si>
  <si>
    <t>002741-06-2</t>
  </si>
  <si>
    <t>N(c(cccc1)c1)C(=S)NCC</t>
  </si>
  <si>
    <t>1-phenyl-3-ethyl thiourea</t>
  </si>
  <si>
    <t>004104-75-0</t>
  </si>
  <si>
    <t>CN(c1ccccc1)C(=S)N</t>
  </si>
  <si>
    <t>N-methyl-N-phenylthiourea</t>
  </si>
  <si>
    <t>000532-55-8</t>
  </si>
  <si>
    <t>S=C=NC(=O)c1ccccc1</t>
  </si>
  <si>
    <t>benzoyl isothiocyanate</t>
  </si>
  <si>
    <t>4.67/5.30</t>
  </si>
  <si>
    <t>000622-78-6</t>
  </si>
  <si>
    <t>N(=C=S)Cc(cccc1)c1</t>
  </si>
  <si>
    <t>benzylisothiocyanate</t>
  </si>
  <si>
    <t>002257-09-2</t>
  </si>
  <si>
    <t>N(=C=S)CCc(cccc1)c1</t>
  </si>
  <si>
    <t>(2-isothiocyanatoethyl)benzene</t>
  </si>
  <si>
    <t>000944-22-9</t>
  </si>
  <si>
    <t>S=P(OCC)(Sc1ccccc1)CC</t>
  </si>
  <si>
    <t>fonofos</t>
  </si>
  <si>
    <t>000470-90-6</t>
  </si>
  <si>
    <t>CCOP(=O)(OCC)OC(=CCl)c1ccc(Cl)cc1Cl</t>
  </si>
  <si>
    <t>chlorfenvinfos</t>
  </si>
  <si>
    <t>000311-45-5</t>
  </si>
  <si>
    <t>CCOP(=O)(OCC)Oc1ccc(cc1)[N+](=O)[O-]</t>
  </si>
  <si>
    <t>diethyl p-nitrophenyl phosphate</t>
  </si>
  <si>
    <t>000056-38-2</t>
  </si>
  <si>
    <t>CCOP(=S)(OCC)Oc1ccc(cc1)[N+]([O-])=O</t>
  </si>
  <si>
    <t>parathion</t>
  </si>
  <si>
    <t>000122-14-5</t>
  </si>
  <si>
    <t>COP(=S)(OC)Oc1ccc(N(=O)=O)c(C)c1</t>
  </si>
  <si>
    <t>Fenitrothion</t>
  </si>
  <si>
    <t>000298-00-0</t>
  </si>
  <si>
    <t>P(Oc1ccc(cc1)[N+](=O)[O-])(OC)(OC)=S</t>
  </si>
  <si>
    <t>Methylparathion</t>
  </si>
  <si>
    <t>000055-38-9</t>
  </si>
  <si>
    <t>COP(=S)(OC)Oc1ccc(SC)c(C)c1</t>
  </si>
  <si>
    <t>Fenthion</t>
  </si>
  <si>
    <t>carbophenothion</t>
  </si>
  <si>
    <t>iprobenfos</t>
  </si>
  <si>
    <t>000100-54-9</t>
  </si>
  <si>
    <t>N#Cc(cccn1)c1</t>
  </si>
  <si>
    <t>3-Cyanopyridine</t>
  </si>
  <si>
    <t>Chlorpyrifos</t>
  </si>
  <si>
    <t>029232-93-7</t>
  </si>
  <si>
    <t>CCN(CC)c1nc(C)cc(OP(=S)(OC)OC)n1</t>
  </si>
  <si>
    <t>Pirimiphos-methyl</t>
  </si>
  <si>
    <t>4.88/4.66/5.04</t>
  </si>
  <si>
    <t>4-Ethylbiphenyl</t>
  </si>
  <si>
    <t>002050-68-2</t>
  </si>
  <si>
    <t>Clc1ccc(cc1)c2ccc(Cl)cc2</t>
  </si>
  <si>
    <t>4,4′-Dichlorobiphenyl</t>
  </si>
  <si>
    <t>002051-60-7</t>
  </si>
  <si>
    <t>Clc1ccccc1c2ccccc2</t>
  </si>
  <si>
    <t>2-chlorobiphenyl</t>
  </si>
  <si>
    <t>4.67/5.42</t>
  </si>
  <si>
    <t>002051-61-8</t>
  </si>
  <si>
    <t>Clc1cccc(c1)c2ccccc2</t>
  </si>
  <si>
    <t>3-chlorobiphenyl</t>
  </si>
  <si>
    <t>5.64</t>
  </si>
  <si>
    <t>Genoni, Ecotoxicol Environ Saf 1997,36,27–37&amp;Ohe, Chem Res Toxicol 2005,18,536-555</t>
  </si>
  <si>
    <t>002051-62-9</t>
  </si>
  <si>
    <t>Clc1ccc(cc1)c2ccccc2</t>
  </si>
  <si>
    <t>4-chloro-1,1'-biphenyl</t>
  </si>
  <si>
    <t>5.65/5.60</t>
  </si>
  <si>
    <t>002437-79-8</t>
  </si>
  <si>
    <t>Clc1ccc(c(Cl)c1)c2ccc(Cl)cc2Cl</t>
  </si>
  <si>
    <t>2,4,2',4'-tetrachlorobiphenyl</t>
  </si>
  <si>
    <t>7.00/6.99</t>
  </si>
  <si>
    <t>007012-37-5</t>
  </si>
  <si>
    <t>Clc1cc(Cl)ccc1c2ccc(Cl)cc2</t>
  </si>
  <si>
    <t>2,4,4'-PCB</t>
  </si>
  <si>
    <t>018259-05-7</t>
  </si>
  <si>
    <t>Clc1c(Cl)c(Cl)c(Cl)c(Cl)c1c2ccccc2</t>
  </si>
  <si>
    <t>2,3,4,5,6-PCB</t>
  </si>
  <si>
    <t>032598-13-3</t>
  </si>
  <si>
    <t>Clc1ccc(cc1Cl)c2ccc(Cl)c(Cl)c2</t>
  </si>
  <si>
    <t>3,3',4,4'-tetrachloro-1,1'-biphenyl</t>
  </si>
  <si>
    <t>035065-27-1</t>
  </si>
  <si>
    <t>Clc1cc(Cl)c(cc1Cl)c2cc(Cl)c(Cl)cc2Cl</t>
  </si>
  <si>
    <t>2,2',4,4',5,5'-hexachloro-1,1'-biphenyl</t>
  </si>
  <si>
    <t>035693-99-3</t>
  </si>
  <si>
    <t>c1c(Cl)ccc(Cl)c1c2c(Cl)ccc(Cl)c2</t>
  </si>
  <si>
    <t>2,2',5,5'-tetrachloro-1,1'-biphenyl</t>
  </si>
  <si>
    <t>037680-65-2</t>
  </si>
  <si>
    <t>Clc1ccc(Cl)c(c1)c2ccccc2Cl</t>
  </si>
  <si>
    <t>2,2',5-trichloro-1,1'-biphenyl</t>
  </si>
  <si>
    <t>037680-73-2</t>
  </si>
  <si>
    <t>Clc1ccc(Cl)c(c1)c2cc(Cl)c(Cl)cc2Cl</t>
  </si>
  <si>
    <t>2,4,5,2',5'-PCB</t>
  </si>
  <si>
    <t>038380-07-3</t>
  </si>
  <si>
    <t>Clc1ccc(c(Cl)c1Cl)c2ccc(Cl)c(Cl)c2Cl</t>
  </si>
  <si>
    <t>2,2',3,3',4,4'-PCB</t>
  </si>
  <si>
    <t>000115-32-2</t>
  </si>
  <si>
    <t>1,4-dimethyl-2-(1-phenylethyl)benzene</t>
  </si>
  <si>
    <t>000050-29-3</t>
  </si>
  <si>
    <t>c(ccc(c1)Cl)(c1)C(c(ccc(c2)Cl)c2)C(Cl)(Cl)Cl</t>
  </si>
  <si>
    <t>DDT</t>
  </si>
  <si>
    <t>003547-04-4</t>
  </si>
  <si>
    <t>Clc1ccc(C(C)c2ccc(Cl)cc2)cc1</t>
  </si>
  <si>
    <t>DDE</t>
  </si>
  <si>
    <t>006362-80-7</t>
  </si>
  <si>
    <t>c(cccc1)(c1)C(CC(c(cccc2)c2)=C)(C)C</t>
  </si>
  <si>
    <t>2,4-Diphenyl-4-methylpentene-1</t>
  </si>
  <si>
    <t>4.40/4.30</t>
  </si>
  <si>
    <t>000085-68-7</t>
  </si>
  <si>
    <t>O=C(OCc(cccc1)c1)c(c(ccc2)C(=O)OCCCC)c2</t>
  </si>
  <si>
    <t>butyl benzyl phthalate</t>
  </si>
  <si>
    <t>5.51/5.19</t>
  </si>
  <si>
    <t>Papa,Chemosphere 2005,58,559–586/Ohe, Chem Res Toxicol 2005,18,536-555</t>
  </si>
  <si>
    <t>5.46/4.93</t>
  </si>
  <si>
    <t>000101-55-3</t>
  </si>
  <si>
    <t>O(c(ccc(c1)Br)c1)c(cccc2)c2</t>
  </si>
  <si>
    <t>4-bromophenyl-phenyl ether</t>
  </si>
  <si>
    <t>c2(COCC=CCOCc1ccccc1)ccccc2</t>
  </si>
  <si>
    <t>naphthalene</t>
  </si>
  <si>
    <t>000581-42-0</t>
  </si>
  <si>
    <t>Cc2ccc1cc(C)ccc1c2</t>
  </si>
  <si>
    <t>2,6-Dimethylnaphthalene</t>
  </si>
  <si>
    <t>038640-62-9</t>
  </si>
  <si>
    <t>CC(c1c2cc(ccc2ccc1)C(C)C)C</t>
  </si>
  <si>
    <t>Diisopropylnaphthalene</t>
  </si>
  <si>
    <t>5.01/5.35</t>
  </si>
  <si>
    <t>5.36/5.21</t>
  </si>
  <si>
    <t>000086-73-7</t>
  </si>
  <si>
    <t>c(c(c(c1ccc2)c2)ccc3)(c3)C1</t>
  </si>
  <si>
    <t>Fluorene</t>
  </si>
  <si>
    <t>000193-39-5</t>
  </si>
  <si>
    <t>c(c(c(c(ccc1)c2)c1cc3)c3cc4)(c2c(c5ccc6)c6)c45</t>
  </si>
  <si>
    <t>Indeno[1,2,3-cd]pyrene</t>
  </si>
  <si>
    <t>000205-82-3</t>
  </si>
  <si>
    <t>c1ccc4c(c1)ccc5c2cccc3cccc(c23)c45</t>
  </si>
  <si>
    <t>Benzo[j]fluoranthene</t>
  </si>
  <si>
    <t>000206-44-0</t>
  </si>
  <si>
    <t>c(c(ccc1)ccc2)(c1c(c3ccc4)c4)c23</t>
  </si>
  <si>
    <t>fluoranthene</t>
  </si>
  <si>
    <t>3.53/3.71</t>
  </si>
  <si>
    <t>000119-65-3</t>
  </si>
  <si>
    <t>n(ccc(c1ccc2)c2)c1</t>
  </si>
  <si>
    <t>isoquinoline</t>
  </si>
  <si>
    <t>000877-43-0</t>
  </si>
  <si>
    <t>n(c(c(cc(c1)C)cc2)c1)c2C</t>
  </si>
  <si>
    <t>2,6-dimethylquinoline</t>
  </si>
  <si>
    <t>2-(2-ethoxyethoxy)ethanol</t>
  </si>
  <si>
    <t>Ohe, Chem Res Toxicol 2005,18,536-559</t>
  </si>
  <si>
    <t>tert-Butylhydroperoxide</t>
  </si>
  <si>
    <t>000108-65-6</t>
  </si>
  <si>
    <t>COCC(OC(=O)C)C</t>
  </si>
  <si>
    <t>1-Methoxy-2-methylethyl acetate</t>
  </si>
  <si>
    <t>000112-07-2</t>
  </si>
  <si>
    <t>O=C(OCCOCCCC)C</t>
  </si>
  <si>
    <t>2-Butoxyethyl acetate</t>
  </si>
  <si>
    <t>Papa,Chemosphere 2005,58,559–579</t>
  </si>
  <si>
    <t>000763-69-9</t>
  </si>
  <si>
    <t>O=C(OCC)CCOCC</t>
  </si>
  <si>
    <t>Ethyl 3-ethoxypropionate</t>
  </si>
  <si>
    <t>Papa,Chemosphere 2005,58,559–572</t>
  </si>
  <si>
    <t>000141-97-9</t>
  </si>
  <si>
    <t>O=C(OCC)CC(=O)C</t>
  </si>
  <si>
    <t>Ethyl acetoacetate</t>
  </si>
  <si>
    <t>Papa,Chemosphere 2005,58,559–573</t>
  </si>
  <si>
    <t>000105-45-3</t>
  </si>
  <si>
    <t>O=C(OC)CC(=O)C</t>
  </si>
  <si>
    <t>Methyl acetoacetate</t>
  </si>
  <si>
    <t>Papa,Chemosphere 2005,58,559–574</t>
  </si>
  <si>
    <t>000105-53-3</t>
  </si>
  <si>
    <t>Triethanolamine</t>
  </si>
  <si>
    <t>Pedersen,Water Sci Technol 1996,33,109–125</t>
  </si>
  <si>
    <t>000107-11-9</t>
  </si>
  <si>
    <t>NCC=C</t>
  </si>
  <si>
    <t>Allylamine</t>
  </si>
  <si>
    <t>3.17/3.15</t>
  </si>
  <si>
    <t>Pedersen,Water Sci Technol 1996,33,109–127/Ohe, Chem Res Toxicol 2005,18,536-555</t>
  </si>
  <si>
    <t>acrylonitrile</t>
  </si>
  <si>
    <t>000126-98-7</t>
  </si>
  <si>
    <t>N#CC(=C)C</t>
  </si>
  <si>
    <t>Methacrylonitrile</t>
  </si>
  <si>
    <t>Cyclohexanone oxime</t>
  </si>
  <si>
    <t>N,N-Dimethylhydrazine</t>
  </si>
  <si>
    <t>000632-22-4</t>
  </si>
  <si>
    <t>O=C(N(C)C)N(C)C</t>
  </si>
  <si>
    <t>1,1,3,3-tetramethylurea</t>
  </si>
  <si>
    <t>Ohe, Chem Res Toxicol 2005,18,536-560</t>
  </si>
  <si>
    <t>000120-93-4</t>
  </si>
  <si>
    <t>O=C(NCC1)N1</t>
  </si>
  <si>
    <t>ethyleneurea</t>
  </si>
  <si>
    <t>004418-61-5</t>
  </si>
  <si>
    <t>N(NNN1)C1N</t>
  </si>
  <si>
    <t>5-Aminotetrazole</t>
  </si>
  <si>
    <t>000110-91-8</t>
  </si>
  <si>
    <t>O(CCNC1)C1</t>
  </si>
  <si>
    <t>Morpholine</t>
  </si>
  <si>
    <t>000110-85-0</t>
  </si>
  <si>
    <t>N(CCNC1)C1</t>
  </si>
  <si>
    <t>Piperazine</t>
  </si>
  <si>
    <t>002403-88-5</t>
  </si>
  <si>
    <t>OC(CC(NC1(C)C)(C)C)C1</t>
  </si>
  <si>
    <t>2,2,6,6-Tetramethylpiperidin-4-ol</t>
  </si>
  <si>
    <t>bis(2,2,6,6-tetramethyl-4-piperidyl) decanedioate</t>
  </si>
  <si>
    <t>000108-80-5</t>
  </si>
  <si>
    <t>N1C(=O)NC(=O)NC1=O</t>
  </si>
  <si>
    <t>Isocyanuric acid</t>
  </si>
  <si>
    <t>3-(dodecenyl)dihydro-2,5-furanedione</t>
  </si>
  <si>
    <t>006317-18-6</t>
  </si>
  <si>
    <t>C(#N)SCSC(#N)</t>
  </si>
  <si>
    <r>
      <rPr>
        <rFont val="Times New Roman"/>
        <color theme="1"/>
        <sz val="11.0"/>
      </rPr>
      <t>thiocyanic acid</t>
    </r>
    <r>
      <rPr>
        <rFont val="宋体"/>
        <color theme="1"/>
        <sz val="11.0"/>
      </rPr>
      <t>，</t>
    </r>
    <r>
      <rPr>
        <rFont val="Times New Roman"/>
        <color theme="1"/>
        <sz val="11.0"/>
      </rPr>
      <t xml:space="preserve"> methylene ester  </t>
    </r>
  </si>
  <si>
    <t>000115-31-1</t>
  </si>
  <si>
    <t>O=C(OC(C(C(C1C2)(C)C)(C2)C)C1)CSC#N</t>
  </si>
  <si>
    <t>isobornyl thiocyanatoacetate</t>
  </si>
  <si>
    <t>000062-55-5</t>
  </si>
  <si>
    <t>NC(=S)C</t>
  </si>
  <si>
    <t>thioacetamide</t>
  </si>
  <si>
    <t>015263-53-3</t>
  </si>
  <si>
    <t>N(C)(C)C(CSC(=O)N)CSC(=O)N</t>
  </si>
  <si>
    <t>dithiocarbamate</t>
  </si>
  <si>
    <t>000759-94-4</t>
  </si>
  <si>
    <t>O=C(N(CCC)CCC)SCC</t>
  </si>
  <si>
    <t>dipropylcarbamothioic acid,S-ethyl ester</t>
  </si>
  <si>
    <t>000097-77-8</t>
  </si>
  <si>
    <t>N(C(=S)SSC(N(CC)CC)=S)(CC)CC</t>
  </si>
  <si>
    <t>bis(diethylthiocarbamoyl)disulfide</t>
  </si>
  <si>
    <t>000097-74-5</t>
  </si>
  <si>
    <t>N(C(=S)SC(N(C)C)=S)(C)C</t>
  </si>
  <si>
    <t>bis(dimethylthiocarbamyl)sulfide</t>
  </si>
  <si>
    <t>002556-42-5</t>
  </si>
  <si>
    <t>CCCN(CCC)C(=S)SSC(=S)N(CCC)CCC</t>
  </si>
  <si>
    <t>tetrapropylthioperoxydicarbonicdiamide</t>
  </si>
  <si>
    <t>000137-26-8</t>
  </si>
  <si>
    <t>N(C(=S)SSC(N(C)C)=S)(C)C</t>
  </si>
  <si>
    <t>thiram</t>
  </si>
  <si>
    <t>000126-33-0</t>
  </si>
  <si>
    <t>O=S(=O)(CCC1)C1</t>
  </si>
  <si>
    <t>Sulfolane</t>
  </si>
  <si>
    <t>000075-15-0</t>
  </si>
  <si>
    <t>C(=S)=S</t>
  </si>
  <si>
    <t>carbon disulfide</t>
  </si>
  <si>
    <t>2-Ethylhexylhydrogen (2-ethylhexyl)phosphonate</t>
  </si>
  <si>
    <t>000100-42-5</t>
  </si>
  <si>
    <t>c(cccc1)(c1)C=C</t>
  </si>
  <si>
    <t>styrene</t>
  </si>
  <si>
    <t>029082-74-4</t>
  </si>
  <si>
    <t>Clc(c(Cl)c(Cl)c1C(Cl)=C(Cl)Cl)c(Cl)c1Cl</t>
  </si>
  <si>
    <t>octachlorostyrene</t>
  </si>
  <si>
    <t>3-Buten-2-one, 4-(3-chlorophenyl)-</t>
  </si>
  <si>
    <t>002840-28-0</t>
  </si>
  <si>
    <t>Nc1c(Cl)ccc(C(=O)O)c1</t>
  </si>
  <si>
    <t>3-Amino-4-chlorobenzoic acid</t>
  </si>
  <si>
    <t>4.46/4.61</t>
  </si>
  <si>
    <t>000536-90-3</t>
  </si>
  <si>
    <t>Nc1cc(OC)ccc1</t>
  </si>
  <si>
    <t>3-methoxybenzeneamine</t>
  </si>
  <si>
    <t>4.01/3.73</t>
  </si>
  <si>
    <t>000104-94-9</t>
  </si>
  <si>
    <t>O(c(ccc(N)c1)c1)C</t>
  </si>
  <si>
    <t>p-Anisidine</t>
  </si>
  <si>
    <t>5.57/4.48</t>
  </si>
  <si>
    <t>Ohe, Chem Res Toxicol 2005,18,536-568/CHRIP:http://www.safe.nite.go.jp/english/db.html</t>
  </si>
  <si>
    <t>Benzenamine, 2,5-diethoxy-4-(4-morpholinyl)-</t>
  </si>
  <si>
    <t>5.46/4.45</t>
  </si>
  <si>
    <t>Ohe, Chem Res Toxicol 2005,18,536-567/CHRIP:http://www.safe.nite.go.jp/english/db.html</t>
  </si>
  <si>
    <t>5.79/4.37</t>
  </si>
  <si>
    <t>Ohe, Chem Res Toxicol 2005,18,536-565/CHRIP:http://www.safe.nite.go.jp/english/db.html</t>
  </si>
  <si>
    <t>001897-45-6</t>
  </si>
  <si>
    <t>N#Cc(c(c(c(c1C#N)Cl)Cl)Cl)c1Cl</t>
  </si>
  <si>
    <t>chlorothalonil</t>
  </si>
  <si>
    <t>2,4,6-Trichlorophenylhydrazine</t>
  </si>
  <si>
    <t>2,6-dichlorobenzamide</t>
  </si>
  <si>
    <t>N-(4-Hydroxyphenyl)acetamide</t>
  </si>
  <si>
    <t>6.32/7.17</t>
  </si>
  <si>
    <t>2-(1-methylethoxy)phenol,methyl carbamate</t>
  </si>
  <si>
    <t>carbofuran</t>
  </si>
  <si>
    <t>dodecylbenzenesulfonic acid</t>
  </si>
  <si>
    <t>000121-03-9</t>
  </si>
  <si>
    <t>c1(cc(ccc1C)[N+](=O)[O-])S(O)(=O)=O</t>
  </si>
  <si>
    <t>4-nitrotoluene-2-sulfonic acid</t>
  </si>
  <si>
    <t>001918-02-1</t>
  </si>
  <si>
    <t>Nc1c(Cl)c(Cl)nc(C(O)=O)c1Cl</t>
  </si>
  <si>
    <t>picloram</t>
  </si>
  <si>
    <t>Diazinon</t>
  </si>
  <si>
    <t>000141-90-2</t>
  </si>
  <si>
    <t>n(ccc(n1)O)c1S</t>
  </si>
  <si>
    <t>thiouracil</t>
  </si>
  <si>
    <t>001014-70-6</t>
  </si>
  <si>
    <t>CCNc1nc(NCC)nc(SC)n1</t>
  </si>
  <si>
    <t>2,4-Bis(ethylamino)-6-methylthio-1,3,5-triazine(Simetryn)</t>
  </si>
  <si>
    <t>001912-24-9</t>
  </si>
  <si>
    <t>n(c(nc(n1)NC(C)C)NCC)c1Cl</t>
  </si>
  <si>
    <t>atrazine</t>
  </si>
  <si>
    <t>000122-34-9</t>
  </si>
  <si>
    <t>n(c(nc(n1)NCC)NCC)c1Cl</t>
  </si>
  <si>
    <t>simazine</t>
  </si>
  <si>
    <t>021087-64-9</t>
  </si>
  <si>
    <t>O=C1N(N)C(SC)=NN=C1C(C)(C)C</t>
  </si>
  <si>
    <t>metribuzin</t>
  </si>
  <si>
    <t>000638-16-4</t>
  </si>
  <si>
    <t>n(c(nc(n1)S)S)c1S</t>
  </si>
  <si>
    <t>1,3,5-Triazine-2,4,6-trithiol</t>
  </si>
  <si>
    <t>057500-00-2</t>
  </si>
  <si>
    <t>o(c(cc1)CSSC)c1</t>
  </si>
  <si>
    <t>Furfuryl methyl disulfide</t>
  </si>
  <si>
    <t>2-Methylimidazole</t>
  </si>
  <si>
    <t>2.42/3.60</t>
  </si>
  <si>
    <t>4-phenylphenol</t>
  </si>
  <si>
    <t>2-phenylphenol</t>
  </si>
  <si>
    <t>041122-70-7</t>
  </si>
  <si>
    <t>N#Cc(ccc(c(ccc(c1)CCCCCC)c1)c2)c2</t>
  </si>
  <si>
    <t>4'-Hexyl[1,1'-biphenyl]-4-carbonitrile</t>
  </si>
  <si>
    <t>5.38/5.12</t>
  </si>
  <si>
    <t>000058-14-0</t>
  </si>
  <si>
    <t>CCc1nc(N)nc(N)c1c2ccc(Cl)cc2</t>
  </si>
  <si>
    <t>pyrimethamine</t>
  </si>
  <si>
    <t>018854-01-8</t>
  </si>
  <si>
    <t>S=P(OCC)(OCC)Oc2noc(c1ccccc1)c2</t>
  </si>
  <si>
    <t>Isoxathion</t>
  </si>
  <si>
    <t>000119-12-0</t>
  </si>
  <si>
    <t>S=P(OCC)(OCC)OC1=NN(c2ccccc2)C(=O)C=C1</t>
  </si>
  <si>
    <t>O,O-diethyl O-(3-oxo-2-phenyl-2H-pyridazin-6-yl) phosphorothionate(Pyridafenthion)</t>
  </si>
  <si>
    <t>000091-76-9</t>
  </si>
  <si>
    <t>n(c(nc(n1)c(cccc2)c2)N)c1N</t>
  </si>
  <si>
    <t>2,4-diamino-6-phenyl-s-triazine</t>
  </si>
  <si>
    <t>4,4'-(1,3-dimethylbutylidene)diphenol</t>
  </si>
  <si>
    <t>c2(C(c1ccc(cc1)O)=O)c(c(c(cc2)O)O)O</t>
  </si>
  <si>
    <t>triclosan</t>
  </si>
  <si>
    <t>4,4'-methylenedianiline</t>
  </si>
  <si>
    <t>000101-80-4</t>
  </si>
  <si>
    <t>O(c(ccc(N)c1)c1)c(ccc(N)c2)c2</t>
  </si>
  <si>
    <t>4,4'-Diaminodiphenyl ether</t>
  </si>
  <si>
    <t>000101-20-2</t>
  </si>
  <si>
    <t>O=C(Nc(ccc(c1)Cl)c1)Nc(ccc(c2Cl)Cl)c2</t>
  </si>
  <si>
    <t>3,4,4'-Trichlorodiphenylurea</t>
  </si>
  <si>
    <t>035367-38-5</t>
  </si>
  <si>
    <t>O=C(NC(=O)c(c(F)ccc1)c1F)Nc(ccc(c2)Cl)c2</t>
  </si>
  <si>
    <t>diflubenzuron</t>
  </si>
  <si>
    <t>001836-77-7</t>
  </si>
  <si>
    <t>Clc2cc(Cl)c(Oc1ccc(cc1)[N+](=O)[O-])c(Cl)c2</t>
  </si>
  <si>
    <t>chlornitrofen</t>
  </si>
  <si>
    <t>000080-51-3</t>
  </si>
  <si>
    <t>O=S(=O)(NN)c(ccc(Oc(ccc(S(=O)(=O)NN)c1)c1)c2)c2</t>
  </si>
  <si>
    <t>4,4'-Oxybis(benzenesulfonylhydrazide)</t>
  </si>
  <si>
    <t>001982-47-4</t>
  </si>
  <si>
    <t>CN(C)C(=O)Nc2ccc(Oc1ccc(Cl)cc1)cc2</t>
  </si>
  <si>
    <t>chloroxuron</t>
  </si>
  <si>
    <t>Phenyl disulfide</t>
  </si>
  <si>
    <t>4.65/5.22</t>
  </si>
  <si>
    <t>025875-51-8</t>
  </si>
  <si>
    <t>Clc1ccc(C=NNC(=N)NN=Cc2ccc(Cl)cc2)cc1</t>
  </si>
  <si>
    <t>robenidine</t>
  </si>
  <si>
    <t>000102-08-9</t>
  </si>
  <si>
    <t>N(c(cccc1)c1)C(=S)Nc(cccc2)c2</t>
  </si>
  <si>
    <t>diphenylthiourea</t>
  </si>
  <si>
    <t>Aniline, p-(phenylazo)-(Aminoazobenzene)</t>
  </si>
  <si>
    <t>000080-09-1</t>
  </si>
  <si>
    <t>O=S(=O)(c(ccc(O)c1)c1)c(ccc(O)c2)c2</t>
  </si>
  <si>
    <t>Bis(4-hydroxyphenyl)sulfone</t>
  </si>
  <si>
    <t>076738-62-0</t>
  </si>
  <si>
    <t>c1ncnn1C(C(O)C(C)(C)C)Cc2ccc(Cl)cc2</t>
  </si>
  <si>
    <t>paclobutrazol</t>
  </si>
  <si>
    <t>c1(c(cc(cc1)[N+](=O)[O-])[N+](=O)[O-])Cc2ccccn2</t>
  </si>
  <si>
    <t>1-(p-Toluenesulphonyl)imidazole</t>
  </si>
  <si>
    <t>4.02/4.80</t>
  </si>
  <si>
    <t>4.61/4.43</t>
  </si>
  <si>
    <t>Ohe, Chem Res Toxicol 2005,18,536-566/CHRIP:http://www.safe.nite.go.jp/english/db.html</t>
  </si>
  <si>
    <t>000092-70-6</t>
  </si>
  <si>
    <t>O=C(O)c(c(O)cc(c1ccc2)c2)c1</t>
  </si>
  <si>
    <t>3-Hydroxy-2-naphthoic acid</t>
  </si>
  <si>
    <t>NAC(Carbaryl)</t>
  </si>
  <si>
    <t>002222-33-5</t>
  </si>
  <si>
    <t>O=C(c(c(C=Cc1cccc2)ccc3)c3)c12</t>
  </si>
  <si>
    <t>5-Dibenzosuberenone</t>
  </si>
  <si>
    <t>000260-94-6</t>
  </si>
  <si>
    <t>n(c(c(ccc1)cc2cccc3)c1)c23</t>
  </si>
  <si>
    <t>acridine</t>
  </si>
  <si>
    <t>000086-74-8</t>
  </si>
  <si>
    <t>n(c(c(c1cccc2)ccc3)c3)c12</t>
  </si>
  <si>
    <t>Carbazole</t>
  </si>
  <si>
    <t>9-Vinylcarbazole</t>
  </si>
  <si>
    <t>5.06/5.62</t>
  </si>
  <si>
    <t>001013-23-6</t>
  </si>
  <si>
    <t>c23c1c(cccc1)S(c2cccc3)=O</t>
  </si>
  <si>
    <t>Dibenzothiophene sulfoxide</t>
  </si>
  <si>
    <t>Seymour, Environ Toxicol Chem 1997,16,658–65</t>
  </si>
  <si>
    <t>2-acetylbenzo[b]thiophene</t>
  </si>
  <si>
    <t>001455-18-1</t>
  </si>
  <si>
    <t>c12SC=C(C)c1cccc2</t>
  </si>
  <si>
    <t>3-Methylbenzothiophene</t>
  </si>
  <si>
    <t>014315-14-1</t>
  </si>
  <si>
    <t>S(C=C1)c(ccc2C)c1c2</t>
  </si>
  <si>
    <t>5-Methylbenzothiophene</t>
  </si>
  <si>
    <t>000095-15-8</t>
  </si>
  <si>
    <t>s(c(c(c1)ccc2)c2)c1</t>
  </si>
  <si>
    <t>benzo[b]thiophene</t>
  </si>
  <si>
    <t>Seymour, Environ Toxicol Chem 1997,16,658–65 &amp; Ohe, Chem Res Toxicol 2005,18,536-555</t>
  </si>
  <si>
    <t>010605-21-7</t>
  </si>
  <si>
    <t>c1ccc2nc(NC(=O)OC)nc2c1</t>
  </si>
  <si>
    <t>carbendazim</t>
  </si>
  <si>
    <t>000149-30-4</t>
  </si>
  <si>
    <t>N(c(c(S1)ccc2)c2)=C1S</t>
  </si>
  <si>
    <t>2-Mercaptobenzothiazole</t>
  </si>
  <si>
    <t>000732-11-6</t>
  </si>
  <si>
    <t>COP(=S)(OC)SCN2C(=O)c1ccccc1C2=O</t>
  </si>
  <si>
    <t>phosmet</t>
  </si>
  <si>
    <t>c21c(C(=O)NC1=O)ccc(c2)[N+](=O)[O-]</t>
  </si>
  <si>
    <t>052315-07-8</t>
  </si>
  <si>
    <t>ClC(Cl)=CC1C(C)(C)C1C(=O)OC(C#N)c2cccc(Oc3ccccc3)c2</t>
  </si>
  <si>
    <t>cypermethrin</t>
  </si>
  <si>
    <t>permethrin</t>
  </si>
  <si>
    <t>068359-37-5</t>
  </si>
  <si>
    <t>CC1(C)C(C=C(Cl)Cl)C1C(=O)OC(C#N)c3ccc(F)c(Oc2ccccc2)c3</t>
  </si>
  <si>
    <t>cyfluthrin</t>
  </si>
  <si>
    <t>091465-08-6</t>
  </si>
  <si>
    <t>FC(F)(F)C(Cl)=CC1C(C)(C)C1C(=O)OC(C#N)c2cc(Oc3ccccc3)ccc2</t>
  </si>
  <si>
    <t>cyhalothrin</t>
  </si>
  <si>
    <t>052918-63-5</t>
  </si>
  <si>
    <t>CC1(C)C(C=C(Br)Br)C1C(=O)OC(C#N)c3cccc(Oc2ccccc2)c3</t>
  </si>
  <si>
    <t>deltamethrin</t>
  </si>
  <si>
    <t>000121-29-9</t>
  </si>
  <si>
    <t>O=C(OC(C(=C(C1=O)CC=CC=C)C)C1)C(C2(C)C)C2C=C(C(=O)OC)C</t>
  </si>
  <si>
    <t>pyrethrine II</t>
  </si>
  <si>
    <t>O=C(C3(C)C2C(C1CCC(C(C)C)=CC1=CC2)(CCC3)C)O</t>
  </si>
  <si>
    <t>Abietic acid</t>
  </si>
  <si>
    <t>Peng, Water Res 2000,34,2779–2786</t>
  </si>
  <si>
    <t>Dehydroabietic acid (DHAA)</t>
  </si>
  <si>
    <t>Peng, Water Res 2000,34,2779–2785</t>
  </si>
  <si>
    <t>CC3(CCC2C1(C(C(CCC1)(C(=O)O)C)CC=C2C3)C)C=C</t>
  </si>
  <si>
    <t>Isopimaric acid</t>
  </si>
  <si>
    <t>Peng, Water Res 2000,34,2779–2792</t>
  </si>
  <si>
    <t>C32C(C1C(=CC(=C(C)C)CC1)CC2)(CCCC3(C(=O)(O))C)C</t>
  </si>
  <si>
    <t>Neoabietic acid</t>
  </si>
  <si>
    <t>Peng, Water Res 2000,34,2779–2788</t>
  </si>
  <si>
    <t>1-(N-phenylamino)-naphthalene</t>
  </si>
  <si>
    <t>1H-Benzimidazole, 2-phenyl-</t>
  </si>
  <si>
    <t>c1ccc2cc(c3ccccc3)nc2c1</t>
  </si>
  <si>
    <t>049619-58-1</t>
  </si>
  <si>
    <t>c12c(OC=C(C1(=O))C(=O))ccc(c2)C(C)C</t>
  </si>
  <si>
    <t>3-Formyl-6-isopropylchromone</t>
  </si>
  <si>
    <t>033813-20-6</t>
  </si>
  <si>
    <t>N12C(=S)SSC2=NCC1</t>
  </si>
  <si>
    <t>5,6-dihydro-3H-imidazo[2,1-c]-1,2,4-dithiazole-3-thione</t>
  </si>
  <si>
    <t>000825-44-5</t>
  </si>
  <si>
    <t>c1ccc2C=CS(=O)(=O)c2c1</t>
  </si>
  <si>
    <t>benzo[b]thiophene S,S-dioxide</t>
  </si>
  <si>
    <t>000493-57-2</t>
  </si>
  <si>
    <t>c12c(C(C(S1)=O)=O)cccc2</t>
  </si>
  <si>
    <t>Benzothiophene-2,3-dione</t>
  </si>
  <si>
    <t>000091-64-5</t>
  </si>
  <si>
    <t>c1cc2OC(=O)C=Cc2cc1</t>
  </si>
  <si>
    <t>coumarin</t>
  </si>
  <si>
    <t>000115-29-7</t>
  </si>
  <si>
    <t>ClC2=C(Cl)C3(Cl)C1COS(=O)OCC1C2(Cl)C3(Cl)Cl</t>
  </si>
  <si>
    <t>endosulfan</t>
  </si>
  <si>
    <t>000085-44-9</t>
  </si>
  <si>
    <t>O=C(OC(=O)c1cccc2)c12</t>
  </si>
  <si>
    <t>Phthalic anhydride</t>
  </si>
  <si>
    <t>011070-44-3</t>
  </si>
  <si>
    <t>O=C1OC(=O)C2C1=C(CCC2)C</t>
  </si>
  <si>
    <t>tetrahydromethyl-1,3-isobenzofurandione</t>
  </si>
  <si>
    <t>002439-01-2</t>
  </si>
  <si>
    <t>c1c(C)cc2nc3SC(=O)Sc3nc2c1</t>
  </si>
  <si>
    <t>Chinomethionate</t>
  </si>
  <si>
    <t>066230-04-4</t>
  </si>
  <si>
    <t>c1cc(Cl)ccc1C(C(C)C)C(=O)OC(C#N)c2cccc(Oc3ccccc3)c2</t>
  </si>
  <si>
    <t>esfenvalerate</t>
  </si>
  <si>
    <t>002764-72-9</t>
  </si>
  <si>
    <t>N13=CC=CC=C1C2=CC=CC=N2CC3</t>
  </si>
  <si>
    <t>diquat</t>
  </si>
  <si>
    <t>059756-60-4</t>
  </si>
  <si>
    <t>CN1C=C(c2ccccc2)C(=O)C(c3cc(C(F)(F)F)ccc3)=C1</t>
  </si>
  <si>
    <t>fluridone</t>
  </si>
  <si>
    <t>001016-05-3</t>
  </si>
  <si>
    <t>c12c3ccccc3S(=O)(=O)c1cccc2</t>
  </si>
  <si>
    <t>dibenzothiophene-5,5-dioxide</t>
  </si>
  <si>
    <t>000101-02-0</t>
  </si>
  <si>
    <t>O(c(cccc1)c1)P(Oc(cccc2)c2)Oc(cccc3)c3</t>
  </si>
  <si>
    <t>Triphenyl phosphite</t>
  </si>
  <si>
    <t>4,4'-(m-Phenylenedioxy)Dianiline</t>
  </si>
  <si>
    <t>fenvalerate</t>
  </si>
  <si>
    <t>000092-84-2</t>
  </si>
  <si>
    <t>N(c(c(Sc1cccc2)ccc3)c3)c12</t>
  </si>
  <si>
    <t>Phenothiazine</t>
  </si>
  <si>
    <t>5.51/5.13</t>
  </si>
  <si>
    <t>000464-72-2</t>
  </si>
  <si>
    <t>OC(c(cccc1)c1)(c(cccc2)c2)C(O)(c(cccc3)c3)c(cccc4)c4</t>
  </si>
  <si>
    <t>1,1,2,2-Tetraphenylethane-1,2-diol -</t>
  </si>
  <si>
    <t>aldicarb</t>
  </si>
  <si>
    <t>SMILE</t>
  </si>
  <si>
    <t>logKow -EPI</t>
  </si>
  <si>
    <t>log1/IGC50 (mmol/l)</t>
  </si>
  <si>
    <t>log1/IGC50 (mol/L)-TP</t>
  </si>
  <si>
    <t>ethanol</t>
  </si>
  <si>
    <t>-2.42/-2.41/-2.41/-2.41/-2.31/-2.31/-2.31/-2.31/-2.31/-1.9912/-1.9912/-2.31/-1.991/-2.31/-1.99/-1.99</t>
  </si>
  <si>
    <t>Roy, Bioorg. Med. Chem. 2005,13,3405–3412/Schramm, Environ. Sci. Technol. 2011,45,5812–5819</t>
  </si>
  <si>
    <t>methanol</t>
  </si>
  <si>
    <t>-2.77/-2.77/-2.77/-2.77/-2.67/-2.72,-2.67,-2.65/-2.72/-2.72/-2.65/-2.6656/-2.67/-2.666/-2.72/-2.67/-2.67</t>
  </si>
  <si>
    <t>propan-2-ol</t>
  </si>
  <si>
    <t>-1.99/-1.99/-1.99/-1.88/-1.89/-1.88/-1.89/-1.88/-1.8819/-1.88/-1.882/-1.88/-1.88/-1.88</t>
  </si>
  <si>
    <t>Roy, Bioorg. Med. Chem. 2005,13,3405–3412</t>
  </si>
  <si>
    <t>propan-1-ol</t>
  </si>
  <si>
    <t>-1.84/-1.84/-1.84/-1.75/-1.75/-1.75/-1.77/-1.75/-1.75/-1.7464/-1.746/-1.75/-1.75/-1.75</t>
  </si>
  <si>
    <t>butan-1-ol</t>
  </si>
  <si>
    <t>-1.52/-1.52/-1.52/-1.52/-1.43/-1.43/-1.43/-1.43/-1.43/-1.4306/-1.43/-1.431/-1.43/-1.43/-1.43</t>
  </si>
  <si>
    <t>pentan-1-ol</t>
  </si>
  <si>
    <t>-1.12/-1.12/-1.12/-1.12/-1.03/-1.07,-1.03/-1.07/-1.07/-1.03/-1.0304/-1.03/-1.07/-1.03/-1.07</t>
  </si>
  <si>
    <t>Ruusmann, J Comput Aided Mol Des, 2013, 27, 583 - 603</t>
  </si>
  <si>
    <t>2-methylpropan-2-ol</t>
  </si>
  <si>
    <t>-1.79/-1.79/-1.79/-1.79/-1.79/-1.7911/-1.79/-1.791/-1.79/-1.79/-1.79</t>
  </si>
  <si>
    <t>000075-84-3</t>
  </si>
  <si>
    <t>OCC(C)(C)C</t>
  </si>
  <si>
    <t>2,2-dimethylpropan-1-ol</t>
  </si>
  <si>
    <t>-0.96/-0.87/-0.87/-0.87/-0.8702/-0.87/-0.87/-0.87</t>
  </si>
  <si>
    <t>000075-85-4</t>
  </si>
  <si>
    <t>OC(CC)(C)C</t>
  </si>
  <si>
    <t>2-methylbutan-2-ol</t>
  </si>
  <si>
    <t>-1.27/-1.17/-1.17/-1.17/-1.1729/-1.173/-1.17/-1.17</t>
  </si>
  <si>
    <t>000078-69-3</t>
  </si>
  <si>
    <t>OC(CCCC(C)C)(CC)C</t>
  </si>
  <si>
    <t>3,7-dimethyloctan-3-ol</t>
  </si>
  <si>
    <t>0.3369/0.3404/0.34/0.34/0.34</t>
  </si>
  <si>
    <t>2-methylpropan-1-ol</t>
  </si>
  <si>
    <t>-1.47/-1.37/-1.37/-1.37/-1.37/-1.37/-1.3724/-1.37/-1.372/-1.37/-1.37/-1.37</t>
  </si>
  <si>
    <t>(±)-2-Butanol</t>
  </si>
  <si>
    <t>2-ethylhexan-1-ol</t>
  </si>
  <si>
    <t>0.17/0.17/0.17/0.1673/0.167/0.17/0.17/0.17</t>
  </si>
  <si>
    <t>hexan-1-ol</t>
  </si>
  <si>
    <t>-0.47/-0.47/-0.47/-0.47/-0.38/-0.38/-0.38/-0.38/-0.38/-0.3789/-0.38/-0.379/-0.38/-0.38/-0.38</t>
  </si>
  <si>
    <t>heptan-1-ol</t>
  </si>
  <si>
    <t>0.02/0.02/0.02/0.02/0.1/0.10,0.11/0.1/0.1/0.1/0.105/0.105/0.1/0.11/0.1</t>
  </si>
  <si>
    <t>octan-1-ol</t>
  </si>
  <si>
    <t>0.5/0.5/0.5/0.51/0.58/0.58,0.62,0.87/0.58/0.58/0.58/0.58/0.5827/0.58/0.583/0.58/0.58/0.67</t>
  </si>
  <si>
    <t>decan-1-ol</t>
  </si>
  <si>
    <t>1.25/1.1/1.1/1.1/1.33/1.33/1.34/1.34/1.33/1.3354/1.34/1.335/1.34/1.34/1.34</t>
  </si>
  <si>
    <t>undecan-1-ol</t>
  </si>
  <si>
    <t>1.88/1.87/1.87/1.87/2.08/1.9547/1.95/1.955/1.95/1.95</t>
  </si>
  <si>
    <t>dodecan-1-ol</t>
  </si>
  <si>
    <t>2.08/2.07/2.07/2.07/2.18/2.16/2.16/2.1612/2.15/2.16/2.16</t>
  </si>
  <si>
    <t>tridecan-1-ol</t>
  </si>
  <si>
    <t>2.28/2.28/2.28/2.39/2.37/2.37/2.4497/2.37/2.45/2.45</t>
  </si>
  <si>
    <t>000112-72-1</t>
  </si>
  <si>
    <t>OCCCCCCCCCCCCCC</t>
  </si>
  <si>
    <t>tetradecan-1-ol</t>
  </si>
  <si>
    <t>1.67</t>
  </si>
  <si>
    <t>000123-51-3</t>
  </si>
  <si>
    <t>OCCC(C)C</t>
  </si>
  <si>
    <t>3-methylbutan-1-ol</t>
  </si>
  <si>
    <t>-1.13/-1.04/-1.04/-1.04/-1.0359/-1.036/-1.04/-1.04</t>
  </si>
  <si>
    <t>000123-96-6</t>
  </si>
  <si>
    <t>OC(CCCCCC)C</t>
  </si>
  <si>
    <t>octan-2-ol</t>
  </si>
  <si>
    <t>0/0.001/0.0011/0.001/0/0.00,-0.02</t>
  </si>
  <si>
    <t>000137-32-6</t>
  </si>
  <si>
    <t>OCC(CC)C</t>
  </si>
  <si>
    <t>2-methylbutan-1-ol</t>
  </si>
  <si>
    <t>-1.13/-0.95/-0.95/-0.95/-0.95/-0.9528/-0.953/-0.95/-0.95</t>
  </si>
  <si>
    <t>nonan-1-ol</t>
  </si>
  <si>
    <t>0.77/0.77/0.77/0.77/0.85/0.86/0.86/0.86/0.86/0.8551/0.86/0.855/0.86/0.86/0.86</t>
  </si>
  <si>
    <t>000543-49-7</t>
  </si>
  <si>
    <t>OC(CCCCC)C</t>
  </si>
  <si>
    <t>heptan-2-ol</t>
  </si>
  <si>
    <t>-0.47</t>
  </si>
  <si>
    <t>pentan-3-ol</t>
  </si>
  <si>
    <t>-1.33/-1.24/-1.24/-1.2437/-1.24/-1.244/-1.24/-1.24</t>
  </si>
  <si>
    <t>000589-82-2</t>
  </si>
  <si>
    <t>OC(CCCC)CC</t>
  </si>
  <si>
    <t>heptan-3-ol</t>
  </si>
  <si>
    <t>-0.49</t>
  </si>
  <si>
    <t>000598-75-4</t>
  </si>
  <si>
    <t>OC(C(C)C)C</t>
  </si>
  <si>
    <t>3-methylbutan-2-ol</t>
  </si>
  <si>
    <t>-1.08/-1/-1/-1/-0.9959/-0.996/-1/-1</t>
  </si>
  <si>
    <t>2,4-dimethylpentan-3-ol</t>
  </si>
  <si>
    <t>-0.71/-0.7052/-0.705/-0.71/-0.71/-0.71</t>
  </si>
  <si>
    <t>000623-37-0</t>
  </si>
  <si>
    <t>OC(CCC)CC</t>
  </si>
  <si>
    <t>hexan-3-ol</t>
  </si>
  <si>
    <t>-0.85</t>
  </si>
  <si>
    <t>000624-51-1</t>
  </si>
  <si>
    <t>OC(CCCCCC)CC</t>
  </si>
  <si>
    <t>nonan-3-ol</t>
  </si>
  <si>
    <t>0.36</t>
  </si>
  <si>
    <t>000624-95-3</t>
  </si>
  <si>
    <t>OCCC(C)(C)C</t>
  </si>
  <si>
    <t>3,3-dimethylbutan-1-ol</t>
  </si>
  <si>
    <t>-0.74/-0.7368/-0.737/-0.74/-0.74</t>
  </si>
  <si>
    <t>000626-89-1</t>
  </si>
  <si>
    <t>OCCCC(C)C</t>
  </si>
  <si>
    <t>4-methylpentan-1-ol</t>
  </si>
  <si>
    <t>-0.64/-0.6372/-0.637/-0.64/-0.64</t>
  </si>
  <si>
    <t>000626-93-7</t>
  </si>
  <si>
    <t>OC(CCCC)C</t>
  </si>
  <si>
    <t>hexan-2-ol</t>
  </si>
  <si>
    <t>-0.93</t>
  </si>
  <si>
    <t>000628-99-9</t>
  </si>
  <si>
    <t>OC(CCCCCCC)C</t>
  </si>
  <si>
    <t>nonan-2-ol</t>
  </si>
  <si>
    <t>0.62/0.6183/0.618/0.62/0.62</t>
  </si>
  <si>
    <t>001120-06-5</t>
  </si>
  <si>
    <t>OC(C)CCCCCCCC</t>
  </si>
  <si>
    <t>decan-2-ol</t>
  </si>
  <si>
    <t>0.99</t>
  </si>
  <si>
    <t>001653-30-1</t>
  </si>
  <si>
    <t>OC(CCCCCCCCC)C</t>
  </si>
  <si>
    <t>undecan-2-ol</t>
  </si>
  <si>
    <t>1.58</t>
  </si>
  <si>
    <t>001653-31-2</t>
  </si>
  <si>
    <t>OC(C)CCCCCCCCCCC</t>
  </si>
  <si>
    <t>tridecan-2-ol</t>
  </si>
  <si>
    <t>2.17</t>
  </si>
  <si>
    <t>002051-31-2</t>
  </si>
  <si>
    <t>OC(CCC)CCCCCC</t>
  </si>
  <si>
    <t>decan-4-ol</t>
  </si>
  <si>
    <t>0.85/0.8499/0.85/0.85/0.85</t>
  </si>
  <si>
    <t>004128-31-8</t>
  </si>
  <si>
    <t>CC(O)CCCCCC</t>
  </si>
  <si>
    <t>2-Octanol</t>
  </si>
  <si>
    <t>005770-03-6</t>
  </si>
  <si>
    <t>OC(CCCCCCC)CCCCC</t>
  </si>
  <si>
    <t>tridecan-6-ol</t>
  </si>
  <si>
    <t>006032-29-7</t>
  </si>
  <si>
    <t>OC(CCC)C</t>
  </si>
  <si>
    <t>pentan-2-ol</t>
  </si>
  <si>
    <t>-1.25/-1.16/-1.16/-1.16/-1.1596/-1.16/-1.16/-1.16</t>
  </si>
  <si>
    <t>010203-28-8</t>
  </si>
  <si>
    <t>OC(C)CCCCCCCCCC</t>
  </si>
  <si>
    <t>dodecan-2-ol</t>
  </si>
  <si>
    <t>1.66</t>
  </si>
  <si>
    <t>010203-32-4</t>
  </si>
  <si>
    <t>OC(CCC)CCCCCCCC</t>
  </si>
  <si>
    <t>dodecan-4-ol</t>
  </si>
  <si>
    <t>1.65/1.65</t>
  </si>
  <si>
    <t>015892-23-6</t>
  </si>
  <si>
    <t>butan-2-ol</t>
  </si>
  <si>
    <t>-1.64/-1.54/-1.54/-1.54/-1.542/-1.542/-1.54/-1.54</t>
  </si>
  <si>
    <t>020296-29-1</t>
  </si>
  <si>
    <t>OC(CC)CCCCC</t>
  </si>
  <si>
    <t>octan-3-ol</t>
  </si>
  <si>
    <t>0.03/0.0309/0.031/0.03/0.03,-0.06</t>
  </si>
  <si>
    <t>058175-57-8</t>
  </si>
  <si>
    <t>CCCC(CCC)CO</t>
  </si>
  <si>
    <t>2-propylpentan-1-ol</t>
  </si>
  <si>
    <t>0.13/0.1344/0.134/0.13/0.13</t>
  </si>
  <si>
    <t>066793-96-2</t>
  </si>
  <si>
    <t>OC(CC)(CC)C(C)(C)C</t>
  </si>
  <si>
    <t>3-ethyl-2,2-dimethylpentan-3-ol</t>
  </si>
  <si>
    <t>-0.17/-0.1691/-0.169/-0.17/-0.17</t>
  </si>
  <si>
    <t>000627-18-9</t>
  </si>
  <si>
    <t>OCCCBr</t>
  </si>
  <si>
    <t>3-bromopropan-1-ol</t>
  </si>
  <si>
    <t>-0.93/-0.9328/-0.933</t>
  </si>
  <si>
    <t>004286-55-9</t>
  </si>
  <si>
    <t>OCCCCCCBr</t>
  </si>
  <si>
    <t>6-bromohexan-1-ol</t>
  </si>
  <si>
    <t>0.01/0.0074/0.007</t>
  </si>
  <si>
    <t>040894-00-6</t>
  </si>
  <si>
    <t>CC(C)(CBr)CO</t>
  </si>
  <si>
    <t>3-bromo-2,2-dimethylpropan-1-ol</t>
  </si>
  <si>
    <t>-0.46/-0.4603/-0.46</t>
  </si>
  <si>
    <t>050816-19-8</t>
  </si>
  <si>
    <t>OCCCCCCCCBr</t>
  </si>
  <si>
    <t>8-bromooctan-1-ol</t>
  </si>
  <si>
    <t>1.04/1.0424/1.042</t>
  </si>
  <si>
    <t>000627-30-5</t>
  </si>
  <si>
    <t>OCCCCl</t>
  </si>
  <si>
    <t>3-chloropropan-1-ol</t>
  </si>
  <si>
    <t>-1.4/-1.4/-1.3992/-1.399/-1.4</t>
  </si>
  <si>
    <t>000928-51-8</t>
  </si>
  <si>
    <t>OCCCCCl</t>
  </si>
  <si>
    <t>4-chlorobutan-1-ol</t>
  </si>
  <si>
    <t>-0.76/-0.7594/-0.759</t>
  </si>
  <si>
    <t>002009-83-8</t>
  </si>
  <si>
    <t>OCCCCCCCl</t>
  </si>
  <si>
    <t>6-chlorohexan-1-ol</t>
  </si>
  <si>
    <t>-0.27/-0.2726/-0.273</t>
  </si>
  <si>
    <t>013401-56-4</t>
  </si>
  <si>
    <t>OCC(C)(C)CCl</t>
  </si>
  <si>
    <t>3-chloro-2,2-dimethylpropan-1-ol</t>
  </si>
  <si>
    <t>-0.78/-0.7822/-0.782</t>
  </si>
  <si>
    <t>023144-52-7</t>
  </si>
  <si>
    <t>OCCCCCCCCCl</t>
  </si>
  <si>
    <t>8-chlorooctan-1-ol</t>
  </si>
  <si>
    <t>0.49/0.4878/0.488</t>
  </si>
  <si>
    <t>000124-76-5</t>
  </si>
  <si>
    <t>OC(C(C(C1C2)(C)C)(C2)C)C1</t>
  </si>
  <si>
    <t>1,7,7-trimethylbicyclo[2.2.1]heptan-2-ol</t>
  </si>
  <si>
    <t>0.15</t>
  </si>
  <si>
    <t>cyclohexanol</t>
  </si>
  <si>
    <t>-0.77/-0.77/-0.77/-0.77/-0.77/-0.7659/-0.77/-0.766/-0.77/-0.77/-0.94</t>
  </si>
  <si>
    <t>000768-95-6</t>
  </si>
  <si>
    <t>OC(CC(CC1CC23)C2)(C1)C3</t>
  </si>
  <si>
    <t>adamantan-1-ol</t>
  </si>
  <si>
    <t>-0.08</t>
  </si>
  <si>
    <t>pentane</t>
  </si>
  <si>
    <t>-0.2</t>
  </si>
  <si>
    <t>hexane</t>
  </si>
  <si>
    <t>0.72</t>
  </si>
  <si>
    <t>000078-77-3</t>
  </si>
  <si>
    <t>BrCC(C)C</t>
  </si>
  <si>
    <t>1-bromo-2-methylpropane</t>
  </si>
  <si>
    <t>-0.32</t>
  </si>
  <si>
    <t>000107-81-3</t>
  </si>
  <si>
    <t>BrC(CCC)C</t>
  </si>
  <si>
    <t>2-bromopentane</t>
  </si>
  <si>
    <t>0.21</t>
  </si>
  <si>
    <t>000107-82-4</t>
  </si>
  <si>
    <t>BrCCC(C)C</t>
  </si>
  <si>
    <t>1-bromo-3-methylbutane</t>
  </si>
  <si>
    <t>0.25</t>
  </si>
  <si>
    <t>1-bromobutane</t>
  </si>
  <si>
    <t>-0.1802/-0.18/-0.18</t>
  </si>
  <si>
    <t>000110-53-2</t>
  </si>
  <si>
    <t>BrCCCCC</t>
  </si>
  <si>
    <t>1-bromopentane</t>
  </si>
  <si>
    <t>0.48/0.4839/0.484/0.48/0.48</t>
  </si>
  <si>
    <t>1-bromohexane</t>
  </si>
  <si>
    <t>0.94/0.94/0.937/0.937/0.94/0.94</t>
  </si>
  <si>
    <t>1-bromooctane</t>
  </si>
  <si>
    <t>1.87/1.87/1.8697/1.87/1.87/1.87</t>
  </si>
  <si>
    <t>000624-20-4</t>
  </si>
  <si>
    <t>BrCC(Br)CCCC</t>
  </si>
  <si>
    <t>1,2-dibromohexane</t>
  </si>
  <si>
    <t>1.1457/1.146/1.15</t>
  </si>
  <si>
    <t>000629-03-8</t>
  </si>
  <si>
    <t>BrCCCCCCBr</t>
  </si>
  <si>
    <t>1,6-dibromohexane</t>
  </si>
  <si>
    <t>1.046/1.046/1.05</t>
  </si>
  <si>
    <t>1-bromoheptane</t>
  </si>
  <si>
    <t>1.49/1.49/1.4868/1.487/1.49/1.49</t>
  </si>
  <si>
    <t>016230-28-7</t>
  </si>
  <si>
    <t>CCC(Br)C(Br)CC</t>
  </si>
  <si>
    <t>3,4-dibromohexane</t>
  </si>
  <si>
    <t>0.9978/0.998/1</t>
  </si>
  <si>
    <t>tetrachloromethane</t>
  </si>
  <si>
    <t>-0.02/-0.29/-0.02</t>
  </si>
  <si>
    <t>Trichloromethan</t>
  </si>
  <si>
    <t>Schramm, Environ. Sci. Technol. 2011,45,5812–5819</t>
  </si>
  <si>
    <t>Dichloromethan</t>
  </si>
  <si>
    <t>1-chlorobutane</t>
  </si>
  <si>
    <t>-0.91</t>
  </si>
  <si>
    <t>1-chlorooctane</t>
  </si>
  <si>
    <t>0.67</t>
  </si>
  <si>
    <t>000543-59-9</t>
  </si>
  <si>
    <t>ClCCCCC</t>
  </si>
  <si>
    <t>1-chloropentane</t>
  </si>
  <si>
    <t>0.17</t>
  </si>
  <si>
    <t>000544-10-5</t>
  </si>
  <si>
    <t>ClCCCCCC</t>
  </si>
  <si>
    <t>1-chlorohexane</t>
  </si>
  <si>
    <t>0.78</t>
  </si>
  <si>
    <t>000629-06-1</t>
  </si>
  <si>
    <t>ClCCCCCCC</t>
  </si>
  <si>
    <t>1-chloroheptane</t>
  </si>
  <si>
    <t>1.36</t>
  </si>
  <si>
    <t>000930-28-9</t>
  </si>
  <si>
    <t>ClC(CC1)CC1</t>
  </si>
  <si>
    <t>chlorocyclopentane</t>
  </si>
  <si>
    <t>-0.35</t>
  </si>
  <si>
    <t>000107-08-4</t>
  </si>
  <si>
    <t>C(CC)I</t>
  </si>
  <si>
    <t>1-iodopropane</t>
  </si>
  <si>
    <t>-0.39</t>
  </si>
  <si>
    <t>000542-69-8</t>
  </si>
  <si>
    <t>C(CCC)I</t>
  </si>
  <si>
    <t>1-iodobutane</t>
  </si>
  <si>
    <t>0.3</t>
  </si>
  <si>
    <t>007348-71-2</t>
  </si>
  <si>
    <t>BrC/C=C/CC</t>
  </si>
  <si>
    <t>(2E)-1-bromopent-2-ene</t>
  </si>
  <si>
    <t>0.77</t>
  </si>
  <si>
    <t>000821-06-7</t>
  </si>
  <si>
    <t>BrCC=CCBr</t>
  </si>
  <si>
    <t>1,4-dibromobut-2-ene</t>
  </si>
  <si>
    <t>1.9245/1.925</t>
  </si>
  <si>
    <t>001119-51-3</t>
  </si>
  <si>
    <t>BrCCCC=C</t>
  </si>
  <si>
    <t>5-bromopent-1-ene</t>
  </si>
  <si>
    <t>0.01</t>
  </si>
  <si>
    <t>000110-57-6</t>
  </si>
  <si>
    <t>C(=CCCl)CCl</t>
  </si>
  <si>
    <t>(2E)-1,4-dichlorobut-2-ene</t>
  </si>
  <si>
    <t>001476-11-5</t>
  </si>
  <si>
    <t>(2Z)-1,4-dichlorobut-2-ene</t>
  </si>
  <si>
    <t>1.02</t>
  </si>
  <si>
    <t>000107-05-1</t>
  </si>
  <si>
    <t>C(=C)CCl</t>
  </si>
  <si>
    <t>3-chloroprop-1-ene</t>
  </si>
  <si>
    <t>-0.94</t>
  </si>
  <si>
    <t>cyclohexene</t>
  </si>
  <si>
    <t>-0.01</t>
  </si>
  <si>
    <t>014267-92-6</t>
  </si>
  <si>
    <t>C(#C)CCCCl</t>
  </si>
  <si>
    <t>5-chloropent-1-yne</t>
  </si>
  <si>
    <t>000598-56-1</t>
  </si>
  <si>
    <t>N(CC)(C)C</t>
  </si>
  <si>
    <t>ethyldimethylamine</t>
  </si>
  <si>
    <t>-0.91/-0.91/-0.91/-0.9083/-0.908</t>
  </si>
  <si>
    <t>000616-39-7</t>
  </si>
  <si>
    <t>N(CC)(CC)C</t>
  </si>
  <si>
    <t>diethyl(methyl)amine</t>
  </si>
  <si>
    <t>-0.7559/-0.756</t>
  </si>
  <si>
    <t>007379-35-3</t>
  </si>
  <si>
    <t>Clc1ccn(Cl)cc1</t>
  </si>
  <si>
    <t>4-chloropyridine hydrochloride</t>
  </si>
  <si>
    <t>-0.862/-0.86/-0.86/-0.86</t>
  </si>
  <si>
    <t>000110-68-9</t>
  </si>
  <si>
    <t>N(CCCC)C</t>
  </si>
  <si>
    <t>butyl(methyl)amine</t>
  </si>
  <si>
    <t>-0.68/-0.6784/-0.678</t>
  </si>
  <si>
    <t>000627-35-0</t>
  </si>
  <si>
    <t>CCCNC</t>
  </si>
  <si>
    <t>methyl(propyl)amine</t>
  </si>
  <si>
    <t>-0.81/-0.8087/-0.809</t>
  </si>
  <si>
    <t>-0.12/-0.12/-0.12/-0.12/-1.01</t>
  </si>
  <si>
    <t>Castillo-Garit, Chemosphere 2008,73,415–427</t>
  </si>
  <si>
    <t>1,2,4-trimethylbenzene</t>
  </si>
  <si>
    <t>0.78/0.78/0.78/0.78/0.78</t>
  </si>
  <si>
    <t>propan-2-ylbenzene</t>
  </si>
  <si>
    <t>0.69/0.69/0.69/0.69/0.69/0.69/0.69/0.69/0.69/0.69/0.69</t>
  </si>
  <si>
    <t>butylbenzene</t>
  </si>
  <si>
    <t>1.25/1.25/1.25/1.25/1.25/1.25/1.25/1.25/1.25/1.25/1.25</t>
  </si>
  <si>
    <t>1,4-dimethylbenzene</t>
  </si>
  <si>
    <t>0.25/0.12/0.12/0.12/0.25/0.25/0.25/0.12</t>
  </si>
  <si>
    <t>methylbenzene</t>
  </si>
  <si>
    <t>0.25/-0.5/-0.5/-0.5/-0.5/0.25/0.25/0.25/-0.5</t>
  </si>
  <si>
    <t>pentylbenzene</t>
  </si>
  <si>
    <t>1.79/1.79/1.79/1.79/1.79/1.79/1.79/1.79/1.79/1.79/1.79/1.79</t>
  </si>
  <si>
    <t>000104-52-9</t>
  </si>
  <si>
    <t>ClCCCc1ccccc1</t>
  </si>
  <si>
    <t>(3-chloropropyl)benzene</t>
  </si>
  <si>
    <t>0.5</t>
  </si>
  <si>
    <t>000637-59-2</t>
  </si>
  <si>
    <t>BrCCCc(cccc1)c1</t>
  </si>
  <si>
    <t>(3-bromopropyl)benzene</t>
  </si>
  <si>
    <t>0.69</t>
  </si>
  <si>
    <t>000106-37-6</t>
  </si>
  <si>
    <t>c(ccc(c1)Br)(c1)Br</t>
  </si>
  <si>
    <t>1,4-dibromobenzene</t>
  </si>
  <si>
    <t>0.68/0.68/0.68/0.68/0.68</t>
  </si>
  <si>
    <t>000106-38-7</t>
  </si>
  <si>
    <t>c(ccc(c1)Br)(c1)C</t>
  </si>
  <si>
    <t>1-bromo-4-methylbenzene</t>
  </si>
  <si>
    <t>0.47/0.47/0.47/0.47/0.47</t>
  </si>
  <si>
    <t>bromobenzene</t>
  </si>
  <si>
    <t>0.08/0.08/0.08/0.08/0.08/0.08/0.08/0.08/0.08/0.08/0.08</t>
  </si>
  <si>
    <t>000586-61-8</t>
  </si>
  <si>
    <t>c(ccc(c1)Br)(c1)C(C)C</t>
  </si>
  <si>
    <t>1-bromo-4-(propan-2-yl)benzene</t>
  </si>
  <si>
    <t>0.85</t>
  </si>
  <si>
    <t>001585-07-5</t>
  </si>
  <si>
    <t>c(ccc(c1)Br)(c1)CC</t>
  </si>
  <si>
    <t>1-bromo-4-ethylbenzene</t>
  </si>
  <si>
    <t>0.67/0.67/0.67/0.67/0.67</t>
  </si>
  <si>
    <t>003972-65-4</t>
  </si>
  <si>
    <t>Brc1ccc(C(C)(C)C)cc1</t>
  </si>
  <si>
    <t>1-bromo-4-tert-butylbenzene</t>
  </si>
  <si>
    <t>0.75</t>
  </si>
  <si>
    <t>000103-63-9</t>
  </si>
  <si>
    <t>BrCCc(cccc1)c1</t>
  </si>
  <si>
    <t>(2-bromoethyl)benzene</t>
  </si>
  <si>
    <t>0.42/0.42/0.42/0.42/0.42/0.42/0.42/0.42</t>
  </si>
  <si>
    <t>1,2,3-trichlorobenzene</t>
  </si>
  <si>
    <t>1.21/1.21</t>
  </si>
  <si>
    <t>1,2-dichlorobenzene</t>
  </si>
  <si>
    <t>0.53,1.97/1.97/0.53/0.53/0.53/0.53/0.53/0.53/0.53/0.53/0.55/0.53/0.53</t>
  </si>
  <si>
    <t>1,2-dichloro-4-methylbenzene</t>
  </si>
  <si>
    <t>1.22/1.22/1.22/1.22/1.07/1.07/1.07/1.22/1.07/1.07/1.07/1.07</t>
  </si>
  <si>
    <t>1,2,4,5-tetrachlorobenzene</t>
  </si>
  <si>
    <t>2/2/2/2</t>
  </si>
  <si>
    <t>1,4-dichlorobenzene</t>
  </si>
  <si>
    <t>0.53/0.53</t>
  </si>
  <si>
    <t>1,3,5-trichlorobenzene</t>
  </si>
  <si>
    <t>0.87/0.87/0.87/0.87/0.87/0.87</t>
  </si>
  <si>
    <t>chlorobenzene</t>
  </si>
  <si>
    <t>0.13/0.13/0.13/0.13/0.13/0.13/0.06/0.13/0.13</t>
  </si>
  <si>
    <t>1,2,4-trichlorobenzene</t>
  </si>
  <si>
    <t>1.08/1.08/1.08/1.08/1.08/1.08/1.08/1.08/1.08,1.08/1.08/1.08/1.16/1.08/1.16</t>
  </si>
  <si>
    <t>Castillo-Garit, Chemosphere 2008,73,415–427/Schramm, Environ. Sci. Technol. 2011,45,5812–5819</t>
  </si>
  <si>
    <t>1,3-dichlorobenzene</t>
  </si>
  <si>
    <t>0.56/0.56</t>
  </si>
  <si>
    <t>1,2,3,4,5-pentachlorobenzene</t>
  </si>
  <si>
    <t>1,2,3,4-tetrachlorobenzene</t>
  </si>
  <si>
    <t>000106-39-8</t>
  </si>
  <si>
    <t>c(ccc(c1)Br)(c1)Cl</t>
  </si>
  <si>
    <t>1-bromo-4-chlorobenzene</t>
  </si>
  <si>
    <t>0.56</t>
  </si>
  <si>
    <t>019393-92-1</t>
  </si>
  <si>
    <t>Clc1c(Br)c(Cl)ccc1</t>
  </si>
  <si>
    <t>2-bromo-1,3-dichlorobenzene</t>
  </si>
  <si>
    <t>1.34/1.34</t>
  </si>
  <si>
    <t>056961-77-4</t>
  </si>
  <si>
    <t>Clc1c(Cl)c(Br)ccc1</t>
  </si>
  <si>
    <t>1-bromo-2,3-dichlorobenzene</t>
  </si>
  <si>
    <t>1.3/1.3</t>
  </si>
  <si>
    <t>000460-00-4</t>
  </si>
  <si>
    <t>Fc(ccc(c1)Br)c1</t>
  </si>
  <si>
    <t>1-bromo-4-fluorobenzene</t>
  </si>
  <si>
    <t>0.11</t>
  </si>
  <si>
    <t>propane-1,2-diol</t>
  </si>
  <si>
    <t>-2.51</t>
  </si>
  <si>
    <t>2-methylpentane-2,4-diol</t>
  </si>
  <si>
    <t>-1.96/-1.9531/-1.96/-1.953/-1.96/-1.95/-1.96</t>
  </si>
  <si>
    <t>000107-88-0</t>
  </si>
  <si>
    <t>OCCC(O)C</t>
  </si>
  <si>
    <t>butane-1,3-diol</t>
  </si>
  <si>
    <t>-2.3013/-2.3/-2.3</t>
  </si>
  <si>
    <t>000110-63-4</t>
  </si>
  <si>
    <t>OCCCCO</t>
  </si>
  <si>
    <t>butane-1,4-diol</t>
  </si>
  <si>
    <t>-2.2365/-2.2365/-2.237/-2.24/-2.24</t>
  </si>
  <si>
    <t>000111-29-5</t>
  </si>
  <si>
    <t>OCCCCCO</t>
  </si>
  <si>
    <t>pentane-1,5-diol</t>
  </si>
  <si>
    <t>-1.9344/-1.934/-1.93/-1.93</t>
  </si>
  <si>
    <t>000112-47-0</t>
  </si>
  <si>
    <t>OCCCCCCCCCCO</t>
  </si>
  <si>
    <t>decane-1,10-diol</t>
  </si>
  <si>
    <t>0.224/0.224/0.224/0.22/0.22</t>
  </si>
  <si>
    <t>000629-11-8</t>
  </si>
  <si>
    <t>OCCCCCCO</t>
  </si>
  <si>
    <t>hexane-1,6-diol</t>
  </si>
  <si>
    <t>-1.4946/-1.495/-1.49/-1.49</t>
  </si>
  <si>
    <t>001119-86-4</t>
  </si>
  <si>
    <t>OC(CCCCCCCC)CO</t>
  </si>
  <si>
    <t>decane-1,2-diol</t>
  </si>
  <si>
    <t>0.764/0.764/0.76/0.76</t>
  </si>
  <si>
    <t>002935-44-6</t>
  </si>
  <si>
    <t>OC(CCC(O)C)C</t>
  </si>
  <si>
    <t>hexane-2,5-diol</t>
  </si>
  <si>
    <t>-1.9598/-1.96/-1.96/-1.96</t>
  </si>
  <si>
    <t>005343-92-0</t>
  </si>
  <si>
    <t>OC(CCC)CO</t>
  </si>
  <si>
    <t>pentane-1,2-diol</t>
  </si>
  <si>
    <t>-1.6269/-1.627/-1.63/-1.63</t>
  </si>
  <si>
    <t>006920-22-5</t>
  </si>
  <si>
    <t>OCC(O)CCCC</t>
  </si>
  <si>
    <t>hexane-1,2-diol</t>
  </si>
  <si>
    <t>-1.2669/-1.267/-1.27/-1.27</t>
  </si>
  <si>
    <t>026171-83-5</t>
  </si>
  <si>
    <t>OCC(O)CC</t>
  </si>
  <si>
    <t>butane-1,2-diol</t>
  </si>
  <si>
    <t>-2.0482/-2.048/-2.05/-2.05</t>
  </si>
  <si>
    <t>040348-66-1</t>
  </si>
  <si>
    <t>(±)-1,2-Butanediol</t>
  </si>
  <si>
    <t>ethylene glycol</t>
  </si>
  <si>
    <t>-2.10</t>
  </si>
  <si>
    <t>004704-77-2</t>
  </si>
  <si>
    <t>OCC(O)CBr</t>
  </si>
  <si>
    <t>3-bromopropane-1,2-diol</t>
  </si>
  <si>
    <t>-1.21</t>
  </si>
  <si>
    <t>000096-24-2</t>
  </si>
  <si>
    <t>OCC(O)CCl</t>
  </si>
  <si>
    <t>3-chloropropane-1,2-diol</t>
  </si>
  <si>
    <t>-1.63</t>
  </si>
  <si>
    <t>020515-19-9</t>
  </si>
  <si>
    <t>COC(C/C=C/C)=O</t>
  </si>
  <si>
    <t>methyl (3E)-pent-3-enoate</t>
  </si>
  <si>
    <t>-0.2761/-0.276/-0.28</t>
  </si>
  <si>
    <t>1-(pentyloxy)pentane</t>
  </si>
  <si>
    <t>1.09/1.09</t>
  </si>
  <si>
    <t>methyl tertiary butyl ether</t>
  </si>
  <si>
    <t>-1.12</t>
  </si>
  <si>
    <t>propan-2-one</t>
  </si>
  <si>
    <t>-2.31/-2.31/-2.41/-2.20,-2.15/-2.15/-2.15/-2.15/-2.2036/-2.2/-2.204/-2.15/-2.15</t>
  </si>
  <si>
    <t>3,3-dimethylbutan-2-one</t>
  </si>
  <si>
    <t>-1.44/-1.442/-1.44/-1.442/-1.44/-1.44</t>
  </si>
  <si>
    <t>butan-2-one</t>
  </si>
  <si>
    <t>-1.84/-1.84/-1.93/-1.75/-1.75/-1.75/-1.75/-1.7457/-1.75/-1.746/-1.75/-1.75</t>
  </si>
  <si>
    <t>pentan-3-one</t>
  </si>
  <si>
    <t>-1.53/-1.53/-1.59/-1.46/-1.46/-1.46/-1.46/-1.4561/-1.46/-1.456/-1.46/-1.46</t>
  </si>
  <si>
    <t>pentan-2-one</t>
  </si>
  <si>
    <t>-1.54/-1.42/-1.44/-1.44/-1.44/-1.2224/-1.222/-1.44/-1.22</t>
  </si>
  <si>
    <t>4-methylpentan-2-one</t>
  </si>
  <si>
    <t>-1.31/-1.4/-1.21/-1.21/-1.21/-1.2085/-1.21/-1.209/-1.21/-1.21</t>
  </si>
  <si>
    <t>5-methylhexan-2-one</t>
  </si>
  <si>
    <t>-0.7/-0.75/-0.65/-0.65/-0.65/-0.65/-0.65/-0.6459/-0.646/-0.65,-0.65/-0.65</t>
  </si>
  <si>
    <t>heptan-2-one</t>
  </si>
  <si>
    <t>-0.75/-0.66/-0.49/-0.49/-0.49/-0.49/-0.4872/-0.487/-0.49/-0.49</t>
  </si>
  <si>
    <t>octan-2-one</t>
  </si>
  <si>
    <t>-0.23/-0.23/-0.32/-0.15/-0.15/-0.15/-0.15/-0.1455/-0.15/-0.146/-0.15/-0.15</t>
  </si>
  <si>
    <t>undecan-2-one</t>
  </si>
  <si>
    <t>1.43/1.33/1.50,1.53/1.5/1.5/1.5/1.5346/1.535/1.5/1.53</t>
  </si>
  <si>
    <t>000123-19-3</t>
  </si>
  <si>
    <t>O=C(CCC)CCC</t>
  </si>
  <si>
    <t>heptan-4-one</t>
  </si>
  <si>
    <t>-0.76/-0.84/-0.84/-0.669/-0.669/-0.67</t>
  </si>
  <si>
    <t>000462-18-0</t>
  </si>
  <si>
    <t>O=C(CCCCCC)CCCCCC</t>
  </si>
  <si>
    <t>tridecan-7-one</t>
  </si>
  <si>
    <t>1.5214/1.52</t>
  </si>
  <si>
    <t>nonan-5-one</t>
  </si>
  <si>
    <t>-0.01/-0.01/-0.09/0.07/0.07/0.0744/0.07/0.074/0.07/0.07</t>
  </si>
  <si>
    <t>3-methylbutan-2-one</t>
  </si>
  <si>
    <t>-1.26/-1.36/-1.17/-1.17/-1.17/-1.17/-1.1689/-1.17/-1.169/-1.17/-1.17</t>
  </si>
  <si>
    <t>hexan-2-one</t>
  </si>
  <si>
    <t>-1.43/-1.52/-1.34/-1.34/-1.34/-1.34/-1.3435/-1.344/-1.34/-1.34</t>
  </si>
  <si>
    <t>tridecan-2-one</t>
  </si>
  <si>
    <t>2.04/2.12/2.12/2.1192/2.12/2.12</t>
  </si>
  <si>
    <t>decan-2-one</t>
  </si>
  <si>
    <t>0.5/0.5/0.42/0.58/0.58/0.58/0.58/0.5822/0.58/0.582/0.58/0.58</t>
  </si>
  <si>
    <t>nonan-2-one</t>
  </si>
  <si>
    <t>0.58/0.5/0.66/0.66/0.66/0.66/0.6598/0.66/0.66/0.66</t>
  </si>
  <si>
    <t>000928-80-3</t>
  </si>
  <si>
    <t>O=C(CC)CCCCCCC</t>
  </si>
  <si>
    <t>decan-3-one</t>
  </si>
  <si>
    <t>0.46/0.46/0.6265/0.627/0.63</t>
  </si>
  <si>
    <t>dodecan-2-one</t>
  </si>
  <si>
    <t>1.51/1.67/1.67/1.6701/1.51/1.6696/1.67/1.67/1.67</t>
  </si>
  <si>
    <t>cyclohexanone</t>
  </si>
  <si>
    <t>-1.23/-1.2333/-1.23/-1.233/-1.23/-1.23</t>
  </si>
  <si>
    <t>000583-60-8</t>
  </si>
  <si>
    <t>O=C(C(CCC1)C)C1</t>
  </si>
  <si>
    <t>2-methylcyclohexan-1-one</t>
  </si>
  <si>
    <t>-0.81</t>
  </si>
  <si>
    <t>001120-72-5</t>
  </si>
  <si>
    <t>O=C(C(CC1)C)C1</t>
  </si>
  <si>
    <t>2-methylcyclopentan-1-one</t>
  </si>
  <si>
    <t>-1.2</t>
  </si>
  <si>
    <t>000109-49-9</t>
  </si>
  <si>
    <t>O=C(CCC=C)C</t>
  </si>
  <si>
    <t>hex-5-en-2-one</t>
  </si>
  <si>
    <t>-1.14/-1.14/-1.1405/-1.141/-1.14</t>
  </si>
  <si>
    <t>6-methylhept-5-en-2-one</t>
  </si>
  <si>
    <t>-0.45/-0.45/-0.45/-0.45/-0.4523/-0.45/-0.452/-0.45/-0.45</t>
  </si>
  <si>
    <t>003240-09-3</t>
  </si>
  <si>
    <t>O=C(CCC(=C)C)C</t>
  </si>
  <si>
    <t>5-methylhex-5-en-2-one</t>
  </si>
  <si>
    <t>-0.94/-0.87/-0.8749/-0.875/-0.87</t>
  </si>
  <si>
    <t>000075-31-0</t>
  </si>
  <si>
    <t>NC(C)C</t>
  </si>
  <si>
    <t>propan-2-amine</t>
  </si>
  <si>
    <t>-0.88/-0.88/-0.8795/-0.8635/-0.864</t>
  </si>
  <si>
    <t>000075-64-9</t>
  </si>
  <si>
    <t>NC(C)(C)C</t>
  </si>
  <si>
    <t>2-methylpropan-2-amine</t>
  </si>
  <si>
    <t>-0.9/-0.9/-0.8973/-0.897</t>
  </si>
  <si>
    <t>000078-81-9</t>
  </si>
  <si>
    <t>NCC(C)C</t>
  </si>
  <si>
    <t>2-methylpropan-1-amine</t>
  </si>
  <si>
    <t>-0.26/-0.2616/-0.262</t>
  </si>
  <si>
    <t>000096-15-1</t>
  </si>
  <si>
    <t>NCC(CC)C</t>
  </si>
  <si>
    <t>2-methylbutan-1-amine</t>
  </si>
  <si>
    <t>-0.48/-0.48/-0.4774/-0.477</t>
  </si>
  <si>
    <t>propan-1-amine</t>
  </si>
  <si>
    <t>-0.85/-0.851/-0.71/-0.71/-0.71/-0.71/-0.7075/-0.708/-0.71</t>
  </si>
  <si>
    <t>000107-85-7</t>
  </si>
  <si>
    <t>NCCC(C)C</t>
  </si>
  <si>
    <t>3-methylbutan-1-amine</t>
  </si>
  <si>
    <t>-0.58/-0.58/-0.5774/-0.577</t>
  </si>
  <si>
    <t>butan-1-amine</t>
  </si>
  <si>
    <t>-0.7/-0.704/-0.57/-0.57/-0.57/-0.57/-0.5735/-0.574/-0.57</t>
  </si>
  <si>
    <t>pentan-1-amine</t>
  </si>
  <si>
    <t>-0.61/-0.609/-0.48/-0.48/-0.48/-0.48/-0.4848/-0.485/-0.48</t>
  </si>
  <si>
    <t>hexan-1-amine</t>
  </si>
  <si>
    <t>-0.34/-0.336/-0.22/-0.22/-0.22/-0.22/-0.2197/-0.22/-0.22</t>
  </si>
  <si>
    <t>heptan-1-amine</t>
  </si>
  <si>
    <t>0.1/0.101/0.21/0.21/0.21/0.21/0.2109/0.211/0.21</t>
  </si>
  <si>
    <t>octan-1-amine</t>
  </si>
  <si>
    <t>0.51/0.505/0.61/0.61/0.61/0.61/0.3252/0.3509/0.351/0.61</t>
  </si>
  <si>
    <t>nonan-1-amine</t>
  </si>
  <si>
    <t>1.59/1.594/1.7/1.7/1.7/1.7/1.7011/1.701/1.7</t>
  </si>
  <si>
    <t>000594-39-8</t>
  </si>
  <si>
    <t>NC(CC)(C)C</t>
  </si>
  <si>
    <t>2-methylbutan-2-amine</t>
  </si>
  <si>
    <t>-0.7/-0.7/-0.6978/-0.698</t>
  </si>
  <si>
    <t>3-methylbutan-2-amine</t>
  </si>
  <si>
    <t>-0.71/-0.7095/-0.71/-0.71</t>
  </si>
  <si>
    <t>000616-24-0</t>
  </si>
  <si>
    <t>NC(CC)CC</t>
  </si>
  <si>
    <t>pentan-3-amine</t>
  </si>
  <si>
    <t>-0.81/-0.81/-0.8129/-0.813</t>
  </si>
  <si>
    <t>000625-30-9</t>
  </si>
  <si>
    <t>NC(C)CCC</t>
  </si>
  <si>
    <t>pentan-2-amine</t>
  </si>
  <si>
    <t>-0.68/-0.69/-0.6846/-0.685</t>
  </si>
  <si>
    <t>octan-2-amine</t>
  </si>
  <si>
    <t>0.397</t>
  </si>
  <si>
    <t>decan-1-amine</t>
  </si>
  <si>
    <t>1.95/1.952/2.06/2.06/2.06/2.06/2.0555/2.056/2.06</t>
  </si>
  <si>
    <t>undecan-1-amine</t>
  </si>
  <si>
    <t>2.26/2.261/2.33/2.33/2.33/2.33/2.3279/2.328/2.33</t>
  </si>
  <si>
    <t>(±)-sec-Butylamine</t>
  </si>
  <si>
    <t>butan-2-amine</t>
  </si>
  <si>
    <t>-0.803/-0.67/-0.67/-0.67/-0.67/-0.6708/-0.671/-0.67</t>
  </si>
  <si>
    <t>063493-28-7</t>
  </si>
  <si>
    <t>NC(CCC)C</t>
  </si>
  <si>
    <t>1-Methylbutylamine</t>
  </si>
  <si>
    <t>aniline</t>
  </si>
  <si>
    <t>-0.2202/0.119/0.12/-0.23/-0.23/0.11/-0.11/0.12/-0.23/-0.23/0.11/-0.23/-0.23/-0.23/-0.23</t>
  </si>
  <si>
    <t>2,3-dimethylaniline</t>
  </si>
  <si>
    <t>-0.43/-0.43/-0.43/-0.43</t>
  </si>
  <si>
    <t>2,6-dimethylaniline</t>
  </si>
  <si>
    <t>-0.43/-0.43/-0.43/-0.43/-0.43</t>
  </si>
  <si>
    <t>2,4,6-trimethylaniline</t>
  </si>
  <si>
    <t>-0.05/-0.05/-0.05/-0.05</t>
  </si>
  <si>
    <t>2-methylaniline</t>
  </si>
  <si>
    <t>-0.55/-0.16/-0.16/-0.55/-0.16/-0.16/-0.16</t>
  </si>
  <si>
    <t>3,4-dimethylaniline</t>
  </si>
  <si>
    <t>-0.29/-0.29/-0.16/-0.29/-0.16/-0.16/-0.16</t>
  </si>
  <si>
    <t>000095-68-1</t>
  </si>
  <si>
    <t>Nc(c(cc(c1)C)C)c1</t>
  </si>
  <si>
    <t>2,4-dimethylaniline</t>
  </si>
  <si>
    <t>-0.3/-0.33/-0.29/-0.29/-0.29</t>
  </si>
  <si>
    <t>2,5-dimethylaniline</t>
  </si>
  <si>
    <t>-0.35/-0.33/-0.33/-0.33/-0.33</t>
  </si>
  <si>
    <t>4-(propan-2-yl)aniline</t>
  </si>
  <si>
    <t>0.21/0.22/0.22/0.22/0.22/0.22</t>
  </si>
  <si>
    <t>4-butylaniline</t>
  </si>
  <si>
    <t>1.045/1.05/1.045/1.05/1.07/1.07/1.07/1.07/1.07/1.07/1.07/1.07/1.07/1.07/1.07</t>
  </si>
  <si>
    <t>4-methylaniline</t>
  </si>
  <si>
    <t>-0.023/-0.02/-0.023/-0.22/-0.05/-0.05/-0.05/-0.05/-0.05/-0.05/-0.05/-0.05/-0.05/-0.05/-0.05</t>
  </si>
  <si>
    <t>3-methylaniline</t>
  </si>
  <si>
    <t>-0.43/-0.28/-0.28/-0.43/-0.42/-0.28/-0.28/-0.28</t>
  </si>
  <si>
    <t>3,5-dimethylaniline</t>
  </si>
  <si>
    <t>-0.37/-0.36/-0.36/-0.36/-0.36</t>
  </si>
  <si>
    <t>2-ethylaniline</t>
  </si>
  <si>
    <t>-0.25/-0.25/-0.22/-0.35/-0.22/-0.22/-0.22</t>
  </si>
  <si>
    <t>000579-66-8</t>
  </si>
  <si>
    <t>Nc(c(ccc1)CC)c1CC</t>
  </si>
  <si>
    <t>2,6-diethylaniline</t>
  </si>
  <si>
    <t>0.31/0.31/0.31/0.31/0.31</t>
  </si>
  <si>
    <t>3-ethylaniline</t>
  </si>
  <si>
    <t>-0.12/-0.11/-0.03/-0.12/-0.14/-0.03/-0.03/-0.03</t>
  </si>
  <si>
    <t>4-ethylaniline</t>
  </si>
  <si>
    <t>0.04/0.044/0.04/0.05/0.05/0.03/0.03/0.05/0.03/0.05/0.03/0.03/0.03/0.03</t>
  </si>
  <si>
    <t>000643-28-7</t>
  </si>
  <si>
    <t>Nc(c(ccc1)C(C)C)c1</t>
  </si>
  <si>
    <t>2-(propan-2-yl)aniline</t>
  </si>
  <si>
    <t>0.1/0.12/0.12/0.12/0.12</t>
  </si>
  <si>
    <t>000769-92-6</t>
  </si>
  <si>
    <t>c1cc(N)ccc1C(C)(C)C</t>
  </si>
  <si>
    <t>4-tert-butylaniline</t>
  </si>
  <si>
    <t>0.36/0.36/0.36/0.36</t>
  </si>
  <si>
    <t>001821-39-2</t>
  </si>
  <si>
    <t>Nc1c(CCC)cccc1</t>
  </si>
  <si>
    <t>2-propylaniline</t>
  </si>
  <si>
    <t>0.06/0.08/0.08/0.08/0.08</t>
  </si>
  <si>
    <t>002380-36-1</t>
  </si>
  <si>
    <t>CC(C)(C)c1cc(N)cc(C(C)(C)C)c1</t>
  </si>
  <si>
    <t>3,5-di-tert-butylaniline</t>
  </si>
  <si>
    <t>1.44</t>
  </si>
  <si>
    <t>006373-50-8</t>
  </si>
  <si>
    <t>C1CCCCC1c2ccc(N)cc2</t>
  </si>
  <si>
    <t>4-cyclohexylaniline</t>
  </si>
  <si>
    <t>1.09</t>
  </si>
  <si>
    <t>4-octylaniline</t>
  </si>
  <si>
    <t>2.432/2.34/2.337/2.34/2.43/2.43/2.43/2.43/2.43/2.43</t>
  </si>
  <si>
    <t>2,6-bis(propan-2-yl)aniline</t>
  </si>
  <si>
    <t>0.78/0.78/0.76/0.76/0.78/0.78/0.76/0.76/0.76</t>
  </si>
  <si>
    <t>030273-11-1</t>
  </si>
  <si>
    <t>Nc(ccc(c1)C(CC)C)c1</t>
  </si>
  <si>
    <t>4-(butan-2-yl)aniline</t>
  </si>
  <si>
    <t>0.61/0.61/0.61/0.61</t>
  </si>
  <si>
    <t>033228-44-3</t>
  </si>
  <si>
    <t>Nc(ccc(c1)CCCCC)c1</t>
  </si>
  <si>
    <t>4-pentylaniline</t>
  </si>
  <si>
    <t>1.67/1.71</t>
  </si>
  <si>
    <t>033228-45-4</t>
  </si>
  <si>
    <t>CCCCCCc1ccc(N)cc1</t>
  </si>
  <si>
    <t>4-hexylaniline</t>
  </si>
  <si>
    <t>2.04/2.03</t>
  </si>
  <si>
    <t>000087-60-5</t>
  </si>
  <si>
    <t>Nc(c(c(cc1)Cl)C)c1</t>
  </si>
  <si>
    <t>3-chloro-2-methylaniline</t>
  </si>
  <si>
    <t>0.45/0.38/0.45/0.38/0.38/0.38</t>
  </si>
  <si>
    <t>000087-63-8</t>
  </si>
  <si>
    <t>Nc(c(ccc1)C)c1Cl</t>
  </si>
  <si>
    <t>2-chloro-6-methylaniline</t>
  </si>
  <si>
    <t>0.12/0.06</t>
  </si>
  <si>
    <t>2-chloroaniline</t>
  </si>
  <si>
    <t>-0.09/-0.09/-0.25/-0.25/-0.25/-0.17/-0.17/-0.25/-0.25/-0.17/-0.17/-0.17</t>
  </si>
  <si>
    <t>000095-69-2</t>
  </si>
  <si>
    <t>Nc(c(cc(c1)Cl)C)c1</t>
  </si>
  <si>
    <t>4-chloro-2-methylaniline</t>
  </si>
  <si>
    <t>0.35/0.35/0.35/0.35</t>
  </si>
  <si>
    <t>000095-74-9</t>
  </si>
  <si>
    <t>Nc(ccc(c1Cl)C)c1</t>
  </si>
  <si>
    <t>3-chloro-4-methylaniline</t>
  </si>
  <si>
    <t>0.45/0.38/0.39/0.39/0.39</t>
  </si>
  <si>
    <t>3,4-dichloroaniline</t>
  </si>
  <si>
    <t>1.374/1.14/1.14/1.37/1.37/1.37</t>
  </si>
  <si>
    <t>000095-79-4</t>
  </si>
  <si>
    <t>Nc(c(ccc1Cl)C)c1</t>
  </si>
  <si>
    <t>5-chloro-2-methylaniline</t>
  </si>
  <si>
    <t>0.51/0.5/0.5/0.5/0.5</t>
  </si>
  <si>
    <t>2-chloro-5-methylaniline</t>
  </si>
  <si>
    <t>0.2/0.20,0.50/0.2</t>
  </si>
  <si>
    <t>2,5-dichloroaniline</t>
  </si>
  <si>
    <t>0.58/0.58/0.58/0.58/0.58/0.58/0.58</t>
  </si>
  <si>
    <t>4-chloroaniline</t>
  </si>
  <si>
    <t>1.36/1.36/0.05/1.35/0.05/0.05/0.05</t>
  </si>
  <si>
    <t>3-chloroaniline</t>
  </si>
  <si>
    <t>0.09/0.22/0.22/0.01/0.22/0.22/0.22</t>
  </si>
  <si>
    <t>2,4-dichloroaniline</t>
  </si>
  <si>
    <t>0.56/0.56/0.56/0.56/0.56/0.56/0.56</t>
  </si>
  <si>
    <t>000608-27-5</t>
  </si>
  <si>
    <t>Nc(c(c(cc1)Cl)Cl)c1</t>
  </si>
  <si>
    <t>2,3-dichloroaniline</t>
  </si>
  <si>
    <t>1.02/1.39</t>
  </si>
  <si>
    <t>000608-31-1</t>
  </si>
  <si>
    <t>Nc(c(ccc1)Cl)c1Cl</t>
  </si>
  <si>
    <t>2,6-dichloroaniline</t>
  </si>
  <si>
    <t>0.33/0.33</t>
  </si>
  <si>
    <t>2-chloro-4-methylaniline</t>
  </si>
  <si>
    <t>0.24/0.24/0.18/0.18/0.18/0.18/0.18/0.18/0.18</t>
  </si>
  <si>
    <t>3,5-dichloroaniline</t>
  </si>
  <si>
    <t>0.71/0.71/0.71/0.71/0.71/0.71/0.71</t>
  </si>
  <si>
    <t>1.179/1.35/1.35/1.35/1.35/1.35/1.35/1.35</t>
  </si>
  <si>
    <t>1.956/1.96/1.96/1.96/1.96/1.96/1.96</t>
  </si>
  <si>
    <t>000634-91-3</t>
  </si>
  <si>
    <t>Nc1cc(Cl)c(Cl)c(Cl)c1</t>
  </si>
  <si>
    <t>3,4,5-trichloroaniline</t>
  </si>
  <si>
    <t>1.51/1.51</t>
  </si>
  <si>
    <t>2,4,6-trichloroaniline</t>
  </si>
  <si>
    <t>1.01</t>
  </si>
  <si>
    <t>2,4,5-trichloroaniline</t>
  </si>
  <si>
    <t>1.3/1.3/1.3/1.3/1.3/1.3</t>
  </si>
  <si>
    <t>002696-84-6</t>
  </si>
  <si>
    <t>Nc(ccc(c1)CCC)c1</t>
  </si>
  <si>
    <t>4-propylaniline</t>
  </si>
  <si>
    <t>0.49/0.53/0.49</t>
  </si>
  <si>
    <t>2,3,5,6-tetrachloroaniline</t>
  </si>
  <si>
    <t>1.762/1.76/1.79/1.79/1.89/1.89/1.79/1.76/1.89/1.76/1.76/1.76</t>
  </si>
  <si>
    <t>064063-37-2</t>
  </si>
  <si>
    <t>Nc(c(ccc1C)Cl)c1Cl</t>
  </si>
  <si>
    <t>2,6-dichloro-3-methylaniline</t>
  </si>
  <si>
    <t>0.69/0.69/0.69</t>
  </si>
  <si>
    <t>000348-54-9</t>
  </si>
  <si>
    <t>Fc(c(N)ccc1)c1</t>
  </si>
  <si>
    <t>2-fluoroaniline</t>
  </si>
  <si>
    <t>-0.31/-0.37/-0.37/-0.37/-0.37</t>
  </si>
  <si>
    <t>4-fluoroaniline</t>
  </si>
  <si>
    <t>0.59/0.59</t>
  </si>
  <si>
    <t>000372-19-0</t>
  </si>
  <si>
    <t>Nc1cccc(F)c1</t>
  </si>
  <si>
    <t>3-fluoroaniline</t>
  </si>
  <si>
    <t>0.04/-0.1/-0.1/-0.1/-0.1</t>
  </si>
  <si>
    <t>2,3,4,5,6-pentafluoroaniline</t>
  </si>
  <si>
    <t>0.2/0.2/0.2/0.26/0.26/0.2/0.2/0.26,0.20/0.26/0.26/0.26</t>
  </si>
  <si>
    <t>N(=O)(=O)c(c(N)ccc1)c1</t>
  </si>
  <si>
    <t>2-nitroaniline</t>
  </si>
  <si>
    <t>0.078/0.077/0.08/0.08/0.68/0.08/0.08/0.08/0.08</t>
  </si>
  <si>
    <t>Castillo-Garit, Chemosphere 2008,73,415–427/Gonzalez, Bioorg. Med. Chem. 2004,12,735–744=0.68</t>
  </si>
  <si>
    <t>000089-62-3</t>
  </si>
  <si>
    <t>N(=O)(=O)c(c(N)ccc1C)c1</t>
  </si>
  <si>
    <t>4-methyl-2-nitroaniline</t>
  </si>
  <si>
    <t>0.368/0.37/0.37/0.37/0.37/0.37,0.37</t>
  </si>
  <si>
    <t>Castillo-Garit, Chemosphere 2008,73,415–427/Gonzalez, Bioorg. Med. Chem. 2004,12,735–744</t>
  </si>
  <si>
    <t>N(=O)(=O)c(cccc1N)c1</t>
  </si>
  <si>
    <t>3-nitroaniline</t>
  </si>
  <si>
    <t>0.026/0.03/0.03/0.03/0.03/0.03/0.03/0.03/0.03</t>
  </si>
  <si>
    <t>Castillo-Garit, Chemosphere 2008,73,415–427/Katritzky, J. Phys. Org. Chem. 2003,16,811–817/Gonzalez, Bioorg. Med. Chem. 2004,12,735–744</t>
  </si>
  <si>
    <t>000099-52-5</t>
  </si>
  <si>
    <t>O=N(=O)c(ccc(N)c1C)c1</t>
  </si>
  <si>
    <t>2-methyl-4-nitroaniline</t>
  </si>
  <si>
    <t>0.49/0.49</t>
  </si>
  <si>
    <t>Gonzalez, Bioorg. Med. Chem. 2004,12,735–744</t>
  </si>
  <si>
    <t>N(=O)(=O)c(ccc(N)c1)c1</t>
  </si>
  <si>
    <t>4-nitroaniline</t>
  </si>
  <si>
    <t>1.124/1.1244/1.12/1.12/1.12/1.12/1.88</t>
  </si>
  <si>
    <t>006972-71-0</t>
  </si>
  <si>
    <t>O=N(=O)c(c(N)cc(c1C)C)c1</t>
  </si>
  <si>
    <t>4,5-dimethyl-2-nitroaniline</t>
  </si>
  <si>
    <t>0.506/0.45</t>
  </si>
  <si>
    <t>O=N(=O)c(c(N)ccc1OCC)c1</t>
  </si>
  <si>
    <t>4-ethoxy-2-nitroaniline</t>
  </si>
  <si>
    <t>0.758/0.76/0.76/0.76/0.76/0.76/0.76/0.76/0.76/0.76/0.76/0.76/0.76/0.76</t>
  </si>
  <si>
    <t>000827-23-6</t>
  </si>
  <si>
    <t>Nc1c(Br)cc(Br)cc1N(=O)=O</t>
  </si>
  <si>
    <t>2,4-dibromo-6-nitroaniline</t>
  </si>
  <si>
    <t>1.17/1.62/1.62/1.62/1.62</t>
  </si>
  <si>
    <t>O=N(=O)c(ccc(N)c1Cl)c1</t>
  </si>
  <si>
    <t>0.752/0.75/0.75/0.75/0.75/0.75/0.75/0.75/0.75/0.75/0.75</t>
  </si>
  <si>
    <t>002683-43-4</t>
  </si>
  <si>
    <t>Nc1c(Cl)cc(Cl)cc1N(=O)=O</t>
  </si>
  <si>
    <t>2,4-dichloro-6-nitroaniline</t>
  </si>
  <si>
    <t>1.17/1.17/1.26/1.26/1.26/1.26/1.26/1.26</t>
  </si>
  <si>
    <t>006283-25-6</t>
  </si>
  <si>
    <t>O=N(=O)c(ccc(c1N)Cl)c1</t>
  </si>
  <si>
    <t>2-chloro-5-nitroaniline</t>
  </si>
  <si>
    <t>0.6/0.60,0.60</t>
  </si>
  <si>
    <t>006641-64-1</t>
  </si>
  <si>
    <t>Nc1cc(Cl)c(Cl)cc1N(=O)=O</t>
  </si>
  <si>
    <t>4,5-dichloro-2-nitroaniline</t>
  </si>
  <si>
    <t>1.714/1.71/1.66/1.66/1.66/1.66/1.66/1.66</t>
  </si>
  <si>
    <t>078056-39-0</t>
  </si>
  <si>
    <t>Nc1c(cc(c(c1)F)F)[N+](=O)[O-]</t>
  </si>
  <si>
    <t>4,5-difluoro-2-nitroaniline</t>
  </si>
  <si>
    <t>0.764/0.76/0.75/0.75/0.75/0.75</t>
  </si>
  <si>
    <t>4-fluoro-2-(trifluoromethyl)aniline</t>
  </si>
  <si>
    <t>-0.02/-0.02/-0.02/-0.02/-0.02/-0.02/-0.02/-0.02</t>
  </si>
  <si>
    <t>4-fluoro-3-(trifluoromethyl)aniline</t>
  </si>
  <si>
    <t>0.909/0.91/0.77/0.77/0.77/0.77/0.77/0.77/0.77/0.77/0.77/0.77</t>
  </si>
  <si>
    <t>000081-20-9</t>
  </si>
  <si>
    <t>N(=O)(=O)c(c(ccc1)C)c1C</t>
  </si>
  <si>
    <t>1,3-dimethyl-2-nitrobenzene</t>
  </si>
  <si>
    <t>0.3/0.3/0.3</t>
  </si>
  <si>
    <t>Cronin1998/Katritzky, J. Phys. Org. Chem. 2003,16,811–817/Gonzalez, Bioorg. Med. Chem. 2004,12,735–744</t>
  </si>
  <si>
    <t>O=N(=O)c(c(c(cc1)C)C)c1</t>
  </si>
  <si>
    <t>0.56/0.56/0.56/0.56/0.56/0.56/0.56/0.56/0.56</t>
  </si>
  <si>
    <t>Castillo-Garit, Chemosphere 2008,73,415–427/Cronin1998/Katritzky, J. Phys. Org. Chem. 2003,16,811–817/Gonzalez, Bioorg. Med. Chem. 2004,12,735–744</t>
  </si>
  <si>
    <t>N(=O)(=O)c(c(ccc1)C)c1</t>
  </si>
  <si>
    <t>0.479/0.052/0.48/0.26/0.05/0.05/0.05/0.26/0.26/0.26/0.26</t>
  </si>
  <si>
    <t>Castillo-Garit, Chemosphere 2008,73,415–427/Cronin1998=Katritzky, J. Phys. Org. Chem. 2003,16,811–817=Gonzalez, Bioorg. Med. Chem. 2004,12,735–744=0.05</t>
  </si>
  <si>
    <t>N(=O)(=O)c(cccc1)c1</t>
  </si>
  <si>
    <t>-0.1038/-0.064/0.35/0.14/0.14/0.14/0.14/0.14/0.35/0.14/0.14/0.14/0.14/0.14/0.14/0.14/0.14/0.14</t>
  </si>
  <si>
    <t>N(=O)(=O)c(cccc1C)c1</t>
  </si>
  <si>
    <t>0.117/0.572/0.42/0.42/0.42/0.42/0.054/0.57/0.42/0.05/0.05/0.05/0.42/0.42/0.42/0.42</t>
  </si>
  <si>
    <t>Castillo-Garit, Chemosphere 2008,73,415–427/Cronin1998=Gonzalez, Bioorg. Med. Chem. 2004,12,735–744=Katritzky, J. Phys. Org. Chem. 2003,16,811–817=0.05</t>
  </si>
  <si>
    <t>O=N(=O)c(ccc(c1C)C)c1</t>
  </si>
  <si>
    <t>0.59/0.59/0.59/0.59/0.59/0.59/0.59</t>
  </si>
  <si>
    <t>N(=O)(=O)c(ccc(c1)C)c1</t>
  </si>
  <si>
    <t>1-methyl-4-nitrobenzene</t>
  </si>
  <si>
    <t>0.796/0.17/0.8/0.65/0.17/0.17/0.17/0.65/0.65/0.65/0.65</t>
  </si>
  <si>
    <t>Castillo-Garit, Chemosphere 2008,73,415–427/Cronin1998=Gonzalez, Bioorg. Med. Chem. 2004,12,735–744=Katritzky, J. Phys. Org. Chem. 2003,16,811–817=0.17</t>
  </si>
  <si>
    <t>000100-12-9</t>
  </si>
  <si>
    <t>O=N(=O)c(ccc(c1)CC)c1</t>
  </si>
  <si>
    <t>1-ethyl-4-nitrobenzene</t>
  </si>
  <si>
    <t>0.804/0.8/0.43</t>
  </si>
  <si>
    <t>Katritzky, J. Phys. Org. Chem. 2003,16,811–817/Gonzalez, Bioorg. Med. Chem. 2004,12,735–744=0.43</t>
  </si>
  <si>
    <t>000603-71-4</t>
  </si>
  <si>
    <t>O=N(=O)c(c(cc(c1)C)C)c1C</t>
  </si>
  <si>
    <t>1,3,5-trimethyl-2-nitrobenzene</t>
  </si>
  <si>
    <t>0.86/0.86/0.86/0.86/0.86/0.86</t>
  </si>
  <si>
    <t>000577-19-5</t>
  </si>
  <si>
    <t>O=N(=O)c(c(ccc1)Br)c1</t>
  </si>
  <si>
    <t>1-bromo-2-nitrobenzene</t>
  </si>
  <si>
    <t>0.863/0.75/0.75/0.75/0.86/0.75/0.75/0.75</t>
  </si>
  <si>
    <t>Castillo-Garit, Chemosphere 2008,73,415–427/Cronin1998/Katritzky, J. Phys. Org. Chem. 2003,16,811–817/Gonzalez, Bioorg. Med. Chem. 2004,12,735–744=0.86</t>
  </si>
  <si>
    <t>000585-79-5</t>
  </si>
  <si>
    <t>O=N(=O)c(cccc1Br)c1</t>
  </si>
  <si>
    <t>1-bromo-3-nitrobenzene</t>
  </si>
  <si>
    <t>1.215/1.03/1.03/1.03/1.22/1.03/1.03/1.03</t>
  </si>
  <si>
    <t>Castillo-Garit, Chemosphere 2008,73,415–427/Cronin1998/Katritzky, J. Phys. Org. Chem. 2003,16,811–817/Gonzalez, Bioorg. Med. Chem. 2004,12,735–744=1.22</t>
  </si>
  <si>
    <t>000586-78-7</t>
  </si>
  <si>
    <t>O=N(=O)c(ccc(c1)Br)c1</t>
  </si>
  <si>
    <t>1-bromo-4-nitrobenzene</t>
  </si>
  <si>
    <t>0.461/0.38/0.38/0.38/0.38</t>
  </si>
  <si>
    <t>003460-18-2</t>
  </si>
  <si>
    <t>N(=O)(=O)c1c(Br)ccc(Br)c1</t>
  </si>
  <si>
    <t>1,4-dibromo-2-nitrobenzene</t>
  </si>
  <si>
    <t>1.37/1.37/1.37/1.37/1.37/1.37</t>
  </si>
  <si>
    <t>007149-70-4</t>
  </si>
  <si>
    <t>N(=O)(=O)c1c(C)cc(Br)cc1</t>
  </si>
  <si>
    <t>1-bromo-2-methyl-4-nitrobenzene</t>
  </si>
  <si>
    <t>1.16/1.16/1.16/1.16/1.16/1.16/1.16</t>
  </si>
  <si>
    <t>O=N(=O)c(c(c(cc1)Cl)C)c1</t>
  </si>
  <si>
    <t>1-chloro-2-methyl-3-nitrobenzene</t>
  </si>
  <si>
    <t>0.68/0.68/0.68/0.68/0.68/0.68/0.68/0.68/0.68</t>
  </si>
  <si>
    <t>O=N(=O)c(c(ccc1)Cl)c1</t>
  </si>
  <si>
    <t>0.676/0.63/0.63/0.63/0.63/0.68/0.68/0.68/0.68/0.68/0.68/0.39/0.63/0.68/0.68/0.68</t>
  </si>
  <si>
    <t>O=N(=O)c(c(ccc1Cl)C)c1</t>
  </si>
  <si>
    <t>4-chloro-1-methyl-2-nitrobenzene</t>
  </si>
  <si>
    <t>0.82/0.82/0.82/0.82/0.82/0.82/0.82/0.82/0.82</t>
  </si>
  <si>
    <t>O=N(=O)c(c(ccc1Cl)Cl)c1</t>
  </si>
  <si>
    <t>1.13/1.13/1.13/1.13/1.13/1.13/1.13/1.13/1.13</t>
  </si>
  <si>
    <t>Castillo-Garit, Chemosphere 2008,73,415–427/Cronin1998/Gonzalez, Bioorg. Med. Chem. 2004,12,735–744</t>
  </si>
  <si>
    <t>000089-69-0</t>
  </si>
  <si>
    <t>O=N(=O)c(c(cc(c1Cl)Cl)Cl)c1</t>
  </si>
  <si>
    <t>1,2,4-trichloro-5-nitrobenzene</t>
  </si>
  <si>
    <t>1.53/1.53/1.53/1.53/1.53/1.53/1.53/1.53</t>
  </si>
  <si>
    <t>N(=O)(=O)c(ccc(c1Cl)Cl)c1</t>
  </si>
  <si>
    <t>1,2-dichloro-4-nitrobenzene</t>
  </si>
  <si>
    <t>N(=O)(=O)c(ccc(c1)Cl)c1</t>
  </si>
  <si>
    <t>1-chloro-4-nitrobenzene</t>
  </si>
  <si>
    <t>0.559/0.43/0.56/0.43/0.43/0.43/0.56/0.21/0.43/0.43/0.73/0.43</t>
  </si>
  <si>
    <t>000117-18-0</t>
  </si>
  <si>
    <t>Clc1cc(Cl)c(Cl)c(N(=O)=O)c1Cl</t>
  </si>
  <si>
    <t>1,2,4,5-tetrachloro-3-nitrobenzene</t>
  </si>
  <si>
    <t>1.82/1.82/1.82/1.47/1.82/1.82/1.82</t>
  </si>
  <si>
    <t>Castillo-Garit, Chemosphere 2008,73,415–427/Cronin1998/Katritzky, J. Phys. Org. Chem. 2003,16,811–817/Gonzalez, Bioorg. Med. Chem. 2004,12,735–744=1.47</t>
  </si>
  <si>
    <t>O=N(=O)c(cccc1Cl)c1</t>
  </si>
  <si>
    <t>1-chloro-3-nitrobenzene</t>
  </si>
  <si>
    <t>0.849/0.836/0.73/0.73/0.73/0.73/0.73/0.84/0.73/0.73/0.84/0.63/0.73/0.73/0.73/0.73</t>
  </si>
  <si>
    <t>Castillo-Garit, Chemosphere 2008,73,415–427/Cronin1998/Katritzky, J. Phys. Org. Chem. 2003,16,811–817/Gonzalez, Bioorg. Med. Chem. 2004,12,735–744=0.84</t>
  </si>
  <si>
    <t>O=N(=O)c(c(cc(c1)Cl)Cl)c1</t>
  </si>
  <si>
    <t>0.99/0.99/0.99/0.99/0.99/0.99/0.99/0.99/0.99</t>
  </si>
  <si>
    <t>O=N(=O)c(cc(cc1Cl)Cl)c1</t>
  </si>
  <si>
    <t>1.13/1.13/1.13/1.13/1.13/1.13,1.13/1.13/1.13/1.13</t>
  </si>
  <si>
    <t>000879-39-0</t>
  </si>
  <si>
    <t>Clc1cc(N(=O)=O)c(Cl)c(Cl)c1Cl</t>
  </si>
  <si>
    <t>1,2,3,4-tetrachloro-5-nitrobenzene</t>
  </si>
  <si>
    <t>1.78/1.79/1.78/1.78/1.78/1.78/1.78/1.78</t>
  </si>
  <si>
    <t>O=N(=O)c(c(c(cc1)Cl)Cl)c1</t>
  </si>
  <si>
    <t>1.07/1.07/1.07/1.07/1.07/1.07/1.07/1.07/1.07</t>
  </si>
  <si>
    <t>017700-09-3</t>
  </si>
  <si>
    <t>Clc1ccc(N(=O)=O)c(Cl)c1Cl</t>
  </si>
  <si>
    <t>1,2,3-trichloro-4-nitrobenzene</t>
  </si>
  <si>
    <t>1.51/1.51/1.51/1.51/1.51/1.51/1.51/1.51</t>
  </si>
  <si>
    <t>018708-70-8</t>
  </si>
  <si>
    <t>O=N(=O)c(c(cc(c1)Cl)Cl)c1Cl</t>
  </si>
  <si>
    <t>1,3,5-trichloro-2-nitrobenzene</t>
  </si>
  <si>
    <t>1.43/1.43/1.43/1.43/1.43/1.43/1.43</t>
  </si>
  <si>
    <t>000314-41-0</t>
  </si>
  <si>
    <t>Fc(cc(F)c1N(=O)=O)c(F)c1F</t>
  </si>
  <si>
    <t>1,2,3,5-tetrafluoro-4-nitrobenzene</t>
  </si>
  <si>
    <t>1.87/1.87/1.87/1.87/1.87</t>
  </si>
  <si>
    <t>O=N(=O)c(ccc(F)c1)c1</t>
  </si>
  <si>
    <t>1-fluoro-4-nitrobenzene</t>
  </si>
  <si>
    <t>-0.092/0.253/0.1/0.1/0.1/0.1/0.1/0.25/0.25/0.1/0.1/0.1/0.1</t>
  </si>
  <si>
    <t>Castillo-Garit, Chemosphere 2008,73,415–427/Gonzalez, Bioorg. Med. Chem. 2004,12,735–744=Katritzky, J. Phys. Org. Chem. 2003,16,811–817=0.25</t>
  </si>
  <si>
    <t>000364-74-9</t>
  </si>
  <si>
    <t>Fc1ccc(F)cc1N(=O)=O</t>
  </si>
  <si>
    <t>1,4-difluoro-2-nitrobenzene</t>
  </si>
  <si>
    <t>0.45/0.33/0.33/0.33</t>
  </si>
  <si>
    <t>000402-67-5</t>
  </si>
  <si>
    <t>Fc1cccc(c1)N(=O)=O</t>
  </si>
  <si>
    <t>1-fluoro-3-nitrobenzene</t>
  </si>
  <si>
    <t>0.2/0.2</t>
  </si>
  <si>
    <t>000446-10-6</t>
  </si>
  <si>
    <t>N(=O)(=O)c1cc(F)ccc1C</t>
  </si>
  <si>
    <t>4-fluoro-1-methyl-2-nitrobenzene</t>
  </si>
  <si>
    <t>000771-69-7</t>
  </si>
  <si>
    <t>N(=O)(=O)c1c(F)c(F)c(F)cc1</t>
  </si>
  <si>
    <t>1,2,3-trifluoro-4-nitrobenzene</t>
  </si>
  <si>
    <t>1.89/1.89/1.89/1.89/1.89</t>
  </si>
  <si>
    <t>000880-78-4</t>
  </si>
  <si>
    <t>N(=O)(=O)c1c(F)c(F)c(F)c(F)c1F</t>
  </si>
  <si>
    <t>1,2,3,4,5-pentafluoro-6-nitrobenzene</t>
  </si>
  <si>
    <t>2.43/2.43/2.43</t>
  </si>
  <si>
    <t>001427-07-2</t>
  </si>
  <si>
    <t>N(=O)(=O)c1cc(F)c(C)cc1</t>
  </si>
  <si>
    <t>2-fluoro-1-methyl-4-nitrobenzene</t>
  </si>
  <si>
    <t>0.33</t>
  </si>
  <si>
    <t>001493-27-2</t>
  </si>
  <si>
    <t>O=N(=O)c(c(F)ccc1)c1</t>
  </si>
  <si>
    <t>1-fluoro-2-nitrobenzene</t>
  </si>
  <si>
    <t>0.23/0.23/0.23/0.23</t>
  </si>
  <si>
    <t>Fc1ccc(cc1Cl)N(=O)=O</t>
  </si>
  <si>
    <t>2-chloro-1-fluoro-4-nitrobenzene</t>
  </si>
  <si>
    <t>0.8/0.8/0.8/0.8/0.8</t>
  </si>
  <si>
    <t>003819-88-3</t>
  </si>
  <si>
    <t>c1(cc(cc(c1)I)F)[N+](=O)[O-]</t>
  </si>
  <si>
    <t>1-fluoro-3-iodo-5-nitrobenzene</t>
  </si>
  <si>
    <t>4-Tert-pentylphenol</t>
  </si>
  <si>
    <t>Cronin, Chemosphere 2002,49,1201–1221/Castillo-Garit, Chemosphere 2008,73,415–427</t>
  </si>
  <si>
    <t>2-tert-butylphenol</t>
  </si>
  <si>
    <t>1.24/1.239/1.295/1.239/1.248/1.295/1.3/1.3/1.3/1.239/1.29/1.295/1.29</t>
  </si>
  <si>
    <t>Cronin, Chemosphere 2002,49,1201–1221</t>
  </si>
  <si>
    <t>000088-69-7</t>
  </si>
  <si>
    <t>Oc(c(ccc1)C(C)C)c1</t>
  </si>
  <si>
    <t>2-(propan-2-yl)phenol</t>
  </si>
  <si>
    <t>0.8/0.803/0.798/0.803/0.798/0.798/0.8/0.8/0.8/0.803/0.8/0.61/0.798/0.61/0.8/0.61</t>
  </si>
  <si>
    <t>Cronin, Chemosphere 2002,49,1201–1221/Castillo-Garit, Chemosphere 2008,73,415–427=0.61</t>
  </si>
  <si>
    <t>000090-00-6</t>
  </si>
  <si>
    <t>Oc(c(ccc1)CC)c1</t>
  </si>
  <si>
    <t>2-ethylphenol</t>
  </si>
  <si>
    <t>0.18/0.176/0.16/0.176/0.16/0.16/0.16/0.16/0.16/0.176/0.16/0.16/0.16/0.16/0.16/0.16</t>
  </si>
  <si>
    <t>2-methylphenol</t>
  </si>
  <si>
    <t>-0.2743/-0.27/-0.274/-0.27/-0.295/-0.274/-0.29/-0.29/-0.295/-0.29/-0.29/-0.3/-0.29/-0.3/-0.3/-0.274/-0.29/-0.29/-0.29/-0.29/-0.295/-0.29/-0.29/-0.29/-0.29</t>
  </si>
  <si>
    <t>3,4-dimethylphenol</t>
  </si>
  <si>
    <t>0.12/0.122/0.122/0.122/0.122/0.12/0.12/0.12/0.122/0.12/0.12/0.12/0.122/0.12/0.12/0.12</t>
  </si>
  <si>
    <t>2,5-dimethylphenol</t>
  </si>
  <si>
    <t>0.0092/0.01/0.081/0.009/0.081/0.08/0.08/0.08/0.009/0.08/0.14/0.081/0.14/0.08/0.14</t>
  </si>
  <si>
    <t>Cronin, Chemosphere 2002,49,1201–1221/Castillo-Garit, Chemosphere 2008,73,415–427=0.14</t>
  </si>
  <si>
    <t>4-tert-butylphenol</t>
  </si>
  <si>
    <t>0.9126/0.913/0.91/0.913/0.91/0.914/0.913/0.913/0.91/0.91/0.914/0.91/0.91/0.91/0.91/0.91/0.91/0.913/0.91/0.91/0.91/0.91/0.914/0.91/0.91/0.91/0.91</t>
  </si>
  <si>
    <t>4-(butan-2-yl)phenol</t>
  </si>
  <si>
    <t>0.98/0.98/0.979/0.98/0.979/0.98/0.98/0.98/0.98/0.98/0.979/0.98</t>
  </si>
  <si>
    <t>000099-89-8</t>
  </si>
  <si>
    <t>Oc(ccc(c1)C(C)C)c1</t>
  </si>
  <si>
    <t>4-(propan-2-yl)phenol</t>
  </si>
  <si>
    <t>0.47/0.473/0.473/0.473/0.473/0.47/0.47/0.47/0.473/0.47/0.47/0.473/0.47/0.47/0.47</t>
  </si>
  <si>
    <t>4-nonylphenol</t>
  </si>
  <si>
    <t>2.4/2.4/2.468/2.47/2.47/2.47/2.47/2.47/2.47/2.47/2.47/2.47/2.47/2.47/2.468/2.47/2.47/2.47</t>
  </si>
  <si>
    <t>2,4-dimethylphenol</t>
  </si>
  <si>
    <t>-0.0287/-0.029/-0.03/0.07/-0.029/0.14/0.14/0.07/0.14/0.14/0.07/0.14/0.07/0.07/-0.029/0.07/-0.04/0.14/0.14/0.07/0.14/0.07/0.14</t>
  </si>
  <si>
    <t>4-methylphenol</t>
  </si>
  <si>
    <t>-0.192/-0.192/-0.19/-0.184/-0.192/-0.16/-0.16/-0.184/-0.16/-0.16/-0.18/-0.16/-0.18/-0.18/-0.192/-0.18/-0.21/-0.16/-0.16/-0.184/-0.16/-0.18/-0.16/-0.16</t>
  </si>
  <si>
    <t>Cronin, Chemosphere 2002,49,1201–1221/Castillo-Garit, Chemosphere 2008,73,415–427=-0.16</t>
  </si>
  <si>
    <t>3-methylphenol</t>
  </si>
  <si>
    <t>-0.06/-0.062/-0.063/-0.062/-0.077/-0.063/-0.06/-0.08/-0.06/-0.06/-0.062/-0.06/-0.03/-0.08/-0.063/-0.08/-0.06/-0.08</t>
  </si>
  <si>
    <t>000108-68-9</t>
  </si>
  <si>
    <t>Oc(cc(cc1C)C)c1</t>
  </si>
  <si>
    <t>3,5-dimethylphenol</t>
  </si>
  <si>
    <t>0.11/0.113/0.113/0.113/0.12/0.11/0.11/0.113/0.11/0.11/0.113/0.11/0.11/0.11</t>
  </si>
  <si>
    <t>phenol</t>
  </si>
  <si>
    <t>-0.431/-0.431/-0.43/-0.431/-0.43/-0.2114/-0.208/-0.431/-0.321/-0.32/-0.32/-0.208/-0.32/-0.32/-0.21/-0.35/-0.21/-0.3533/-0.21/-0.321/-0.21/-0.46/-0.32/-0.35/-0.208/-0.35/-0.21/-0.21/-0.35/-0.35</t>
  </si>
  <si>
    <t>Cronin, Chemosphere 2002,49,1201–1221/Castillo-Garit, Chemosphere 2008,73,415–427=-0.31</t>
  </si>
  <si>
    <t>4-ethylphenol</t>
  </si>
  <si>
    <t>0.2058/0.206/0.21/0.206/0.21/0.205/0.206/0.21/0.21/0.205/0.21/0.21/0.21/0.21/0.21/0.21/0.206/0.2/0.21/0.21/0.21/0.205/0.21/0.2/0.21</t>
  </si>
  <si>
    <t>2,6-di-tert-butyl-4-methylphenol</t>
  </si>
  <si>
    <t>1.79/1.796/1.788/1.791/1.8/1.8/1.79/1.79/1.8/1.8/1.788/1.8/1.79/1.796/1.8/1.79</t>
  </si>
  <si>
    <t>4-(2,4,4-trimethylpentan-2-yl)phenol</t>
  </si>
  <si>
    <t>2.09/2.092/2.097/2.092/2.1/2.1/2.092/2.1/2.097/2.1</t>
  </si>
  <si>
    <t>000526-75-0</t>
  </si>
  <si>
    <t>Oc(c(c(cc1)C)C)c1</t>
  </si>
  <si>
    <t>2,3-dimethylphenol</t>
  </si>
  <si>
    <t>0.12/0.122/0.122/0.122/0.12/0.12/0.12/0.122/0.12/0.12/0.122/0.12/0.12/0.12</t>
  </si>
  <si>
    <t>000527-54-8</t>
  </si>
  <si>
    <t>Oc(cc(c(c1C)C)C)c1</t>
  </si>
  <si>
    <t>3,4,5-trimethylphenol</t>
  </si>
  <si>
    <t>0.93/0.932/0.93/0.932/0.93/0.93/0.93/0.93/0.93/0.93/0.93/0.932/0.93/0.93/0.93</t>
  </si>
  <si>
    <t>2,4,6-trimethylphenol</t>
  </si>
  <si>
    <t>0.281/0.42/0.42/0.281/0.42/0.42/0.28/0.42/0.28/0.28/0.28/0.42/0.42/0.281/0.42/0.28/0.42</t>
  </si>
  <si>
    <t>Cronin, Chemosphere 2002,49,1201–1221/Castillo-Garit, Chemosphere 2008,73,415–427=0.42</t>
  </si>
  <si>
    <t>2,6-dimethylphenol</t>
  </si>
  <si>
    <t>000585-34-2</t>
  </si>
  <si>
    <t>Oc(cccc1C(C)(C)C)c1</t>
  </si>
  <si>
    <t>3-tert-butylphenol</t>
  </si>
  <si>
    <t>0.73/0.73/0.73/0.73/0.73/0.73/0.73/0.73/0.73/0.73/0.74/0.73/0.74/0.73/0.74</t>
  </si>
  <si>
    <t>000618-45-1</t>
  </si>
  <si>
    <t>Oc(cccc1C(C)C)c1</t>
  </si>
  <si>
    <t>3-(propan-2-yl)phenol</t>
  </si>
  <si>
    <t>0.61/0.609/0.612/0.609/0.612/0.61/0.61/0.61/0.609/0.61/0.61/0.612/0.61/0.61/0.61</t>
  </si>
  <si>
    <t>000620-17-7</t>
  </si>
  <si>
    <t>Oc1cc(CC)ccc1</t>
  </si>
  <si>
    <t>3-ethylphenol</t>
  </si>
  <si>
    <t>0.23/0.229/0.228/0.229/0.229/0.228/0.23/0.29/0.23/0.23/0.229/0.23/0.23/0.29/0.228/0.29/0.23/0.29</t>
  </si>
  <si>
    <t>Cronin, Chemosphere 2002,49,1201–1221/Castillo-Garit, Chemosphere 2008,73,415–427=0.29</t>
  </si>
  <si>
    <t>4-propylphenol</t>
  </si>
  <si>
    <t>0.635/0.64/0.635/0.64/0.643/0.635/0.64/0.64/0.643/0.64/0.64/0.64/0.64/0.64/0.64/0.635/0.64/0.64/0.64/0.64/0.643/0.64/0.64/0.64</t>
  </si>
  <si>
    <t>000697-82-5</t>
  </si>
  <si>
    <t>Oc(c(c(cc1C)C)C)c1</t>
  </si>
  <si>
    <t>2,3,5-trimethylphenol</t>
  </si>
  <si>
    <t>0.36/0.36/0.36/0.36/0.36/0.36/0.36/0.36/0.36/0.36/0.36/0.36/0.36/0.36/0.36</t>
  </si>
  <si>
    <t>2,4,6-tri-tert-butylphenol</t>
  </si>
  <si>
    <t>0.36/0.36</t>
  </si>
  <si>
    <t>001138-52-9</t>
  </si>
  <si>
    <t>Oc(cc(cc1C(C)(C)C)C(C)(C)C)c1</t>
  </si>
  <si>
    <t>3,5-di-tert-butylphenol</t>
  </si>
  <si>
    <t>1.638/1.64/1.64/1.64/1.64/1.638/1.64/1.64/1.64</t>
  </si>
  <si>
    <t>2-tert-butyl-4,6-dimethylphenol</t>
  </si>
  <si>
    <t>1.25/1.157/1.245/1.16/1.16/1.245/1.16/1.16/1.157/1.16/1.16/1.16</t>
  </si>
  <si>
    <t>2-tert-butyl-4-methylphenol</t>
  </si>
  <si>
    <t>1.3/1.301/1.297/1.3/1.3/1.297/1.3/1.3/1.301/1.3</t>
  </si>
  <si>
    <t>2,3,6-trimethylphenol</t>
  </si>
  <si>
    <t>0.418/0.277/0.418/0.277/0.28/0.28/0.277/0.28/0.28/0.28/0.28/0.28/0.28/0.418/0.28/0.28/0.28/0.28/0.277/0.28/0.28/0.28</t>
  </si>
  <si>
    <t>4-pentylphenol</t>
  </si>
  <si>
    <t>1.5841/1.58</t>
  </si>
  <si>
    <t>2,4-dibromophenol</t>
  </si>
  <si>
    <t>1.4026/1.4/1.398/1.403/1.398/1.4/1.4/1.4/1.4/1.403/1.4/1.4/1.398/1.4/1.4/1.4</t>
  </si>
  <si>
    <t>0.795/0.8/0.796/0.795/0.8/0.8/0.796/0.8/0.8/0.8/0.8/0.8/0.8/0.795/0.8/0.8/0.8/0.8/0.796/0.8/0.8/0.8</t>
  </si>
  <si>
    <t>4-chloro-3,5-dimethylphenol</t>
  </si>
  <si>
    <t>1.2/1.201/1.203/1.203/1.201/1.2/1.2/1.2/1.2/1.203/1.2/1.2/1.2/1.201/1.2/1.2/1.2</t>
  </si>
  <si>
    <t>000089-68-9</t>
  </si>
  <si>
    <t>Oc(c(cc(c1C)Cl)C(C)C)c1</t>
  </si>
  <si>
    <t>4-chloro-5-methyl-2-(propan-2-yl)phenol</t>
  </si>
  <si>
    <t>1.86/1.854/1.862/1.85/1.85/1.862/1.85/1.854/1.85</t>
  </si>
  <si>
    <t>0.2768/0.277/0.28/0.277/0.28/0.2765/0.183/0.277/0.18/0.18/0.183/0.18/0.18/0.18/0.18/0.18/0.277/0.18/0.18/0.183/0.18/0.18</t>
  </si>
  <si>
    <t>4-chlorophenol</t>
  </si>
  <si>
    <t>0.5447/0.55/0.545/0.55/0.5452/0.545/0.545/0.545/0.54/0.54/0.545/0.54/0.55/0.55/0.54/0.55/0.55/0.545/0.55/0.54/0.54/0.54/0.545/0.54/0.55/0.54/0.54</t>
  </si>
  <si>
    <t>3-chlorophenol</t>
  </si>
  <si>
    <t>0.96/0.957/0.9586/0.871/0.957/0.871/0.871/0.87/0.87/0.87/0.87/0.871/0.87/0.87/0.871/0.87/0.87/0.87</t>
  </si>
  <si>
    <t>000615-74-7</t>
  </si>
  <si>
    <t>Oc(c(ccc1C)Cl)c1</t>
  </si>
  <si>
    <t>2-chloro-5-methylphenol</t>
  </si>
  <si>
    <t>0.64/0.393/0.64/0.393/0.4/0.39/0.39/0.64/0.39/0.54/0.393/0.54/0.39/0.54</t>
  </si>
  <si>
    <t>Cronin, Chemosphere 2002,49,1201–1221/Castillo-Garit, Chemosphere 2008,73,415–427=0.54</t>
  </si>
  <si>
    <t>001124-04-5</t>
  </si>
  <si>
    <t>Cc1cc(O)c(Cl)cc1C</t>
  </si>
  <si>
    <t>2-chloro-4,5-dimethylphenol</t>
  </si>
  <si>
    <t>0.688/0.688/0.69/0.69/0.69/0.69/0.69/0.688/0.69/0.69/0.69</t>
  </si>
  <si>
    <t>4-chloro-2-methylphenol</t>
  </si>
  <si>
    <t>0.7/0.701/0.7/0.701/0.701/0.7/0.7/0.7/0.7/0.7/0.7/0.701/0.7/0.7/0.7</t>
  </si>
  <si>
    <t>014143-32-9</t>
  </si>
  <si>
    <t>Oc1cc(CC)c(Cl)cc1</t>
  </si>
  <si>
    <t>4-chloro-3-ethylphenol</t>
  </si>
  <si>
    <t>1.081/1.08/1.08/1.08/1.08/1.081/1.08/1.08/1.08</t>
  </si>
  <si>
    <t>035421-08-0</t>
  </si>
  <si>
    <t>Oc1cc(C)c(Cl)cc1</t>
  </si>
  <si>
    <t>Cronin, Chemosphere 2002,49,1201–1221/Castillo-Garit, Chemosphere 2008,73,415–427=59-50-7</t>
  </si>
  <si>
    <t>2,6-dichlorophenol</t>
  </si>
  <si>
    <t>0.735/0.735/0.74/0.74/0.74/0.73/0.73/0.735/0.73/0.73/0.73</t>
  </si>
  <si>
    <t>000095-77-2</t>
  </si>
  <si>
    <t>Oc1ccc(Cl)c(Cl)c1</t>
  </si>
  <si>
    <t>3,4-dichlorophenol</t>
  </si>
  <si>
    <t>1.7447/1.745/1.745/1.738/1.745/1.75/1.75/1.75/1.745/1.75/1.74/1.745/1.75</t>
  </si>
  <si>
    <t>2,4,5-trichlorophenol</t>
  </si>
  <si>
    <t>2.1/2.0969/2.097/2.097/2.097/2.1/2.1/2.1/2.1/2.097/2.1/2.1/2.1/2.097/2.1/2.1/2.1</t>
  </si>
  <si>
    <t>2,4-dichlorophenol</t>
  </si>
  <si>
    <t>1.0361/1.036/1.04/1.036/1.036/1.04/1.04/1.036/1.04/1.04/1.04/1.04/1.04/1.04/1.036/1.04/1.04/1.04/1.036/1.04/1.04/1.04/1.04</t>
  </si>
  <si>
    <t>2,3-dichlorophenol</t>
  </si>
  <si>
    <t>1.27/1.276/1.271/1.272/1.276/1.28/1.28/1.28/1.271/1.28/1.276/1.28</t>
  </si>
  <si>
    <t>2,5-dichlorophenol</t>
  </si>
  <si>
    <t>1.1276/1.13/1.125/1.128/1.128/1.125/1.13/1.13/1.13/1.128/1.13/1.13/1.125/1.13</t>
  </si>
  <si>
    <t>3,5-dichlorophenol</t>
  </si>
  <si>
    <t>1.56/1.5686/1.569/1.562/1.569/1.57/1.56/1.57/1.57/1.562/1.57/1.56/1.569/1.56/1.57/1.56</t>
  </si>
  <si>
    <t>2,3,5-trichlorophenol</t>
  </si>
  <si>
    <t>2.3733/2.373/2.373/2.37/2.37/2.37/2.373/2.37/2.373/2.37</t>
  </si>
  <si>
    <t>2,4,6-trichlorophenol</t>
  </si>
  <si>
    <t>1.6945/1.41/1.7/1.7/1.41/1.695/1.41/1.41/1.41/1.41/1.41/1.41/1.41/1.41/1.41/1.695/1.41/1.41/1.41/1.41/1.41/1.41/1.41</t>
  </si>
  <si>
    <t>001131-60-8</t>
  </si>
  <si>
    <t>Oc(ccc(c1)C(CCCC2)C2)c1</t>
  </si>
  <si>
    <t>4-cyclohexylphenol</t>
  </si>
  <si>
    <t>1.56/1.56/1.56</t>
  </si>
  <si>
    <t>001518-83-8</t>
  </si>
  <si>
    <t>Oc1ccc(cc1)C2CCCC2</t>
  </si>
  <si>
    <t>4-cyclopentylphenol</t>
  </si>
  <si>
    <t>1.29/1.292/1.292/1.292/1.292/1.29/1.29/1.292/1.29/1.292/1.29</t>
  </si>
  <si>
    <t>000367-12-4</t>
  </si>
  <si>
    <t>Fc(c(O)ccc1)c1</t>
  </si>
  <si>
    <t>2-fluorophenol</t>
  </si>
  <si>
    <t>0.28/0.284/0.185/0.284/0.185/0.185/0.19/0.19/0.19/0.185/0.19/0.19/0.185/0.19/0.19/0.19</t>
  </si>
  <si>
    <t>000367-27-1</t>
  </si>
  <si>
    <t>Oc1ccc(F)cc1F</t>
  </si>
  <si>
    <t>2,4-difluorophenol</t>
  </si>
  <si>
    <t>0.604/0.604/0.6/0.6/0.6/0.6/0.604/0.6</t>
  </si>
  <si>
    <t>000371-41-5</t>
  </si>
  <si>
    <t>Fc(ccc(O)c1)c1</t>
  </si>
  <si>
    <t>4-fluorophenol</t>
  </si>
  <si>
    <t>0.0169/0.02/0.017/0.017/0.017/0.017/0.017/0.02/0.02/0.02/0.017/0.02/0.02/0.02/0.017/0.02/0.02/0.02/0.02</t>
  </si>
  <si>
    <t>000372-20-3</t>
  </si>
  <si>
    <t>Oc1cccc(F)c1</t>
  </si>
  <si>
    <t>3-fluorophenol</t>
  </si>
  <si>
    <t>0.47/0.473/0.381/0.473/0.381/0.381/0.38/0.38/0.38/0.473/0.38/0.381/0.38</t>
  </si>
  <si>
    <t>000769-39-1</t>
  </si>
  <si>
    <t>Oc1c(F)c(F)cc(F)c1F</t>
  </si>
  <si>
    <t>2,3,5,6-tetrafluorophenol</t>
  </si>
  <si>
    <t>1.167/1.17/1.167/1.167/1.168/1.167/1.17/1.17/1.167/1.17/1.167/1.17</t>
  </si>
  <si>
    <t>000771-61-9</t>
  </si>
  <si>
    <t>Fc(c(F)c(O)c(F)c1F)c1F</t>
  </si>
  <si>
    <t>pentafluorophenol</t>
  </si>
  <si>
    <t>1.631/1.63/1.638/1.631/1.631/1.638/1.63/1.64/1.64/1.631/1.64/1.63/1.638/1.63/1.64/1.63</t>
  </si>
  <si>
    <t>028177-48-2</t>
  </si>
  <si>
    <t>Fc1cccc(F)c1O</t>
  </si>
  <si>
    <t>2,6-difluorophenol</t>
  </si>
  <si>
    <t>0.4/0.471/0.396/0.471/0.471/0.47/0.47/0.47/0.396/0.47/0.471/0.47</t>
  </si>
  <si>
    <t>000392-71-2</t>
  </si>
  <si>
    <t>c1(c(cc(cc1Cl)F)Cl)O</t>
  </si>
  <si>
    <t>2,6-dichloro-4-fluorophenol</t>
  </si>
  <si>
    <t>0.804/0.804/0.8/0.8/0.8/0.8/0.804/0.8</t>
  </si>
  <si>
    <t>002613-23-2</t>
  </si>
  <si>
    <t>Oc1cc(Cl)c(F)cc1</t>
  </si>
  <si>
    <t>3-chloro-4-fluorophenol</t>
  </si>
  <si>
    <t>0.84/1.131/0.842/1.042/1.131/1.13/1.13/1.13/0.842/1.13/1.131/1.13</t>
  </si>
  <si>
    <t>2,4,6-triiodophenol</t>
  </si>
  <si>
    <t>2.67/2.67</t>
  </si>
  <si>
    <t>000626-02-8</t>
  </si>
  <si>
    <t>Oc(cccc1I)c1</t>
  </si>
  <si>
    <t>3-iodophenol</t>
  </si>
  <si>
    <t>1.12/1.118/1.119/1.118/1.118/1.119/1.12/1.12/1.12/1.118/1.12/1.119/1.12</t>
  </si>
  <si>
    <t>000540-38-5</t>
  </si>
  <si>
    <t>Oc(ccc(c1)I)c1</t>
  </si>
  <si>
    <t>4-iodophenol</t>
  </si>
  <si>
    <t>0.85/0.854/0.854/0.854/0.854/0.85/0.85/0.85/0.85/0.854/0.85/0.85/0.854/0.85/0.85/0.85</t>
  </si>
  <si>
    <t>N(=O)(=O)c(c(O)ccc1)c1</t>
  </si>
  <si>
    <t>2-nitrophenol</t>
  </si>
  <si>
    <t>0.67/0.67/0.67/0.77/0.67/0.67/0.67/0.67/0.67/0.67/0.67/0.67/0.67/0.67/0.67/0.67/0.67/0.67/0.77/0.67/0.67/0.67/0.67/0.67/0.67</t>
  </si>
  <si>
    <t>Cronin, Chemosphere 2002,49,1201–1221/Castillo-Garit, Chemosphere 2008,73,415–427/Katritzky, J. Phys. Org. Chem. 2003,16,811–817/Gonzalez, Bioorg. Med. Chem. 2004,12,735–744</t>
  </si>
  <si>
    <t>N(=O)(=O)c(ccc(O)c1)c1</t>
  </si>
  <si>
    <t>1.426/1.93/1.926/1.42/1.926/1.926/1.42/1.42/1.42/1.43/1.43/1.42/1.43/1.42/1.926/1.42/1.93/1.42/1.42/1.42</t>
  </si>
  <si>
    <t>Cronin, Chemosphere 2002,49,1201–1221/Katritzky, J. Phys. Org. Chem. 2003,16,811–817</t>
  </si>
  <si>
    <t>000119-33-5</t>
  </si>
  <si>
    <t>O=N(=O)c(c(O)ccc1C)c1</t>
  </si>
  <si>
    <t>4-methyl-2-nitrophenol</t>
  </si>
  <si>
    <t>0.571/0.571/0.57/0.57/0.57/0.57/0.57/0.571/0.57/0.57/0.57</t>
  </si>
  <si>
    <t>N(=O)(=O)c(cccc1O)c1</t>
  </si>
  <si>
    <t>3-nitrophenol</t>
  </si>
  <si>
    <t>0.51/0.506/0.506/0.506/0.506/0.506/0.506/0.51/0.51/0.51/0.506/0.51/0.51/0.506/0.51/0.51/0.51/0.51</t>
  </si>
  <si>
    <t>000700-38-9</t>
  </si>
  <si>
    <t>Cc1ccc(N(=O)=O)c(O)c1</t>
  </si>
  <si>
    <t>5-methyl-2-nitrophenol</t>
  </si>
  <si>
    <t>0.59/0.59/0.59/0.59/0.59</t>
  </si>
  <si>
    <t>002042-14-0</t>
  </si>
  <si>
    <t>c1c(O)ccc(C)c1N(=O)=O</t>
  </si>
  <si>
    <t>4-methyl-3-nitrophenol</t>
  </si>
  <si>
    <t>0.74/0.74/0.74/0.74/0.74/0.74/0.74/0.74/0.74</t>
  </si>
  <si>
    <t>Cronin, Chemosphere 2002,49,1201–1221/Katritzky, J. Phys. Org. Chem. 2003,16,811–817/Gonzalez, Bioorg. Med. Chem. 2004,12,735–744</t>
  </si>
  <si>
    <t>002581-34-2</t>
  </si>
  <si>
    <t>O=N(=O)c(c(cc(O)c1)C)c1</t>
  </si>
  <si>
    <t>3-methyl-4-nitrophenol</t>
  </si>
  <si>
    <t>1.729/1.635/1.729/1.73/1.6/1.73/1.73/1.729/1.73</t>
  </si>
  <si>
    <t>004920-77-8</t>
  </si>
  <si>
    <t>c1c(C)c(N(=O)=O)c(O)cc1</t>
  </si>
  <si>
    <t>3-methyl-2-nitrophenol</t>
  </si>
  <si>
    <t>0.61/0.61/0.61/0.61/0.61</t>
  </si>
  <si>
    <t>005428-54-6</t>
  </si>
  <si>
    <t>O=N(=O)c(ccc(c1O)C)c1</t>
  </si>
  <si>
    <t>2-methyl-5-nitrophenol</t>
  </si>
  <si>
    <t>0.66/0.66/0.66/0.66</t>
  </si>
  <si>
    <t>005460-31-1</t>
  </si>
  <si>
    <t>N(=O)(=O)c1c(C)c(O)ccc1</t>
  </si>
  <si>
    <t>2-methyl-3-nitrophenol</t>
  </si>
  <si>
    <t>0.78/0.78/0.78</t>
  </si>
  <si>
    <t>000099-28-5</t>
  </si>
  <si>
    <t>O=N(=O)c(cc(c(O)c1Br)Br)c1</t>
  </si>
  <si>
    <t>2,6-dibromo-4-nitrophenol</t>
  </si>
  <si>
    <t>1.357/1.36/1.356/1.357/1.357/1.356/1.36/1.35/1.36/1.36/1.357/1.36/1.356/1.36/1.36</t>
  </si>
  <si>
    <t>007693-52-9</t>
  </si>
  <si>
    <t>O=N(C1=CC(Br)=CC=C1O)=O</t>
  </si>
  <si>
    <t>4-bromo-2-nitrophenol</t>
  </si>
  <si>
    <t>1.87/1.87</t>
  </si>
  <si>
    <t>N(=O)(=O)c(c(O)ccc1Cl)c1</t>
  </si>
  <si>
    <t>4-chloro-2-nitrophenol</t>
  </si>
  <si>
    <t>2.053/2.053/2.05/1.67/2.05/2.05/2.053/2.05/1.99/2.12</t>
  </si>
  <si>
    <t>Cronin, Chemosphere 2002,49,1201–1221/Katritzky, J. Phys. Org. Chem. 2003,16,811–817/Gonzalez, Bioorg. Med. Chem. 2004,12,735–744=1.67</t>
  </si>
  <si>
    <t>000609-89-2</t>
  </si>
  <si>
    <t>Oc1c(Cl)cc(Cl)cc1N(=O)=O</t>
  </si>
  <si>
    <t>2,4-dichloro-6-nitrophenol</t>
  </si>
  <si>
    <t>1.75/1.75/1.745/1.75/1.752/1.745/1.75/1.75/1.75/1.75/1.75/1.75/1.75/1.75/1.745/1.75/1.75/1.75</t>
  </si>
  <si>
    <t>000610-78-6</t>
  </si>
  <si>
    <t>O=N(=O)c(c(Cl)ccc1(O))c1</t>
  </si>
  <si>
    <t>4-chloro-3-nitrophenol</t>
  </si>
  <si>
    <t>1.27/1.27/1.27/1.27/1.27</t>
  </si>
  <si>
    <t>000618-80-4</t>
  </si>
  <si>
    <t>O=N(=O)c(cc(c(O)c1Cl)Cl)c1</t>
  </si>
  <si>
    <t>2,6-dichloro-4-nitrophenol</t>
  </si>
  <si>
    <t>0.632/0.632/0.63/0.66/0.63/0.63/0.632/0.63/0.61</t>
  </si>
  <si>
    <t>000619-08-9</t>
  </si>
  <si>
    <t>O=N(=O)c(ccc(O)c1Cl)c1</t>
  </si>
  <si>
    <t>2-chloro-4-nitrophenol</t>
  </si>
  <si>
    <t>1.585/1.59/1.585/1.59/1.59/1.59/1.59/1.585/1.59/1.18</t>
  </si>
  <si>
    <t>007147-89-9</t>
  </si>
  <si>
    <t>O=N(=O)c(c(O)cc(c1Cl)C)c1</t>
  </si>
  <si>
    <t>4-chloro-5-methyl-2-nitrophenol</t>
  </si>
  <si>
    <t>1.638/1.635/1.638/1.63/1.64/1.63/1.64/1.635/1.64/1.63/1.638/1.63/1.64/1.63</t>
  </si>
  <si>
    <t>Cronin, Chemosphere 2002,49,1201–1221/Castillo-Garit, Chemosphere 2008,73,415–427/Katritzky, J. Phys. Org. Chem. 2003,16,811–817/Gonzalez, Bioorg. Med. Chem. 2004,12,735–744=1.63</t>
  </si>
  <si>
    <t>002973-19-5</t>
  </si>
  <si>
    <t>N(=O)(=O)c1cc(CCl)c(O)cc1</t>
  </si>
  <si>
    <t>2-(chloromethyl)-4-nitrophenol</t>
  </si>
  <si>
    <t>0.75/0.75/0.75/0.75/0.75/0.75/0.75/0.75/0.75/0.75/0.75</t>
  </si>
  <si>
    <t>000394-33-2</t>
  </si>
  <si>
    <t>c1c(O)c(N(=O)(=O))cc(F)c1</t>
  </si>
  <si>
    <t>4-fluoro-2-nitrophenol</t>
  </si>
  <si>
    <t>1.38/1.38</t>
  </si>
  <si>
    <t>000394-41-2</t>
  </si>
  <si>
    <t xml:space="preserve">c1cc(O)cc(F)c1[N+](=O)[O-] </t>
  </si>
  <si>
    <t>3-fluoro-4-nitrophenol</t>
  </si>
  <si>
    <t>0.935/0.93/0.94/0.94/0.935/0.94/0.93</t>
  </si>
  <si>
    <t>Cronin, Chemosphere 2002,49,1201–1221/Gonzalez, Bioorg. Med. Chem. 2004,12,735–744=0.93</t>
  </si>
  <si>
    <t>000403-19-0</t>
  </si>
  <si>
    <t>c1c(F)c(O)ccc1N(=O)=O</t>
  </si>
  <si>
    <t>2-fluoro-4-nitrophenol</t>
  </si>
  <si>
    <t>1.07/1.07</t>
  </si>
  <si>
    <t>000446-36-6</t>
  </si>
  <si>
    <t>c1(F)ccc(N(=O)=O)c(O)c1</t>
  </si>
  <si>
    <t>5-fluoro-2-nitrophenol</t>
  </si>
  <si>
    <t>1.125/1.123/1.125/1.13/1.12/1.13/1.123/1.13/1.125/1.13/1.12</t>
  </si>
  <si>
    <t>Cronin, Chemosphere 2002,49,1201–1221/Katritzky, J. Phys. Org. Chem. 2003,16,811–817/Gonzalez, Bioorg. Med. Chem. 2004,12,735–744=1.12</t>
  </si>
  <si>
    <t>000320-76-3</t>
  </si>
  <si>
    <t>Oc1c(F)cc(Br)cc1[N+](=O)[O-]</t>
  </si>
  <si>
    <t>4-bromo-2-fluoro-6-nitrophenol</t>
  </si>
  <si>
    <t>1.62/1.62/1.62,1.62</t>
  </si>
  <si>
    <t>000305-85-1</t>
  </si>
  <si>
    <t>O=N(=O)c(cc(c(O)c1I)I)c1</t>
  </si>
  <si>
    <t>2,6-diiodo-4-nitrophenol</t>
  </si>
  <si>
    <t>1.812/1.81/1.712/1.812/1.813/1.81/1.71/1.81/1.71/1.812/1.71/1.81/1.712/1.81/1.71/1.81</t>
  </si>
  <si>
    <t>Cronin, Chemosphere 2002,49,1201–1221/Katritzky, J. Phys. Org. Chem. 2003,16,811–817/Gonzalez, Bioorg. Med. Chem. 2004,12,735–744/Castillo-Garit, Chemosphere 2008,73,415–427=1.81</t>
  </si>
  <si>
    <t>4-nitro-3-(trifluoromethyl)phenol</t>
  </si>
  <si>
    <t>1.652/1.65/1.65/1.65/1.65/1.65/1.652/1.65/1.65/1.65</t>
  </si>
  <si>
    <t>Cronin, Chemosphere 2002,49,1201–1221/Castillo-Garit, Chemosphere 2008,73,415–427/Gonzalez, Bioorg. Med. Chem. 2004,12,735–744</t>
  </si>
  <si>
    <t>000104-91-6</t>
  </si>
  <si>
    <t>O=Nc(ccc(O)c1)c1</t>
  </si>
  <si>
    <t>4-nitrosophenol</t>
  </si>
  <si>
    <t>0.65/0.654/0.654/0.654/0.654/0.654/0.65/0.65/0.654/0.65/0.654/0.65/0.65</t>
  </si>
  <si>
    <t>000402-45-9</t>
  </si>
  <si>
    <t>Oc1ccc(C(F)(F)F)cc1</t>
  </si>
  <si>
    <t>4-(trifluoromethyl)phenol</t>
  </si>
  <si>
    <t>0.62/0.618/0.618/0.618/0.618/0.62/0.62/0.62/0.618/0.62/0.62/0.62/0.618/0.62/0.62/0.62</t>
  </si>
  <si>
    <t>2-(prop-2-en-1-yl)phenol</t>
  </si>
  <si>
    <t>0.346/0.35/0.346/0.35/0.334/0.346/0.33/0.33/0.334/0.33/0.33/0.33/0.33/0.33/0.33/0.346/0.33/0.33/0.33/0.33/0.334/0.33/0.33/0.33</t>
  </si>
  <si>
    <t>2-ethylpyridine</t>
  </si>
  <si>
    <t>-0.87/-0.87/-0.87/-0.87</t>
  </si>
  <si>
    <t>5-ethyl-2-methylpyridine</t>
  </si>
  <si>
    <t>-0.214/-0.18/-0.18/-0.18/-0.18/-0.18/-0.18</t>
  </si>
  <si>
    <t>000108-47-4</t>
  </si>
  <si>
    <t>n(c(cc(c1)C)C)c1</t>
  </si>
  <si>
    <t>2,4-dimethylpyridine</t>
  </si>
  <si>
    <t>-0.65/-0.65</t>
  </si>
  <si>
    <t>000108-48-5</t>
  </si>
  <si>
    <t>CC1=NC(C)=CC=C1</t>
  </si>
  <si>
    <t>2,6-dimethylpyridine</t>
  </si>
  <si>
    <t>-0.8111</t>
  </si>
  <si>
    <t>4-methylpyridine</t>
  </si>
  <si>
    <t>-0.895/-0.895/-0.88/-0.88/-0.88/-0.88/-0.88/-0.88/-0.88</t>
  </si>
  <si>
    <t>3-methylpyridine</t>
  </si>
  <si>
    <t>-1.0172/-0.967/-0.99/-0.99/-0.99/-0.99/-0.99/-0.99/-0.99</t>
  </si>
  <si>
    <t>2-methylpyridine</t>
  </si>
  <si>
    <t>-1.032/-1.01/-1.01/-1.01/-1.01/-1.01</t>
  </si>
  <si>
    <t>pyridine</t>
  </si>
  <si>
    <t>-1.1853/-1.185/-1.3268/-1.327/-1.32/-1.32/-1.33/-1.27/-1.27/-1.32/-1.32</t>
  </si>
  <si>
    <t>000536-75-4</t>
  </si>
  <si>
    <t>n(ccc(c1)CC)c1</t>
  </si>
  <si>
    <t>4-ethylpyridine</t>
  </si>
  <si>
    <t>-0.297/-0.46/-0.46/-0.46</t>
  </si>
  <si>
    <t>000583-58-4</t>
  </si>
  <si>
    <t>n(ccc(c1C)C)c1</t>
  </si>
  <si>
    <t>3,4-dimethylpyridine</t>
  </si>
  <si>
    <t>-0.5/-0.48/-0.5</t>
  </si>
  <si>
    <t>003978-81-2</t>
  </si>
  <si>
    <t>CC(C)(C)c1ccncc1</t>
  </si>
  <si>
    <t>4-tert-butylpyridine</t>
  </si>
  <si>
    <t>0.164/0.2/0.2</t>
  </si>
  <si>
    <t>000109-04-6</t>
  </si>
  <si>
    <t>n(c(Br)ccc1)c1</t>
  </si>
  <si>
    <t>2-bromopyridine</t>
  </si>
  <si>
    <t>-0.54/-0.54</t>
  </si>
  <si>
    <t>000625-92-3</t>
  </si>
  <si>
    <t>n1cc(Br)cc(Br)c1</t>
  </si>
  <si>
    <t>3,5-dibromopyridine</t>
  </si>
  <si>
    <t>0.32/0.32</t>
  </si>
  <si>
    <t>000626-05-1</t>
  </si>
  <si>
    <t>n1c(Br)cccc1Br</t>
  </si>
  <si>
    <t>2,6-dibromopyridine</t>
  </si>
  <si>
    <t>000626-55-1</t>
  </si>
  <si>
    <t>n(cccc1Br)c1</t>
  </si>
  <si>
    <t>3-bromopyridine</t>
  </si>
  <si>
    <t>-0.49/-0.49/-0.52</t>
  </si>
  <si>
    <t>019524-06-2</t>
  </si>
  <si>
    <t>n1(Cl)(H)ccc(Br)cc1</t>
  </si>
  <si>
    <t>4-bromopyridine hydrochloride</t>
  </si>
  <si>
    <t>-0.31/-0.5593/-0.31/-0.56</t>
  </si>
  <si>
    <t>003511-90-8</t>
  </si>
  <si>
    <t>Brc(c(F)c(F)n1)c(F)c1F</t>
  </si>
  <si>
    <t>4-bromo-2,3,5,6-tetrafluoropyridine</t>
  </si>
  <si>
    <t>-0.13</t>
  </si>
  <si>
    <t>000109-09-1</t>
  </si>
  <si>
    <t>n(c(ccc1)Cl)c1</t>
  </si>
  <si>
    <t>2-chloropyridine</t>
  </si>
  <si>
    <t>-0.763/-0.84/-0.84/-0.84/-0.84/-0.84</t>
  </si>
  <si>
    <t>000626-60-8</t>
  </si>
  <si>
    <t>n(cccc1Cl)c1</t>
  </si>
  <si>
    <t>3-chloropyridine</t>
  </si>
  <si>
    <t>-0.737/-0.28/-0.81/-0.81/-0.71</t>
  </si>
  <si>
    <t>pentachloropyridine</t>
  </si>
  <si>
    <t>1.71/1.71/1.71/1.71/1.71/1.68/1.68/1.71</t>
  </si>
  <si>
    <t>016063-70-0</t>
  </si>
  <si>
    <t>Clc1cnc(Cl)c(Cl)c1</t>
  </si>
  <si>
    <t>2,3,5-trichloropyridine</t>
  </si>
  <si>
    <t>0.34</t>
  </si>
  <si>
    <t>2-chloro-6-methylpyridine</t>
  </si>
  <si>
    <t>-0.417/-0.48/-0.48/-0.48/-0.48/-0.48</t>
  </si>
  <si>
    <t>000372-48-5</t>
  </si>
  <si>
    <t>n1ccccc1F</t>
  </si>
  <si>
    <t>2-fluoropyridine</t>
  </si>
  <si>
    <t>-1.2/-1.2</t>
  </si>
  <si>
    <t>000700-16-3</t>
  </si>
  <si>
    <t>Fc(nc(F)c1F)c(F)c1F</t>
  </si>
  <si>
    <t>pentafluoropyridine</t>
  </si>
  <si>
    <t>0.7</t>
  </si>
  <si>
    <t>002875-18-5</t>
  </si>
  <si>
    <t>Fc(nc(F)c1F)c(F)c1</t>
  </si>
  <si>
    <t>2,3,5,6-tetrafluoropyridine</t>
  </si>
  <si>
    <t>-0.61</t>
  </si>
  <si>
    <t>000106-95-6</t>
  </si>
  <si>
    <t>BrCC=C</t>
  </si>
  <si>
    <t>3-bromoprop-1-ene</t>
  </si>
  <si>
    <t>0.57</t>
  </si>
  <si>
    <t>000556-56-9</t>
  </si>
  <si>
    <t>C(=C)CI</t>
  </si>
  <si>
    <t>3-iodoprop-1-ene</t>
  </si>
  <si>
    <t>0.8</t>
  </si>
  <si>
    <t>003355-28-0</t>
  </si>
  <si>
    <t>BrC#CC</t>
  </si>
  <si>
    <t>1-bromobut-2-yne</t>
  </si>
  <si>
    <t>1.28</t>
  </si>
  <si>
    <t>000075-80-9</t>
  </si>
  <si>
    <t>OCC(Br)(Br)Br</t>
  </si>
  <si>
    <t>2,2,2-tribromoethan-1-ol</t>
  </si>
  <si>
    <t>0.11/0.1127/0.113</t>
  </si>
  <si>
    <t>2,3-dibromopropan-1-ol</t>
  </si>
  <si>
    <t>-0.49/-0.4861/-0.486/-0.49</t>
  </si>
  <si>
    <t>000096-21-9</t>
  </si>
  <si>
    <t>OC(CBr)CBr</t>
  </si>
  <si>
    <t>1,3-dibromopropan-2-ol</t>
  </si>
  <si>
    <t>000540-51-2</t>
  </si>
  <si>
    <t>OCCBr</t>
  </si>
  <si>
    <t>2-bromoethan-1-ol</t>
  </si>
  <si>
    <t>-0.85/-0.8457/-0.846</t>
  </si>
  <si>
    <t>019686-73-8</t>
  </si>
  <si>
    <t>OC(CBr)C</t>
  </si>
  <si>
    <t>1-bromopropan-2-ol</t>
  </si>
  <si>
    <t>-1.19/-1.1885/-1.189</t>
  </si>
  <si>
    <t>1,3-dichloropropan-2-ol</t>
  </si>
  <si>
    <t>-0.79/-0.793/-0.793</t>
  </si>
  <si>
    <t>2-chloroethan-1-ol</t>
  </si>
  <si>
    <t>-1.42/-1.42/-1.4174/-1.417/-1.42</t>
  </si>
  <si>
    <t>2,2,2-trichloroethan-1-ol</t>
  </si>
  <si>
    <t>-0.46/-0.46/-0.4647/-0.46/-0.465/-0.46</t>
  </si>
  <si>
    <t>1-chloropropan-2-ol</t>
  </si>
  <si>
    <t>-1.49/-1.49/-1.492/-1.492/-1.49</t>
  </si>
  <si>
    <t>000598-38-9</t>
  </si>
  <si>
    <t>OCC(Cl)Cl</t>
  </si>
  <si>
    <t>2,2-dichloroethan-1-ol</t>
  </si>
  <si>
    <t>-0.99/-0.9904/-0.99</t>
  </si>
  <si>
    <t>000627-27-0</t>
  </si>
  <si>
    <t>OCCC=C</t>
  </si>
  <si>
    <t>but-3-en-1-ol</t>
  </si>
  <si>
    <t>-1.6952/-1.695/-1.7/-1.7</t>
  </si>
  <si>
    <t>000763-32-6</t>
  </si>
  <si>
    <t>OCCC(=C)C</t>
  </si>
  <si>
    <t>3-methylbut-3-en-1-ol</t>
  </si>
  <si>
    <t>-1.1848/-1.185/-1.18/-1.18</t>
  </si>
  <si>
    <t>000821-09-0</t>
  </si>
  <si>
    <t>OCCCC=C</t>
  </si>
  <si>
    <t>pent-4-en-1-ol</t>
  </si>
  <si>
    <t>-1.25/-1.25/-1.2151/-1.215/-1.22/-1.25</t>
  </si>
  <si>
    <t>000928-95-0</t>
  </si>
  <si>
    <t>OCC=CCCC</t>
  </si>
  <si>
    <t>(2E)-hex-2-en-1-ol</t>
  </si>
  <si>
    <t>-0.47/-0.47/-0.47/-0.4718/-0.472/-0.47</t>
  </si>
  <si>
    <t>001002-28-4</t>
  </si>
  <si>
    <t>OCCC#CCC</t>
  </si>
  <si>
    <t>hex-3-yn-1-ol</t>
  </si>
  <si>
    <t>-1.03/-1.03/-1.03/-1.0243/-1.024/-1.02</t>
  </si>
  <si>
    <t>010229-10-4</t>
  </si>
  <si>
    <t>OCCC#CC</t>
  </si>
  <si>
    <t>pent-3-yn-1-ol</t>
  </si>
  <si>
    <t>-1.36/-1.17/-1.36/-1.175/-1.175/-1.18</t>
  </si>
  <si>
    <t>022104-79-6</t>
  </si>
  <si>
    <t>OCC=CCCCCCC</t>
  </si>
  <si>
    <t>(2Z)-non-2-en-1-ol</t>
  </si>
  <si>
    <t>0.77/0.7701/0.77/0.77</t>
  </si>
  <si>
    <t>022104-80-9</t>
  </si>
  <si>
    <t>OCC=CCCCCCCC</t>
  </si>
  <si>
    <t>dec-2-en-1-ol</t>
  </si>
  <si>
    <t>1.16/1.1284/1.128/1.13</t>
  </si>
  <si>
    <t>022104-81-0</t>
  </si>
  <si>
    <t>OCC=CCCCCCCCCC</t>
  </si>
  <si>
    <t>dodec-2-en-1-ol</t>
  </si>
  <si>
    <t>2.07/2.0915/2.092/2.09</t>
  </si>
  <si>
    <t>031502-14-4</t>
  </si>
  <si>
    <t>(2E)-non-2-en-1-ol</t>
  </si>
  <si>
    <t>0.752/0.752/0.75</t>
  </si>
  <si>
    <t>033467-76-4</t>
  </si>
  <si>
    <t>OCC=CCCCC</t>
  </si>
  <si>
    <t>(2E)-hept-2-en-1-ol</t>
  </si>
  <si>
    <t>0.05/0.0452/0.045/0.05</t>
  </si>
  <si>
    <t>051721-39-2</t>
  </si>
  <si>
    <t>OCCC#CCCCCCC</t>
  </si>
  <si>
    <t>dec-3-yn-1-ol</t>
  </si>
  <si>
    <t>1.12/1.1273/1.127/1.13</t>
  </si>
  <si>
    <t>000513-42-8</t>
  </si>
  <si>
    <t>OCC(=C)C</t>
  </si>
  <si>
    <t>2-methylprop-2-en-1-ol</t>
  </si>
  <si>
    <t>-1.66/-1.6628/-1.663/-1.66/-1.66</t>
  </si>
  <si>
    <t>000544-12-7</t>
  </si>
  <si>
    <t>trans-3-Hexen-1-ol</t>
  </si>
  <si>
    <t>000616-25-1</t>
  </si>
  <si>
    <t>OC(C=C)CC</t>
  </si>
  <si>
    <t>pent-1-en-3-ol</t>
  </si>
  <si>
    <t>-1.3475/-1.348/-1.35/-1.35</t>
  </si>
  <si>
    <t>000625-31-0</t>
  </si>
  <si>
    <t>OC(CC=C)C</t>
  </si>
  <si>
    <t>pent-4-en-2-ol</t>
  </si>
  <si>
    <t>-1.5172/-1.517/-1.52</t>
  </si>
  <si>
    <t>000764-60-3</t>
  </si>
  <si>
    <t>OCC#CCCC</t>
  </si>
  <si>
    <t>hex-2-yn-1-ol</t>
  </si>
  <si>
    <t>-0.38,-0.38/-0.38/-0.384/-0.384/-0.38</t>
  </si>
  <si>
    <t>000821-41-0</t>
  </si>
  <si>
    <t>OCCCCC=C</t>
  </si>
  <si>
    <t>hex-5-en-1-ol</t>
  </si>
  <si>
    <t>-0.85/-0.85/-0.8411/-0.841/-0.84/-0.84</t>
  </si>
  <si>
    <t>but-3-yn-1-ol</t>
  </si>
  <si>
    <t>-1.84/-1.84/-1.84/-1.84/-1.84/-1.84/-1.839/-1.839/-1.839/-1.84/-1.84</t>
  </si>
  <si>
    <t>000928-90-5</t>
  </si>
  <si>
    <t>OCCCCC#C</t>
  </si>
  <si>
    <t>hex-5-yn-1-ol</t>
  </si>
  <si>
    <t>-1.25/-1.25/-1.2948/-1.295/-1.29/-1.29</t>
  </si>
  <si>
    <t>000928-92-7</t>
  </si>
  <si>
    <t>OCCCC=CC</t>
  </si>
  <si>
    <t>hex-4-en-1-ol</t>
  </si>
  <si>
    <t>-0.75/-0.75/-0.754/-0.754/-0.75/-0.75</t>
  </si>
  <si>
    <t>(3Z)-hex-3-en-1-ol</t>
  </si>
  <si>
    <t>-0.81/-0.81/-0.81/-0.81/-0.81/-0.81/-0.8091/-0.809/-0.81/-0.81/-0.81</t>
  </si>
  <si>
    <t>(3E)-hex-3-en-1-ol</t>
  </si>
  <si>
    <t>-0.78/-0.7772/-0.777/-0.78/-0.78/-0.78</t>
  </si>
  <si>
    <t>001002-36-4</t>
  </si>
  <si>
    <t>OCC#CCCCC</t>
  </si>
  <si>
    <t>hept-2-yn-1-ol</t>
  </si>
  <si>
    <t>-0.19/-0.19/-0.19/-0.1895/-0.19/-0.19</t>
  </si>
  <si>
    <t>pent-4-yn-2-ol</t>
  </si>
  <si>
    <t>-1.63/-1.63/-1.63/-1.63/-1.63/-1.6324/-1.632/-1.63/-1.63</t>
  </si>
  <si>
    <t>005390-04-5</t>
  </si>
  <si>
    <t>OCCCC#C</t>
  </si>
  <si>
    <t>pent-4-yn-1-ol</t>
  </si>
  <si>
    <t>-1.5/-1.4204/-1.42/-1.42</t>
  </si>
  <si>
    <t>014916-79-1</t>
  </si>
  <si>
    <t>OCCC#CCCC</t>
  </si>
  <si>
    <t>hept-3-yn-1-ol</t>
  </si>
  <si>
    <t>-0.3231/-0.323/-0.32</t>
  </si>
  <si>
    <t>014916-80-4</t>
  </si>
  <si>
    <t>OCCC#CCCCC</t>
  </si>
  <si>
    <t>oct-3-yn-1-ol</t>
  </si>
  <si>
    <t>-0.05/-0.05/0.017/0.017/0.02</t>
  </si>
  <si>
    <t>019780-84-8</t>
  </si>
  <si>
    <t>OC(CC)CC#C</t>
  </si>
  <si>
    <t>hex-5-yn-3-ol</t>
  </si>
  <si>
    <t>-1.4043/-1.404/-1.4</t>
  </si>
  <si>
    <t>019781-81-8</t>
  </si>
  <si>
    <t>OC(C)CC#CCC</t>
  </si>
  <si>
    <t>hept-4-yn-2-ol</t>
  </si>
  <si>
    <t>-0.616/-0.616/-0.62</t>
  </si>
  <si>
    <t>031333-13-8</t>
  </si>
  <si>
    <t>OCCC#CCCCCC</t>
  </si>
  <si>
    <t>non-3-yn-1-ol</t>
  </si>
  <si>
    <t>0.34/0.34/0.34/0.3401/0.34/0.34</t>
  </si>
  <si>
    <t>053723-19-6</t>
  </si>
  <si>
    <t>CCC(CC#CCCC)O</t>
  </si>
  <si>
    <t>non-5-yn-3-ol</t>
  </si>
  <si>
    <t>-0.0425/-0.043/-0.04</t>
  </si>
  <si>
    <t>055182-74-6</t>
  </si>
  <si>
    <t>OCCC#CCCCCCCCCCC</t>
  </si>
  <si>
    <t>tetradec-3-yn-1-ol</t>
  </si>
  <si>
    <t>2.52/2.3768/2.38</t>
  </si>
  <si>
    <t>3-methylpent-1-yn-3-ol</t>
  </si>
  <si>
    <t>-1.32/-1.3226/-1.323/-1.32/-1.32</t>
  </si>
  <si>
    <t>000105-31-7</t>
  </si>
  <si>
    <t>OC(C#C)CCC</t>
  </si>
  <si>
    <t>hex-1-yn-3-ol</t>
  </si>
  <si>
    <t>0.6574/0.657/0.66</t>
  </si>
  <si>
    <t>prop-2-en-1-ol</t>
  </si>
  <si>
    <t>-1.92/-1.92/-1.92/-1.92/-1.9178/-1.918/-1.92</t>
  </si>
  <si>
    <t>prop-2-yn-1-ol</t>
  </si>
  <si>
    <t>-1.08/-0.74/-0.74/-0.74/-0.74/-1.08/-1.0738/-1.074/-0.74/-1.07</t>
  </si>
  <si>
    <t>000115-18-4</t>
  </si>
  <si>
    <t>OC(C=C)(C)C</t>
  </si>
  <si>
    <t>2-methylbut-3-en-2-ol</t>
  </si>
  <si>
    <t>-1.3889/-1.389/-1.39/-1.39</t>
  </si>
  <si>
    <t>2-methylbut-3-yn-2-ol</t>
  </si>
  <si>
    <t>-1.49/-1.49/-1.49/-1.49/-1.3114/-1.311/-1.49/-1.31/-1.49</t>
  </si>
  <si>
    <t>3-methylbut-2-en-1-ol</t>
  </si>
  <si>
    <t>-1.2392/-1.239/-1.24/-1.24</t>
  </si>
  <si>
    <t>000565-68-4</t>
  </si>
  <si>
    <t>OC(C#C)C(C)C</t>
  </si>
  <si>
    <t>4-methylpent-1-yn-3-ol</t>
  </si>
  <si>
    <t>-0.0267/-0.027/-0.03</t>
  </si>
  <si>
    <t>000598-32-3</t>
  </si>
  <si>
    <t>OC(C=C)C</t>
  </si>
  <si>
    <t>but-3-en-2-ol</t>
  </si>
  <si>
    <t>-1.0529/-1.053/-1.05</t>
  </si>
  <si>
    <t>but-2-yn-1-ol</t>
  </si>
  <si>
    <t>-1.04/-1.43/-1.43/-1.43/-1.43/-1.04/-1.4348/-0.8678/-0.868/-1.43/-0.87</t>
  </si>
  <si>
    <t>hexa-1,5-dien-3-ol</t>
  </si>
  <si>
    <t>0.25/0.25</t>
  </si>
  <si>
    <t>000928-94-9</t>
  </si>
  <si>
    <t>(2Z)-hex-2-en-1-ol</t>
  </si>
  <si>
    <t>-0.7767/-0.777/-0.78</t>
  </si>
  <si>
    <t>001569-50-2</t>
  </si>
  <si>
    <t>OC(C=CC)C</t>
  </si>
  <si>
    <t>pent-3-en-2-ol</t>
  </si>
  <si>
    <t>-1.401/-1.401/-1.4/-1.4</t>
  </si>
  <si>
    <t>001576-95-0</t>
  </si>
  <si>
    <t>OCC=CCC</t>
  </si>
  <si>
    <t>(2Z)-pent-2-en-1-ol</t>
  </si>
  <si>
    <t>-1.13/-1.12/-1.13/-1.1052/-1.105/-1.11/-1.12</t>
  </si>
  <si>
    <t>002305-21-7</t>
  </si>
  <si>
    <t>trans-2-Hexen-1-ol</t>
  </si>
  <si>
    <t>dec-2-yn-1-ol</t>
  </si>
  <si>
    <t>0.99/0.98/0.98/0.99/0.99/0.9855/0.986/0.99/0.99</t>
  </si>
  <si>
    <t>004187-86-4</t>
  </si>
  <si>
    <t>OC(CC)C#C</t>
  </si>
  <si>
    <t>pent-1-yn-3-ol</t>
  </si>
  <si>
    <t>-1.1776/-1.178/-1.18</t>
  </si>
  <si>
    <t>hex-1-en-3-ol</t>
  </si>
  <si>
    <t>-0.81/-0.81/-0.81/-0.81/-0.8113/-0.811/-0.81/-0.81/-0.81</t>
  </si>
  <si>
    <t>005557-88-0</t>
  </si>
  <si>
    <t>OCC=CC#C</t>
  </si>
  <si>
    <t>pent-2-en-4-yn-1-ol</t>
  </si>
  <si>
    <t>-0.5549/-0.555/-0.55</t>
  </si>
  <si>
    <t>005921-73-3</t>
  </si>
  <si>
    <t>OCC#CCCCCCC</t>
  </si>
  <si>
    <t>non-2-yn-1-ol</t>
  </si>
  <si>
    <t>0.66/0.66/0.6486/0.649/0.65</t>
  </si>
  <si>
    <t>but-2-en-1-ol</t>
  </si>
  <si>
    <t>-1.47/-1.47/-1.4719/-1.472/-1.47/-1.47</t>
  </si>
  <si>
    <t>006261-22-9</t>
  </si>
  <si>
    <t>OCC#CCC</t>
  </si>
  <si>
    <t>pent-2-yn-1-ol</t>
  </si>
  <si>
    <t>-0.57,-0.57/-0.57/-0.5724/-0.572/-0.57</t>
  </si>
  <si>
    <t>hept-1-yn-3-ol</t>
  </si>
  <si>
    <t>1.8/-0.265/-0.265/-0.26</t>
  </si>
  <si>
    <t>018409-17-1</t>
  </si>
  <si>
    <t>OCC=CCCCCC</t>
  </si>
  <si>
    <t>(2E)-oct-2-en-1-ol</t>
  </si>
  <si>
    <t>0.33/0.3654/0.365/0.37</t>
  </si>
  <si>
    <t>020739-58-6</t>
  </si>
  <si>
    <t>OCC#CCCCCC</t>
  </si>
  <si>
    <t>oct-2-yn-1-ol</t>
  </si>
  <si>
    <t>0.19/0.19/0.1944/0.194/0.19</t>
  </si>
  <si>
    <t>032398-69-9</t>
  </si>
  <si>
    <t>CCC(O)C#CCC</t>
  </si>
  <si>
    <t>hept-4-yn-3-ol</t>
  </si>
  <si>
    <t>-0.0336/-0.034/-0.03</t>
  </si>
  <si>
    <t>051887-25-3</t>
  </si>
  <si>
    <t>OCC#CCCCCCCCCCC</t>
  </si>
  <si>
    <t>tridec-2-yn-1-ol</t>
  </si>
  <si>
    <t>2.3/2.3665/2.37</t>
  </si>
  <si>
    <t>but-3-yn-2-ol</t>
  </si>
  <si>
    <t>-0.4/-0.4/-0.4/-0.4/-0.4024/-0.402/-0.4/-0.4</t>
  </si>
  <si>
    <t>087777-46-6</t>
  </si>
  <si>
    <t>CCCC(C)C(O)C#C</t>
  </si>
  <si>
    <t>4-methylhept-1-yn-3-ol</t>
  </si>
  <si>
    <t>0.7426/0.743/0.74</t>
  </si>
  <si>
    <t>000107-54-0</t>
  </si>
  <si>
    <t>OC(C#C)(CC(C)C)C</t>
  </si>
  <si>
    <t>3,5-dimethylhex-1-yn-3-ol</t>
  </si>
  <si>
    <t>-0.553/-0.553/-0.55/-0.55</t>
  </si>
  <si>
    <t>000109-50-2</t>
  </si>
  <si>
    <t>OC(C#CCC)C</t>
  </si>
  <si>
    <t>hex-3-yn-2-ol</t>
  </si>
  <si>
    <t>0.6159/0.5112/0.511/0.51</t>
  </si>
  <si>
    <t>004339-05-3</t>
  </si>
  <si>
    <t>C#CC(O)(CCC)C</t>
  </si>
  <si>
    <t>3-methylhex-1-yn-3-ol</t>
  </si>
  <si>
    <t>-0.9</t>
  </si>
  <si>
    <t>004376-16-3</t>
  </si>
  <si>
    <t>CC#CC(C)(CCC)O</t>
  </si>
  <si>
    <t>4-methylhept-2-yn-4-ol</t>
  </si>
  <si>
    <t>-0.4815/-0.482/-0.48/-0.48</t>
  </si>
  <si>
    <t>053723-18-5</t>
  </si>
  <si>
    <t>CCC#CCC(O)CC</t>
  </si>
  <si>
    <t>oct-5-yn-3-ol</t>
  </si>
  <si>
    <t>-0.3759/-0.3759/-0.376/-0.38</t>
  </si>
  <si>
    <t>060657-70-7</t>
  </si>
  <si>
    <t>CC(CC(C#CCC)O)C</t>
  </si>
  <si>
    <t>2-methyloct-5-yn-4-ol</t>
  </si>
  <si>
    <t>0.4011/0.4011/0.401/0.4</t>
  </si>
  <si>
    <t>061996-79-0</t>
  </si>
  <si>
    <t>CC(CC(C#C)O)C</t>
  </si>
  <si>
    <t>5-methylhex-1-yn-3-ol</t>
  </si>
  <si>
    <t>0.6173/0.617/0.62</t>
  </si>
  <si>
    <t>075039-84-8</t>
  </si>
  <si>
    <t>CCCCCCCCC=CC0H</t>
  </si>
  <si>
    <t>(2E)-undec-2-en-1-ol</t>
  </si>
  <si>
    <t>1.62/1.6108/1.611/1.62</t>
  </si>
  <si>
    <t>020739-59-7</t>
  </si>
  <si>
    <t>CC#CC(CC)O</t>
  </si>
  <si>
    <t>hex-4-yn-3-ol</t>
  </si>
  <si>
    <t>-0.1949/-0.195/-0.19</t>
  </si>
  <si>
    <t>but-2-yne-1,4-diol</t>
  </si>
  <si>
    <t>-1.19/-1.19/-1.19/-1.19/-1.19/-1.19/-1.1932/-1.8836/-1.884/-1.19/-1.88</t>
  </si>
  <si>
    <t>000142-30-3</t>
  </si>
  <si>
    <t>OC(C#CC(O)(C)C)(C)C</t>
  </si>
  <si>
    <t>2,5-dimethylhex-3-yne-2,5-diol</t>
  </si>
  <si>
    <t>-1.5849/-1.585/-1.58/-1.58</t>
  </si>
  <si>
    <t>003031-66-1</t>
  </si>
  <si>
    <t>OC(C#CC(O)C)C</t>
  </si>
  <si>
    <t>hex-3-yne-2,5-diol</t>
  </si>
  <si>
    <t>-0.46/-0.46/-0.4604/-0.46/-0.46</t>
  </si>
  <si>
    <t>006117-80-2</t>
  </si>
  <si>
    <t>OCC=CCO</t>
  </si>
  <si>
    <t>(2Z)-but-2-ene-1,4-diol</t>
  </si>
  <si>
    <t>-2.1495/-2.15/-2.15/-2.21</t>
  </si>
  <si>
    <t>hexanal</t>
  </si>
  <si>
    <t>-0.19/-0.19/-0.25/-0.17/-0.19/-0.1731/-0.25/-0.173/-0.19</t>
  </si>
  <si>
    <t>000078-84-2</t>
  </si>
  <si>
    <t>O=CC(C)C</t>
  </si>
  <si>
    <t>2-methylpropanal</t>
  </si>
  <si>
    <t>-0.53/-0.43/-0.4328/-0.53/-0.433</t>
  </si>
  <si>
    <t>2-methylbutanal</t>
  </si>
  <si>
    <t>-0.39/-0.39/-0.41/-0.39/-0.39/-0.3107/-0.41/-0.311/-0.39</t>
  </si>
  <si>
    <t>000097-96-1</t>
  </si>
  <si>
    <t>O=CC(CC)CC</t>
  </si>
  <si>
    <t>2-ethylbutanal</t>
  </si>
  <si>
    <t>-0.14/-0.05/-0.0544/-0.054</t>
  </si>
  <si>
    <t>pentanal</t>
  </si>
  <si>
    <t>-0.13/-0.13/-0.11/-0.13/-0.0223/-0.11/-0.022/-0.13</t>
  </si>
  <si>
    <t>000111-71-7</t>
  </si>
  <si>
    <t>O=CCCCCCC</t>
  </si>
  <si>
    <t>heptanal</t>
  </si>
  <si>
    <t>-0.09/0/-0.0019/-0.09/-0.002</t>
  </si>
  <si>
    <t>000112-31-2</t>
  </si>
  <si>
    <t>O=CCCCCCCCCC</t>
  </si>
  <si>
    <t>decanal</t>
  </si>
  <si>
    <t>1.2/1.28/1.2815/1.2/1.282</t>
  </si>
  <si>
    <t>000112-44-7</t>
  </si>
  <si>
    <t>O=CCCCCCCCCCC</t>
  </si>
  <si>
    <t>undecanal</t>
  </si>
  <si>
    <t>1.61/1.6/1.6904/1.69</t>
  </si>
  <si>
    <t>000112-54-9</t>
  </si>
  <si>
    <t>O=CCCCCCCCCCCC</t>
  </si>
  <si>
    <t>dodecanal</t>
  </si>
  <si>
    <t>1.68/1.76/1.7595</t>
  </si>
  <si>
    <t>000123-05-7</t>
  </si>
  <si>
    <t>O=CC(CCCC)CC</t>
  </si>
  <si>
    <t>2-ethylhexanal</t>
  </si>
  <si>
    <t>0.16/0.1608/0.161</t>
  </si>
  <si>
    <t>2-methylpentanal</t>
  </si>
  <si>
    <t>-0.47/-0.47/-0.47/-0.4745/-0.475/-0.47</t>
  </si>
  <si>
    <t>000123-38-6</t>
  </si>
  <si>
    <t>O=CCC</t>
  </si>
  <si>
    <t>propanal</t>
  </si>
  <si>
    <t>-0.75/-0.65/-0.4855/-0.75/-0.486</t>
  </si>
  <si>
    <t>butanal</t>
  </si>
  <si>
    <t>-0.37/-0.37/-0.48/-0.55/-0.3805/-0.48/-0.381/-0.37</t>
  </si>
  <si>
    <t>000124-13-0</t>
  </si>
  <si>
    <t>O=CCCCCCCC</t>
  </si>
  <si>
    <t>octanal</t>
  </si>
  <si>
    <t>0.36/0.45/0.4829/0.36/0.483</t>
  </si>
  <si>
    <t>000124-19-6</t>
  </si>
  <si>
    <t>O=CCCCCCCCC</t>
  </si>
  <si>
    <t>nonanal</t>
  </si>
  <si>
    <t>0.73/0.81/0.73/0.808/0.808</t>
  </si>
  <si>
    <t>3-methylbutanal</t>
  </si>
  <si>
    <t>-0.33/-0.42/-0.33/-0.42/-0.33</t>
  </si>
  <si>
    <t>002987-16-8</t>
  </si>
  <si>
    <t>C(=O)CC(C)(C)C</t>
  </si>
  <si>
    <t>3,3-dimethylbutanal</t>
  </si>
  <si>
    <t>-0.3744/-0.374/-0.37</t>
  </si>
  <si>
    <t>Roy, Bioorg. Med. Chem. 2005,13,3405–3412/Dimitrov, Environ. Toxicol. Chem. 2004,23,463–470</t>
  </si>
  <si>
    <t>000078-85-3</t>
  </si>
  <si>
    <t>O=CC(=C)C</t>
  </si>
  <si>
    <t>2-methylprop-2-enal</t>
  </si>
  <si>
    <t>000111-64-8</t>
  </si>
  <si>
    <t>O=C(CCCCCCC)Cl</t>
  </si>
  <si>
    <t>octanoyl chloride</t>
  </si>
  <si>
    <t>0.4149/0.415</t>
  </si>
  <si>
    <t>000142-61-0</t>
  </si>
  <si>
    <t>O=C(CCCCC)Cl</t>
  </si>
  <si>
    <t>hexanoyl chloride</t>
  </si>
  <si>
    <t>0.3395/0.34</t>
  </si>
  <si>
    <t>002528-61-2</t>
  </si>
  <si>
    <t>O=C(CCCCCC)Cl</t>
  </si>
  <si>
    <t>heptanoyl chloride</t>
  </si>
  <si>
    <t>0.4592/0.459</t>
  </si>
  <si>
    <t>000638-29-9</t>
  </si>
  <si>
    <t>O=C(CCCC)Cl</t>
  </si>
  <si>
    <t>pentanoyl chloride</t>
  </si>
  <si>
    <t>-0.3447/-0.345</t>
  </si>
  <si>
    <t>021661-97-2</t>
  </si>
  <si>
    <t>O=CCCCCCC=CCC</t>
  </si>
  <si>
    <t>(7Z)-dec-7-enal</t>
  </si>
  <si>
    <t>0.95/0.9485/0.949</t>
  </si>
  <si>
    <t>065405-70-1</t>
  </si>
  <si>
    <t>O=CCCC=CCCCCC</t>
  </si>
  <si>
    <t>(4E)-dec-4-enal</t>
  </si>
  <si>
    <t>1.21/1.21/1.2076/1.208</t>
  </si>
  <si>
    <t>prop-2-enal</t>
  </si>
  <si>
    <t>1.41/1.41/1.41/1.41/1.4122/1.41/1.873/1.89</t>
  </si>
  <si>
    <t>Schultz, Chem. Res. Toxicol. 2005,18,330–341</t>
  </si>
  <si>
    <t>000107-86-8</t>
  </si>
  <si>
    <t>O=CC=C(C)C</t>
  </si>
  <si>
    <t>3-methylbut-2-enal</t>
  </si>
  <si>
    <t>0.09/0.088/0.09</t>
  </si>
  <si>
    <t>000123-73-9</t>
  </si>
  <si>
    <t>(2E)-but-2-enal</t>
  </si>
  <si>
    <t>0.7/0.7/1.06</t>
  </si>
  <si>
    <t>000142-83-6</t>
  </si>
  <si>
    <t>O=CC=CC=CC</t>
  </si>
  <si>
    <t>(2E,4E)-hexa-2,4-dienal</t>
  </si>
  <si>
    <t>0.75/0.754/0.74/0.75</t>
  </si>
  <si>
    <t>000497-03-0</t>
  </si>
  <si>
    <t>O=CC(=CC)C</t>
  </si>
  <si>
    <t>(2E)-2-methylbut-2-enal</t>
  </si>
  <si>
    <t>-0.14/-0.139/-0.14</t>
  </si>
  <si>
    <t>000557-48-2</t>
  </si>
  <si>
    <t>O=CC=CCCC=CCC</t>
  </si>
  <si>
    <t>(2E,6Z)-nona-2,6-dienal</t>
  </si>
  <si>
    <t>1.34/1.335/1.34</t>
  </si>
  <si>
    <t>000623-36-9</t>
  </si>
  <si>
    <t>O=CC(=CCC)C</t>
  </si>
  <si>
    <t>2-methylpent-2-enal</t>
  </si>
  <si>
    <t>-0.02/-0.022/-0.76/-0.02</t>
  </si>
  <si>
    <t>000922-63-4</t>
  </si>
  <si>
    <t>C(=O)C(=C)CC</t>
  </si>
  <si>
    <t>2-methylidenebutanal</t>
  </si>
  <si>
    <t>0.91/0.911/0.91</t>
  </si>
  <si>
    <t>Schultz, Chem. Res. Toxicol. 2005,18,330–341/Dimitrov, Environ. Toxicol. Chem. 2004,23,463–470</t>
  </si>
  <si>
    <t>001070-66-2</t>
  </si>
  <si>
    <t>C(=O)C(CCCC)=C</t>
  </si>
  <si>
    <t>2-methylidenehexanal</t>
  </si>
  <si>
    <t>1.07/1.069</t>
  </si>
  <si>
    <t>001576-87-0</t>
  </si>
  <si>
    <t>O=CC=CCC</t>
  </si>
  <si>
    <t>(2E)-pent-2-enal</t>
  </si>
  <si>
    <t>001846-68-0</t>
  </si>
  <si>
    <t>C(=O)C#CCCCCC</t>
  </si>
  <si>
    <t>oct-2-ynal</t>
  </si>
  <si>
    <t>1.89/1.72</t>
  </si>
  <si>
    <t>Dimitrov, Environ. Toxicol. Chem. 2004,23,463–470</t>
  </si>
  <si>
    <t>002548-87-0</t>
  </si>
  <si>
    <t>O=CC=CCCCCC</t>
  </si>
  <si>
    <t>(2E)-oct-2-enal</t>
  </si>
  <si>
    <t>1.2/1.2/1.2/1.2</t>
  </si>
  <si>
    <t>003913-81-3</t>
  </si>
  <si>
    <t>O=CC=CCCCCCCC</t>
  </si>
  <si>
    <t>(2E)-dec-2-enal</t>
  </si>
  <si>
    <t>1.85/1.851/1.85</t>
  </si>
  <si>
    <t>004313-03-5</t>
  </si>
  <si>
    <t>O=CC=CC=CCC</t>
  </si>
  <si>
    <t>(2E,4E)-hepta-2,4-dienal</t>
  </si>
  <si>
    <t>0.86/0.862/0.86</t>
  </si>
  <si>
    <t>005362-56-1</t>
  </si>
  <si>
    <t>O=CC=CC(C)C</t>
  </si>
  <si>
    <t>4-methylpent-2-enal</t>
  </si>
  <si>
    <t>0.819/0.82/0.82</t>
  </si>
  <si>
    <t>005910-87-2</t>
  </si>
  <si>
    <t>O=CC=CC=CCCCC</t>
  </si>
  <si>
    <t>(2E,4E)-nona-2,4-dienal</t>
  </si>
  <si>
    <t>1.22/1.225/1.23</t>
  </si>
  <si>
    <t>006728-26-3</t>
  </si>
  <si>
    <t>O=CC=CCCC</t>
  </si>
  <si>
    <t>hex-2-enal</t>
  </si>
  <si>
    <t>0.76/0.77</t>
  </si>
  <si>
    <t>018829-55-5</t>
  </si>
  <si>
    <t>O=CC=CCCCC</t>
  </si>
  <si>
    <t>hept-2-enal</t>
  </si>
  <si>
    <t>1.05</t>
  </si>
  <si>
    <t>018829-56-6</t>
  </si>
  <si>
    <t>O=CC=CCCCCCC</t>
  </si>
  <si>
    <t>non-2-enal</t>
  </si>
  <si>
    <t>1.6</t>
  </si>
  <si>
    <t>080192-48-9</t>
  </si>
  <si>
    <t>C=CCC(C)C=C(C)C=O</t>
  </si>
  <si>
    <t>2,4-dimethyl-2,6-heptadienal</t>
  </si>
  <si>
    <t>001694-29-7</t>
  </si>
  <si>
    <t>O=C(C(C(=O)C)Cl)C</t>
  </si>
  <si>
    <t>3-chloropentane-2,4-dione</t>
  </si>
  <si>
    <t>1.4437/1.444</t>
  </si>
  <si>
    <t>000816-40-0</t>
  </si>
  <si>
    <t>BrCC(=O)CC</t>
  </si>
  <si>
    <t>1-bromobutan-2-one</t>
  </si>
  <si>
    <t>2.6</t>
  </si>
  <si>
    <t>000814-75-5</t>
  </si>
  <si>
    <t>O=C(C(Br)C)C</t>
  </si>
  <si>
    <t>3-bromobutan-2-one</t>
  </si>
  <si>
    <t>1.85</t>
  </si>
  <si>
    <t>005469-26-1</t>
  </si>
  <si>
    <t>BrCC(=O)C(C)(C)C</t>
  </si>
  <si>
    <t>1-bromo-3,3-dimethylbutan-2-one</t>
  </si>
  <si>
    <t>2.3768/2.377/2.38</t>
  </si>
  <si>
    <t>017346-16-6</t>
  </si>
  <si>
    <t>CC(C)(C(C(Br)(C)C)=O)Br</t>
  </si>
  <si>
    <t>2,4-dibromo-2,4-dimethylpentan-3-one</t>
  </si>
  <si>
    <t>0.513/0.513</t>
  </si>
  <si>
    <t>000513-88-2</t>
  </si>
  <si>
    <t>ClC(Cl)C(=O)C</t>
  </si>
  <si>
    <t>1,1-dichloropropan-2-one</t>
  </si>
  <si>
    <t>0.6409/0.641</t>
  </si>
  <si>
    <t>000534-07-6</t>
  </si>
  <si>
    <t>O=C(CCl)CCl</t>
  </si>
  <si>
    <t>1,3-dichloropropan-2-one</t>
  </si>
  <si>
    <t>2.0458/2.046</t>
  </si>
  <si>
    <t>004091-39-8</t>
  </si>
  <si>
    <t>O=C(C(Cl)C)C</t>
  </si>
  <si>
    <t>3-chlorobutan-2-one</t>
  </si>
  <si>
    <t>0.269/0.269/0.27</t>
  </si>
  <si>
    <t>013547-70-1</t>
  </si>
  <si>
    <t>O=C(C(C)(C)C)CCl</t>
  </si>
  <si>
    <t>1-chloro-3,3-dimethylbutan-2-one</t>
  </si>
  <si>
    <t>1.27</t>
  </si>
  <si>
    <t>000110-13-4</t>
  </si>
  <si>
    <t>O=C(CCC(=O)C)C</t>
  </si>
  <si>
    <t>hexane-2,5-dione</t>
  </si>
  <si>
    <t>-1.4/-1.4034/-1.403</t>
  </si>
  <si>
    <t>pentane-2,4-dione</t>
  </si>
  <si>
    <t>-0.27/-0.27/-0.27/-0.2721/-0.272/-0.27</t>
  </si>
  <si>
    <t>006175-23-1</t>
  </si>
  <si>
    <t>CCCCCC(=O)CC(=O)C</t>
  </si>
  <si>
    <t>nonane-2,4-dione</t>
  </si>
  <si>
    <t>0.51/0.51/0.5058/0.506</t>
  </si>
  <si>
    <t>007424-54-6</t>
  </si>
  <si>
    <t>O=C(CC(=O)CC)CC</t>
  </si>
  <si>
    <t>heptane-3,5-dione</t>
  </si>
  <si>
    <t>-0.38/-0.3816/-0.382</t>
  </si>
  <si>
    <t>014090-87-0</t>
  </si>
  <si>
    <t>O=C(C)CC(=O)CCCC</t>
  </si>
  <si>
    <t>octane-2,4-dione</t>
  </si>
  <si>
    <t>0.13/0.1298/0.13</t>
  </si>
  <si>
    <t>006305-43-7</t>
  </si>
  <si>
    <t>O=C(C(=O)CBr)CBr</t>
  </si>
  <si>
    <t>1,4-dibromobutane-2,3-dione</t>
  </si>
  <si>
    <t>1.762/1.762</t>
  </si>
  <si>
    <t>039081-91-9</t>
  </si>
  <si>
    <t>O=C(C(=O)C(Br)C)C(Br)C</t>
  </si>
  <si>
    <t>2,5-dibromohexane-3,4-dione</t>
  </si>
  <si>
    <t>2.1675/2.168</t>
  </si>
  <si>
    <t>000504-02-9</t>
  </si>
  <si>
    <t>O=C(CCCC1=O)C1</t>
  </si>
  <si>
    <t>cyclohexane-1,3-dione (neutralized)</t>
  </si>
  <si>
    <t>-0.929/-0.929</t>
  </si>
  <si>
    <t>000637-88-7</t>
  </si>
  <si>
    <t>O=C(CCC(=O)C1)C1</t>
  </si>
  <si>
    <t>cyclohexane-1,4-dione</t>
  </si>
  <si>
    <t>-1.6677/-1.668</t>
  </si>
  <si>
    <t>000096-04-8</t>
  </si>
  <si>
    <t>O=C(C(=O)CCCC)C</t>
  </si>
  <si>
    <t>heptane-2,3-dione</t>
  </si>
  <si>
    <t>0.04</t>
  </si>
  <si>
    <t>000431-03-8</t>
  </si>
  <si>
    <t>O=C(C(=O)C)C</t>
  </si>
  <si>
    <t>butane-2,3-dione</t>
  </si>
  <si>
    <t>-0.23</t>
  </si>
  <si>
    <t>000600-14-6</t>
  </si>
  <si>
    <t>O=C(C(=O)CC)C</t>
  </si>
  <si>
    <t>pentane-2,3-dione</t>
  </si>
  <si>
    <t>-0.16</t>
  </si>
  <si>
    <t>003848-24-6</t>
  </si>
  <si>
    <t>O=C(C(=O)CCC)C</t>
  </si>
  <si>
    <t>hexane-2,3-dione</t>
  </si>
  <si>
    <t>-0.21</t>
  </si>
  <si>
    <t>004437-51-8</t>
  </si>
  <si>
    <t>O=C(C(=O)CC)CC</t>
  </si>
  <si>
    <t>hexane-3,4-dione</t>
  </si>
  <si>
    <t>000078-94-4</t>
  </si>
  <si>
    <t>O=C(C=C)C</t>
  </si>
  <si>
    <t>but-3-en-2-one</t>
  </si>
  <si>
    <t>1.49/1.51/1.51/1.506/1.51</t>
  </si>
  <si>
    <t>000141-79-7</t>
  </si>
  <si>
    <t>O=C(C=C(C)C)C</t>
  </si>
  <si>
    <t>4-methylpent-3-en-2-one</t>
  </si>
  <si>
    <t>-0.64/-0.64/-0.64/-0.644/-0.64/-0.64</t>
  </si>
  <si>
    <t>000565-62-8</t>
  </si>
  <si>
    <t>O=C(C(=CC)C)C</t>
  </si>
  <si>
    <t>3-methylpent-3-en-2-one</t>
  </si>
  <si>
    <t>-0.34/-0.345/-0.34/-0.34</t>
  </si>
  <si>
    <t>000625-33-2</t>
  </si>
  <si>
    <t>O=C(C=CC)C</t>
  </si>
  <si>
    <t>pent-3-en-2-one</t>
  </si>
  <si>
    <t>0.54/0.54/0.54/0.538/0.54/0.54</t>
  </si>
  <si>
    <t>001119-44-4</t>
  </si>
  <si>
    <t>O=C(C=CCCC)C</t>
  </si>
  <si>
    <t>hept-3-en-2-one</t>
  </si>
  <si>
    <t>0.7/0.7/0.698/0.7</t>
  </si>
  <si>
    <t>001423-60-5</t>
  </si>
  <si>
    <t>CC(=O)C#C</t>
  </si>
  <si>
    <t>but-3-yn-2-one</t>
  </si>
  <si>
    <t>1.97/1.97/1.96/1.412/1.96</t>
  </si>
  <si>
    <t>001629-58-9</t>
  </si>
  <si>
    <t>O=C(C=C)CC</t>
  </si>
  <si>
    <t>pent-1-en-3-one</t>
  </si>
  <si>
    <t>1.45/1.53/1.52/1.527/1.52/1.52</t>
  </si>
  <si>
    <t>001629-60-3</t>
  </si>
  <si>
    <t>O=C(C=C)CCC</t>
  </si>
  <si>
    <t>hex-1-en-3-one</t>
  </si>
  <si>
    <t>1.66/1.656/1.66/1.66</t>
  </si>
  <si>
    <t>001669-44-9</t>
  </si>
  <si>
    <t>O=C(C=CCCCC)C</t>
  </si>
  <si>
    <t>oct-3-en-2-one</t>
  </si>
  <si>
    <t>0.74/0.74/0.74/0.74/0.74/0.74</t>
  </si>
  <si>
    <t>001679-36-3</t>
  </si>
  <si>
    <t>C(C(C)=O)#CCC</t>
  </si>
  <si>
    <t>hex-3-yn-2-one</t>
  </si>
  <si>
    <t>1.26/1.3192/1.26/1.319/1.32/1.32</t>
  </si>
  <si>
    <t>002497-21-4</t>
  </si>
  <si>
    <t>O=C(C=CC)CC</t>
  </si>
  <si>
    <t>hex-4-en-3-one</t>
  </si>
  <si>
    <t>0.93/0.93/0.93/0.92/0.93</t>
  </si>
  <si>
    <t>004312-99-6</t>
  </si>
  <si>
    <t>O=C(C=C)CCCCC</t>
  </si>
  <si>
    <t>oct-1-en-3-one</t>
  </si>
  <si>
    <t>1.92/1.91/1.92/1.914/1.92/1.92</t>
  </si>
  <si>
    <t>014309-57-0</t>
  </si>
  <si>
    <t>O=C(C=CCCCCC)C</t>
  </si>
  <si>
    <t>non-3-en-2-one</t>
  </si>
  <si>
    <t>0.98/0.98/0.983/0.98</t>
  </si>
  <si>
    <t>000930-30-3</t>
  </si>
  <si>
    <t>O=C(C=C1)CC1</t>
  </si>
  <si>
    <t>cyclopent-2-en-1-one</t>
  </si>
  <si>
    <t>0.638/0.64</t>
  </si>
  <si>
    <t>001120-73-6</t>
  </si>
  <si>
    <t>O=C(CC1)C(=C1)C</t>
  </si>
  <si>
    <t>2-methylcyclopent-2-en-1-one</t>
  </si>
  <si>
    <t>-0.826/-0.83</t>
  </si>
  <si>
    <t>002758-18-1</t>
  </si>
  <si>
    <t>O=C(C=C(C1)C)C1</t>
  </si>
  <si>
    <t>3-methylcyclopent-2-en-1-one</t>
  </si>
  <si>
    <t>-1.323/-1.32</t>
  </si>
  <si>
    <t>004643-27-0</t>
  </si>
  <si>
    <t>O=C(C=CC)CCCC</t>
  </si>
  <si>
    <t>oct-2-en-4-one</t>
  </si>
  <si>
    <t>007452-79-1</t>
  </si>
  <si>
    <t>O=C(OCC)C(CC)C</t>
  </si>
  <si>
    <t>ethyl 2-methylbutanoate</t>
  </si>
  <si>
    <t>-0.889/-0.889/-0.89/-0.8893/-0.889/-0.89</t>
  </si>
  <si>
    <t>methyl acetate</t>
  </si>
  <si>
    <t>-2.001/-2.16,-2.00,-1.60/-2/-2/-1.60,-2.001/-2/-1.5954/-1.595/-2/-2</t>
  </si>
  <si>
    <t>000097-62-1</t>
  </si>
  <si>
    <t>O=C(OCC)C(C)C</t>
  </si>
  <si>
    <t>ethyl 2-methylpropanoate</t>
  </si>
  <si>
    <t>-1.2709/-1.271/-1.27</t>
  </si>
  <si>
    <t>000097-85-8</t>
  </si>
  <si>
    <t>O=C(OCC(C)C)C(C)C</t>
  </si>
  <si>
    <t>2-methylpropyl 2-methylpropanoate</t>
  </si>
  <si>
    <t>-0.5908/-0.591/-0.59</t>
  </si>
  <si>
    <t>ethyl propanoate</t>
  </si>
  <si>
    <t>-0.945/-1.14,-0.95/-0.95,-0.945/-0.945/-0.945/-1.14</t>
  </si>
  <si>
    <t>000105-46-4</t>
  </si>
  <si>
    <t>O=C(OC(CC)C)C</t>
  </si>
  <si>
    <t>butan-2-yl acetate</t>
  </si>
  <si>
    <t>-0.68/-0.6794/-0.679/-0.68</t>
  </si>
  <si>
    <t>000105-54-4</t>
  </si>
  <si>
    <t>O=C(OCC)CCC</t>
  </si>
  <si>
    <t>ethyl butanoate</t>
  </si>
  <si>
    <t>-0.49/-0.49/-0.4903/-0.49/-0.49</t>
  </si>
  <si>
    <t>000105-66-8</t>
  </si>
  <si>
    <t>O=C(OCCC)CCC</t>
  </si>
  <si>
    <t>propyl butanoate</t>
  </si>
  <si>
    <t>-0.4138/-0.414/-0.41</t>
  </si>
  <si>
    <t>000106-36-5</t>
  </si>
  <si>
    <t>O=C(OCCC)CC</t>
  </si>
  <si>
    <t>propyl propanoate</t>
  </si>
  <si>
    <t>-0.8148/-0.815/-0.98</t>
  </si>
  <si>
    <t>000106-70-7</t>
  </si>
  <si>
    <t>O=C(OC)CCCCC</t>
  </si>
  <si>
    <t>methyl hexanoate</t>
  </si>
  <si>
    <t>-0.5611/-0.561/-0.56</t>
  </si>
  <si>
    <t>000106-73-0</t>
  </si>
  <si>
    <t>O=C(OC)CCCCCC</t>
  </si>
  <si>
    <t>methyl heptanoate</t>
  </si>
  <si>
    <t>0.1039/0.104/0.1</t>
  </si>
  <si>
    <t>000107-31-3</t>
  </si>
  <si>
    <t>O=COC</t>
  </si>
  <si>
    <t>methyl formate</t>
  </si>
  <si>
    <t>-1.4982/-1.498/-1.5</t>
  </si>
  <si>
    <t>000108-21-4</t>
  </si>
  <si>
    <t>O=C(OC(C)C)C</t>
  </si>
  <si>
    <t>propan-2-yl acetate</t>
  </si>
  <si>
    <t>-1.59/-1.59/-1.59</t>
  </si>
  <si>
    <t>000108-64-5</t>
  </si>
  <si>
    <t>O=C(OCC)CC(C)C</t>
  </si>
  <si>
    <t>ethyl 3-methylbutanoate</t>
  </si>
  <si>
    <t>-0.7231/-0.723/-0.72</t>
  </si>
  <si>
    <t>000109-21-7</t>
  </si>
  <si>
    <t>O=C(OCCCC)CCC</t>
  </si>
  <si>
    <t>butyl butanoate</t>
  </si>
  <si>
    <t>0.5157/0.516/0.52</t>
  </si>
  <si>
    <t>propyl acetate</t>
  </si>
  <si>
    <t>-1.238/-1.33,-1.24/-1.24/-1.24/-1.24,-1.238/-1.2382/-1.238/-1.24/-1.33</t>
  </si>
  <si>
    <t>2-methylpropyl acetate</t>
  </si>
  <si>
    <t>-1.27</t>
  </si>
  <si>
    <t>000110-42-9</t>
  </si>
  <si>
    <t>O=C(OC)CCCCCCCCC</t>
  </si>
  <si>
    <t>methyl decanoate</t>
  </si>
  <si>
    <t>1.38/1.38/1.3778/1.378/1.38</t>
  </si>
  <si>
    <t>000110-74-7</t>
  </si>
  <si>
    <t>O=COCCC</t>
  </si>
  <si>
    <t>propyl formate</t>
  </si>
  <si>
    <t>-1.022/-1.46,-1.02/-1.46/-1.02/-1.0221/-1.022/-1.46</t>
  </si>
  <si>
    <t>000111-11-5</t>
  </si>
  <si>
    <t>O=C(OC)CCCCCCC</t>
  </si>
  <si>
    <t>methyl octanoate</t>
  </si>
  <si>
    <t>0.536/0.536/0.5358/0.536/0.52</t>
  </si>
  <si>
    <t>000112-14-1</t>
  </si>
  <si>
    <t>O=C(OCCCCCCCC)C</t>
  </si>
  <si>
    <t>octyl acetate</t>
  </si>
  <si>
    <t>1.057/1.057/1.06</t>
  </si>
  <si>
    <t>000112-17-4</t>
  </si>
  <si>
    <t>O=C(OCCCCCCCCCC)C</t>
  </si>
  <si>
    <t>decyl acetate</t>
  </si>
  <si>
    <t>1.887/1.887/1.8794/1.879/1.88</t>
  </si>
  <si>
    <t>ethyl hexanoate</t>
  </si>
  <si>
    <t>0.064/0.06/0.06/0.064/0.0637/0.064/0.06/-0.19</t>
  </si>
  <si>
    <t>butyl acetate</t>
  </si>
  <si>
    <t>-0.486/-0.49/-0.49/-0.49/-0.49,-0.486/-0.49/-0.4864/-0.486/-0.49/-0.49</t>
  </si>
  <si>
    <t>000141-06-0</t>
  </si>
  <si>
    <t>O=C(OCCC)CCCC</t>
  </si>
  <si>
    <t>propyl pentanoate</t>
  </si>
  <si>
    <t>0.0094/0.009/0.01</t>
  </si>
  <si>
    <t>-1.297/-1.78,-1.30/-1.3/-1.3/-1.30,-1.297/-1.2968/-1.2968/-1.297/-1.3/-1.3</t>
  </si>
  <si>
    <t>hexyl acetate</t>
  </si>
  <si>
    <t>-0.008/-0.04/-0.04/-0.008/-0.0087/-0.009/-0.04/-0.04</t>
  </si>
  <si>
    <t>000539-82-2</t>
  </si>
  <si>
    <t>O=C(OCC)CCCC</t>
  </si>
  <si>
    <t>ethyl pentanoate</t>
  </si>
  <si>
    <t>-0.358/-0.358/-0.36</t>
  </si>
  <si>
    <t>000540-42-1</t>
  </si>
  <si>
    <t>O=C(OCC(C)C)CC</t>
  </si>
  <si>
    <t>2-methylpropyl propanoate</t>
  </si>
  <si>
    <t>-0.6935/-0.694/-0.64</t>
  </si>
  <si>
    <t>tert-butyl acetate</t>
  </si>
  <si>
    <t>-1.49/-1.49/-1.49/-1.49</t>
  </si>
  <si>
    <t>000542-55-2</t>
  </si>
  <si>
    <t>O=COCC(C)C</t>
  </si>
  <si>
    <t>2-methylpropyl formate</t>
  </si>
  <si>
    <t>-1.3081/-1.308/-1.33</t>
  </si>
  <si>
    <t>000554-12-1</t>
  </si>
  <si>
    <t>O=C(OC)CC</t>
  </si>
  <si>
    <t>methyl propanoate</t>
  </si>
  <si>
    <t>-1.616/-1.62,-1.61/-1.61,-1.616/-1.6092/-1.609/-1.61</t>
  </si>
  <si>
    <t>000590-01-2</t>
  </si>
  <si>
    <t>O=C(OCCCC)CC</t>
  </si>
  <si>
    <t>butyl propanoate</t>
  </si>
  <si>
    <t>0.1704/0.17/0.17</t>
  </si>
  <si>
    <t>000592-84-7</t>
  </si>
  <si>
    <t>O=COCCCC</t>
  </si>
  <si>
    <t>butyl formate</t>
  </si>
  <si>
    <t>-0.934/-0.9336/-0.934/-1.15</t>
  </si>
  <si>
    <t>000598-98-1</t>
  </si>
  <si>
    <t>O=C(C(C)(C)C)OC</t>
  </si>
  <si>
    <t>methyl 2,2-dimethylpropanoate</t>
  </si>
  <si>
    <t>-1.28</t>
  </si>
  <si>
    <t>000623-42-7</t>
  </si>
  <si>
    <t>O=C(OC)CCC</t>
  </si>
  <si>
    <t>methyl butanoate</t>
  </si>
  <si>
    <t>-1.25/-1.2463/-1.246/-1.25</t>
  </si>
  <si>
    <t>000624-24-8</t>
  </si>
  <si>
    <t>O=C(OC)CCCC</t>
  </si>
  <si>
    <t>methyl pentanoate</t>
  </si>
  <si>
    <t>-0.84/-0.8448/-0.845/-0.97</t>
  </si>
  <si>
    <t>000624-54-4</t>
  </si>
  <si>
    <t>O=C(OCCCCC)CC</t>
  </si>
  <si>
    <t>pentyl propanoate</t>
  </si>
  <si>
    <t>-0.0431/-0.043/-0.04</t>
  </si>
  <si>
    <t>000628-63-7</t>
  </si>
  <si>
    <t>O=C(OCCCCC)C</t>
  </si>
  <si>
    <t>pentyl acetate</t>
  </si>
  <si>
    <t>0.1625/0.163/0.16</t>
  </si>
  <si>
    <t>000629-33-4</t>
  </si>
  <si>
    <t>O=COCCCCCC</t>
  </si>
  <si>
    <t>hexyl formate</t>
  </si>
  <si>
    <t>-0.3824/-0.382/-0.38</t>
  </si>
  <si>
    <t>000638-49-3</t>
  </si>
  <si>
    <t>O=COCCCCC</t>
  </si>
  <si>
    <t>pentyl formate</t>
  </si>
  <si>
    <t>-0.7826/-0.783/-0.78</t>
  </si>
  <si>
    <t>000762-75-4</t>
  </si>
  <si>
    <t>O=COC(C)(C)C</t>
  </si>
  <si>
    <t>tert-butyl formate</t>
  </si>
  <si>
    <t>-1.3719/-1.372/-0.41</t>
  </si>
  <si>
    <t>001731-84-6</t>
  </si>
  <si>
    <t>O=C(OC)CCCCCCCC</t>
  </si>
  <si>
    <t>methyl nonanoate</t>
  </si>
  <si>
    <t>0.96,1.04/1.04/0.9623/1.0419/1.042/1.04</t>
  </si>
  <si>
    <t>001731-86-8</t>
  </si>
  <si>
    <t>O=C(OC)CCCCCCCCCC</t>
  </si>
  <si>
    <t>methyl undecanoate</t>
  </si>
  <si>
    <t>1.4248/1.425/1.42</t>
  </si>
  <si>
    <t>010031-87-5</t>
  </si>
  <si>
    <t>O=C(OCC(CC)CC)C</t>
  </si>
  <si>
    <t>2-ethylbutyl acetate</t>
  </si>
  <si>
    <t>-0.1202/-0.12/-0.12</t>
  </si>
  <si>
    <t>020487-40-5</t>
  </si>
  <si>
    <t>O=C(OC(C)(C)C)CC</t>
  </si>
  <si>
    <t>tert-butyl propanoate</t>
  </si>
  <si>
    <t>-0.4095/-0.41/-0.41</t>
  </si>
  <si>
    <t>053955-81-0</t>
  </si>
  <si>
    <t>O=C(OC)C(C)CC</t>
  </si>
  <si>
    <t>methyl 2-methylbutanoate</t>
  </si>
  <si>
    <t>-1.165/-1.165/-1.17</t>
  </si>
  <si>
    <t>000057-57-8</t>
  </si>
  <si>
    <t>O=C(OC1)C1</t>
  </si>
  <si>
    <t>oxetan-2-one</t>
  </si>
  <si>
    <t>-0.13/-0.1255</t>
  </si>
  <si>
    <t>000096-48-0</t>
  </si>
  <si>
    <t>O=C(OCC1)C1</t>
  </si>
  <si>
    <t>oxolan-2-one</t>
  </si>
  <si>
    <t>-1.72/-1.7171/-1.717</t>
  </si>
  <si>
    <t>000104-50-7</t>
  </si>
  <si>
    <t>O=C(OC(C1)CCCC)C1</t>
  </si>
  <si>
    <t>5-butyloxolan-2-one</t>
  </si>
  <si>
    <t>-0.38/-0.3798/-0.38</t>
  </si>
  <si>
    <t>000104-61-0</t>
  </si>
  <si>
    <t>O=C(OC(C1)CCCCC)C1</t>
  </si>
  <si>
    <t>5-pentyloxolan-2-one</t>
  </si>
  <si>
    <t>0.01/0.0142/0.014</t>
  </si>
  <si>
    <t>000108-29-2</t>
  </si>
  <si>
    <t>O=C(OC(C1)C)C1</t>
  </si>
  <si>
    <t>5-methyloxolan-2-one</t>
  </si>
  <si>
    <t>-1.66/-1.5691/-1.569</t>
  </si>
  <si>
    <t>000502-44-3</t>
  </si>
  <si>
    <t>O=C(OCCCC1)C1</t>
  </si>
  <si>
    <t>oxepan-2-one</t>
  </si>
  <si>
    <t>-1.26/-1.2609/-1.261/-1.26</t>
  </si>
  <si>
    <t>000695-06-7</t>
  </si>
  <si>
    <t>O=C(OC(C1)CC)C1</t>
  </si>
  <si>
    <t>5-ethyloxolan-2-one</t>
  </si>
  <si>
    <t>-1.24/-1.2403/-1.24</t>
  </si>
  <si>
    <t>000705-86-2</t>
  </si>
  <si>
    <t>O=C(OC(CC1)CCCCC)C1</t>
  </si>
  <si>
    <t>6-pentyloxan-2-one</t>
  </si>
  <si>
    <t>-0.08/-0.0773/-0.077/-0.08</t>
  </si>
  <si>
    <t>5-hexyloxolan-2-one</t>
  </si>
  <si>
    <t>0.49/0.49/0.49/0.49/0.4928/0.493/0.49</t>
  </si>
  <si>
    <t>001679-47-6</t>
  </si>
  <si>
    <t>O(CC1)C(=O)C1C</t>
  </si>
  <si>
    <t>3-methyloxolan-2-one</t>
  </si>
  <si>
    <t>-1.19/-1.1897/-1.19</t>
  </si>
  <si>
    <t>005655-61-8</t>
  </si>
  <si>
    <t>O=C(OC(C(C(C1C2)(C)C)(C2)C)C1)C</t>
  </si>
  <si>
    <t>(1S,2R,4S)-1,7,7-trimethylbicyclo[2.2.1]heptan-2-yl acetate</t>
  </si>
  <si>
    <t>0.68</t>
  </si>
  <si>
    <t>036536-46-6</t>
  </si>
  <si>
    <t>O1C(=O)CC1C</t>
  </si>
  <si>
    <t>4-methyloxetan-2-one</t>
  </si>
  <si>
    <t>-0.76/-0.7588/-0.7588/-0.759</t>
  </si>
  <si>
    <t>000105-36-2</t>
  </si>
  <si>
    <t>O=C(OCC)CBr</t>
  </si>
  <si>
    <t>ethyl 2-bromoacetate</t>
  </si>
  <si>
    <t>2.68/2.68</t>
  </si>
  <si>
    <t>000533-68-6</t>
  </si>
  <si>
    <t>O=C(OCC)C(Br)CC</t>
  </si>
  <si>
    <t>ethyl 2-bromobutanoate</t>
  </si>
  <si>
    <t>0.76/0.764/0.764/0.77</t>
  </si>
  <si>
    <t>000539-74-2</t>
  </si>
  <si>
    <t>O=C(OCC)CCBr</t>
  </si>
  <si>
    <t>ethyl 3-bromopropanoate</t>
  </si>
  <si>
    <t>-0.13/-0.1263/-0.126</t>
  </si>
  <si>
    <t>000609-11-0</t>
  </si>
  <si>
    <t>O=C(OCC)C(Br)C(Br)C</t>
  </si>
  <si>
    <t>ethyl 2,3-dibromobutanoate</t>
  </si>
  <si>
    <t>1.44/1.4377/1.438</t>
  </si>
  <si>
    <t>000609-12-1</t>
  </si>
  <si>
    <t>O=C(OCC)C(Br)C(C)C</t>
  </si>
  <si>
    <t>ethyl 2-bromo-3-methylbutanoate</t>
  </si>
  <si>
    <t>0.02/0.0205/0.021</t>
  </si>
  <si>
    <t>002969-81-5</t>
  </si>
  <si>
    <t>BrCCCC(=O)OCC</t>
  </si>
  <si>
    <t>ethyl 4-bromobutanoate</t>
  </si>
  <si>
    <t>-0.03/-0.029/-0.029</t>
  </si>
  <si>
    <t>003395-91-3</t>
  </si>
  <si>
    <t>O=C(OC)CCBr</t>
  </si>
  <si>
    <t>methyl 3-bromopropanoate</t>
  </si>
  <si>
    <t>1.03</t>
  </si>
  <si>
    <t>003674-13-3</t>
  </si>
  <si>
    <t>O=C(OCC)C(Br)CBr</t>
  </si>
  <si>
    <t>ethyl 2,3-dibromopropanoate</t>
  </si>
  <si>
    <t>2.21/2.2076/2.208</t>
  </si>
  <si>
    <t>004753-59-7</t>
  </si>
  <si>
    <t>O=C(OCCCCBr)C</t>
  </si>
  <si>
    <t>4-bromobutyl acetate</t>
  </si>
  <si>
    <t>0.39/0.3923/0.392</t>
  </si>
  <si>
    <t>004897-84-1</t>
  </si>
  <si>
    <t>BrCCCC(=O)OC</t>
  </si>
  <si>
    <t>methyl 4-bromobutanoate</t>
  </si>
  <si>
    <t>0.07</t>
  </si>
  <si>
    <t>005454-83-1</t>
  </si>
  <si>
    <t>O=C(OC)CCCCBr</t>
  </si>
  <si>
    <t>methyl 5-bromopentanoate</t>
  </si>
  <si>
    <t>-0.08/-0.0802/-0.08/-0.08</t>
  </si>
  <si>
    <t>014660-52-7</t>
  </si>
  <si>
    <t>BrCCCCC(=O)OCC</t>
  </si>
  <si>
    <t>ethyl 5-bromopentanoate</t>
  </si>
  <si>
    <t>0.22/0.2177/0.218</t>
  </si>
  <si>
    <t>015848-22-3</t>
  </si>
  <si>
    <t>BrCCCCCOC(=O)C</t>
  </si>
  <si>
    <t>5-bromopentyl acetate</t>
  </si>
  <si>
    <t>0.29/0.2933/0.293</t>
  </si>
  <si>
    <t>025542-62-5</t>
  </si>
  <si>
    <t>BrCCCCCC(=O)OCC</t>
  </si>
  <si>
    <t>ethyl 6-bromohexanoate</t>
  </si>
  <si>
    <t>0.59/0.5936/0.594</t>
  </si>
  <si>
    <t>000623-71-2</t>
  </si>
  <si>
    <t>O=C(OCC)CCCl</t>
  </si>
  <si>
    <t>ethyl 3-chloropropanoate</t>
  </si>
  <si>
    <t>-0.5/-0.498/-0.498</t>
  </si>
  <si>
    <t>003153-36-4</t>
  </si>
  <si>
    <t>ClCCCC(=O)OCC</t>
  </si>
  <si>
    <t>ethyl 4-chlorobutanoate</t>
  </si>
  <si>
    <t>-0.28/-0.2809/-0.281</t>
  </si>
  <si>
    <t>020395-28-2</t>
  </si>
  <si>
    <t>O=C(OCCCCCCl)C</t>
  </si>
  <si>
    <t>5-chloropentyl acetate</t>
  </si>
  <si>
    <t>-0.1312/-0.131/-0.13</t>
  </si>
  <si>
    <t>000096-32-2</t>
  </si>
  <si>
    <t>O=C(OC)CBr</t>
  </si>
  <si>
    <t>methyl 2-bromoacetate</t>
  </si>
  <si>
    <t>1.96/1.96</t>
  </si>
  <si>
    <t>000535-11-5</t>
  </si>
  <si>
    <t>O=C(OCC)C(Br)C</t>
  </si>
  <si>
    <t>ethyl 2-bromopropanoate</t>
  </si>
  <si>
    <t>1.06/1.057/1.057/1.06</t>
  </si>
  <si>
    <t>000600-00-0</t>
  </si>
  <si>
    <t>O=C(OCC)C(Br)(C)C</t>
  </si>
  <si>
    <t>ethyl 2-bromo-2-methylpropanoate</t>
  </si>
  <si>
    <t>0.15/0.1523/0.152/0.15</t>
  </si>
  <si>
    <t>000615-83-8</t>
  </si>
  <si>
    <t>BrC(CCC)C(=O)OCC</t>
  </si>
  <si>
    <t>ethyl 2-bromopentanoate</t>
  </si>
  <si>
    <t>0.7/0.6985/0.699/0.7</t>
  </si>
  <si>
    <t>000615-96-3</t>
  </si>
  <si>
    <t>O=C(OCC)C(Br)CCCC</t>
  </si>
  <si>
    <t>ethyl 2-bromohexanoate</t>
  </si>
  <si>
    <t>0.86/0.8601/0.86</t>
  </si>
  <si>
    <t>003196-15-4</t>
  </si>
  <si>
    <t>O=C(OC)C(Br)CC</t>
  </si>
  <si>
    <t>methyl 2-bromobutanoate</t>
  </si>
  <si>
    <t>1.02/1.0241/1.024/1.02/1.02</t>
  </si>
  <si>
    <t>005292-43-3</t>
  </si>
  <si>
    <t>O=C(OC(C)(C)C)CBr</t>
  </si>
  <si>
    <t>tert-butyl 2-bromoacetate</t>
  </si>
  <si>
    <t>2.41/2.41</t>
  </si>
  <si>
    <t>005445-17-0</t>
  </si>
  <si>
    <t>O=C(OC)C(Br)C</t>
  </si>
  <si>
    <t>methyl 2-bromopropanoate</t>
  </si>
  <si>
    <t>1.18/1.18</t>
  </si>
  <si>
    <t>005445-29-4</t>
  </si>
  <si>
    <t>BrC(CCCCCC)C(=O)OCC</t>
  </si>
  <si>
    <t>ethyl 2-bromooctanoate</t>
  </si>
  <si>
    <t>1.5/1.4989/1.499</t>
  </si>
  <si>
    <t>035223-80-4</t>
  </si>
  <si>
    <t>BrCC(OCCC)=O</t>
  </si>
  <si>
    <t>propyl 2-bromoacetate</t>
  </si>
  <si>
    <t>2.31/2.31/2.31</t>
  </si>
  <si>
    <t>000096-34-4</t>
  </si>
  <si>
    <t>O=C(OC)CCl</t>
  </si>
  <si>
    <t>methyl 2-chloroacetate</t>
  </si>
  <si>
    <t>0.88/0.89</t>
  </si>
  <si>
    <t>000105-39-5</t>
  </si>
  <si>
    <t>O=C(OCC)CCl</t>
  </si>
  <si>
    <t>ethyl 2-chloroacetate</t>
  </si>
  <si>
    <t>1.06/1.06</t>
  </si>
  <si>
    <t>000107-59-5</t>
  </si>
  <si>
    <t>O=C(OC(C)(C)C)CCl</t>
  </si>
  <si>
    <t>tert-butyl 2-chloroacetate</t>
  </si>
  <si>
    <t>0.87/0.85</t>
  </si>
  <si>
    <t>ethyl 2-chloropropanoate</t>
  </si>
  <si>
    <t>-0.43/-0.4312/-0.431</t>
  </si>
  <si>
    <t>005396-24-7</t>
  </si>
  <si>
    <t>ClCC(=O)OCCC</t>
  </si>
  <si>
    <t>propyl 2-chloroacetate</t>
  </si>
  <si>
    <t>000623-48-3</t>
  </si>
  <si>
    <t>O=C(OCC)CI</t>
  </si>
  <si>
    <t>ethyl 2-iodoacetate</t>
  </si>
  <si>
    <t>2.92/2.92</t>
  </si>
  <si>
    <t>000095-92-1</t>
  </si>
  <si>
    <t>O=C(OCC)C(=O)OCC</t>
  </si>
  <si>
    <t>diethyl oxalate</t>
  </si>
  <si>
    <t>-0.86</t>
  </si>
  <si>
    <t>1,6-dibutyl hexanedioate</t>
  </si>
  <si>
    <t>0.791/0.79/0.79/0.79/0.791/0.7918/0.792/0.79</t>
  </si>
  <si>
    <t>000106-65-0</t>
  </si>
  <si>
    <t>O=C(OC)CCC(=O)OC</t>
  </si>
  <si>
    <t>1,4-dimethyl butanedioate</t>
  </si>
  <si>
    <t>-1.06/-1.0573/-1.0573/-1.057</t>
  </si>
  <si>
    <t>000106-79-6</t>
  </si>
  <si>
    <t>O=C(OC)CCCCCCCCC(=O)OC</t>
  </si>
  <si>
    <t>1,10-dimethyl decanedioate</t>
  </si>
  <si>
    <t>1.01/1.0106/1.011</t>
  </si>
  <si>
    <t>1,10-diethyl decanedioate</t>
  </si>
  <si>
    <t>1.353/1.35/1.35/1.35/1.353/1.35/1.3536/1.354/1.35</t>
  </si>
  <si>
    <t>000123-25-1</t>
  </si>
  <si>
    <t>O=C(OCC)CCC(=O)OCC</t>
  </si>
  <si>
    <t>1,4-diethyl butanedioate</t>
  </si>
  <si>
    <t>-0.851/-0.85/-0.85/-0.85,-0.851/-0.8511/-0.851</t>
  </si>
  <si>
    <t>1,4-dibutyl butanedioate</t>
  </si>
  <si>
    <t>0.51/0.5123/0.512/0.51</t>
  </si>
  <si>
    <t>1,6-diethyl hexanedioate</t>
  </si>
  <si>
    <t>-0.243/-0.24/-0.24/-0.24/-0.243/-0.24/-0.1265/-0.127/-0.24</t>
  </si>
  <si>
    <t>000553-90-2</t>
  </si>
  <si>
    <t>O=C(OC)C(=O)OC</t>
  </si>
  <si>
    <t>dimethyl oxalate</t>
  </si>
  <si>
    <t>1,5-dimethyl pentanedioate</t>
  </si>
  <si>
    <t>-1.17/-1.1679/-1.168</t>
  </si>
  <si>
    <t>001472-87-3</t>
  </si>
  <si>
    <t>O=C(OC)CCCCCCCCCCCC(=O)OC</t>
  </si>
  <si>
    <t>1,13-dimethyl tridecanedioate</t>
  </si>
  <si>
    <t>1.65/1.6536/1.654</t>
  </si>
  <si>
    <t>001732-09-8</t>
  </si>
  <si>
    <t>O=C(OC)CCCCCCC(=O)OC</t>
  </si>
  <si>
    <t>1,8-dimethyl octanedioate</t>
  </si>
  <si>
    <t>0.3/0.2962/0.2962/0.296</t>
  </si>
  <si>
    <t>002050-20-6</t>
  </si>
  <si>
    <t>CCOC(=O)CCCCCC(=O)OCC</t>
  </si>
  <si>
    <t>1,7-diethyl heptanedioate</t>
  </si>
  <si>
    <t>0.41/0.4069/0.407</t>
  </si>
  <si>
    <t>002050-23-9</t>
  </si>
  <si>
    <t>CCOC(=O)CCCCCCC(=O)OCC</t>
  </si>
  <si>
    <t>1,8-diethyl octanedioate</t>
  </si>
  <si>
    <t>0.703/0.703/0.7018/0.702</t>
  </si>
  <si>
    <t>002050-60-4</t>
  </si>
  <si>
    <t>O=C(OCCCC)C(=O)OCCCC</t>
  </si>
  <si>
    <t>dibutyl oxalate</t>
  </si>
  <si>
    <t>-0.57</t>
  </si>
  <si>
    <t>016090-77-0</t>
  </si>
  <si>
    <t>O=C(OCCCC)CCCCCCC(=O)OCCCC</t>
  </si>
  <si>
    <t>1,8-dibutyl octanedioate</t>
  </si>
  <si>
    <t>1.66/1.6556/1.656</t>
  </si>
  <si>
    <t>002049-80-1</t>
  </si>
  <si>
    <t>O=C(OCC)C(C(=O)OCC)CC=C</t>
  </si>
  <si>
    <t>1,3-diethyl 2-(prop-2-en-1-yl)propanedioate</t>
  </si>
  <si>
    <t>-0.06/-0.0559/-0.056</t>
  </si>
  <si>
    <t>000609-09-6</t>
  </si>
  <si>
    <t>O=C(OCC)C(=O)C(=O)OCC</t>
  </si>
  <si>
    <t>1,3-diethyl 2-oxopropanedioate</t>
  </si>
  <si>
    <t>-0.38</t>
  </si>
  <si>
    <t>005965-53-7</t>
  </si>
  <si>
    <t>CCOC(=O)C(=O)CCC(=O)OCC</t>
  </si>
  <si>
    <t>1,5-diethyl 2-oxopentanedioate</t>
  </si>
  <si>
    <t>-0.66</t>
  </si>
  <si>
    <t>006317-49-3</t>
  </si>
  <si>
    <t>CCOC(=O)CCC(=O)CCC(=O)OCC</t>
  </si>
  <si>
    <t>1,7-diethyl 4-oxoheptanedioate</t>
  </si>
  <si>
    <t>-0.6378/-0.638</t>
  </si>
  <si>
    <t>1,4-dibutyl (2E)-but-2-enedioate</t>
  </si>
  <si>
    <t>1.466/1.49/1.49/1.49/1.49</t>
  </si>
  <si>
    <t>019485-03-1</t>
  </si>
  <si>
    <t>O=C(OCCC(OC(=O)C=C)C)C=C</t>
  </si>
  <si>
    <t>4-(prop-2-enoyloxy)butan-2-yl prop-2-enoate</t>
  </si>
  <si>
    <t>1.144</t>
  </si>
  <si>
    <t>000105-76-0</t>
  </si>
  <si>
    <t>1,4-dibutyl (2Z)-but-2-enedioate</t>
  </si>
  <si>
    <t>000623-91-6</t>
  </si>
  <si>
    <t>O=C(OCC)C=CC(=O)OCC</t>
  </si>
  <si>
    <t>1,4-diethyl (2E)-but-2-enedioate</t>
  </si>
  <si>
    <t>000624-48-6</t>
  </si>
  <si>
    <t>O=C(OC)C=CC(=O)OC</t>
  </si>
  <si>
    <t>1,4-dimethyl (2Z)-but-2-enedioate</t>
  </si>
  <si>
    <t>000762-21-0</t>
  </si>
  <si>
    <t>O=C(OCC)C#CC(=O)OCC</t>
  </si>
  <si>
    <t>1,4-diethyl but-2-ynedioate</t>
  </si>
  <si>
    <t>000762-42-5</t>
  </si>
  <si>
    <t>O=C(OC)C#CC(=O)OC</t>
  </si>
  <si>
    <t>1,4-dimethyl but-2-ynedioate</t>
  </si>
  <si>
    <t>2.48</t>
  </si>
  <si>
    <t>001462-12-0</t>
  </si>
  <si>
    <t>O=C(OCC)C(=CC)C(=O)OCC</t>
  </si>
  <si>
    <t>1,3-diethyl 2-ethylidenepropanedioate</t>
  </si>
  <si>
    <t>1.13</t>
  </si>
  <si>
    <t>006802-75-1</t>
  </si>
  <si>
    <t>O=C(OCC)C(=C(C)C)C(=O)OCC</t>
  </si>
  <si>
    <t>1,3-diethyl 2-(propan-2-ylidene)propanedioate</t>
  </si>
  <si>
    <t>-0.07/-0.0728/-0.073</t>
  </si>
  <si>
    <t>017041-60-0</t>
  </si>
  <si>
    <t>COC(/C(C(OC)=O)=C/C)=O</t>
  </si>
  <si>
    <t>1,3-dimethyl 2-ethylidenepropanedioate</t>
  </si>
  <si>
    <t>0.91</t>
  </si>
  <si>
    <t>066086-33-7</t>
  </si>
  <si>
    <t>CC(C)(OC(C#CC(OC(C)(C)C)=O)=O)C</t>
  </si>
  <si>
    <t>1,4-di-tert-butyl but-2-ynedioate</t>
  </si>
  <si>
    <t>2.3</t>
  </si>
  <si>
    <t>000142-19-8</t>
  </si>
  <si>
    <t>O=C(OCC=C)CCCCCC</t>
  </si>
  <si>
    <t>prop-2-en-1-yl heptanoate</t>
  </si>
  <si>
    <t>0.7282/0.728/0.73</t>
  </si>
  <si>
    <t>methyl prop-2-enoate</t>
  </si>
  <si>
    <t>0.547/0.55/0.55</t>
  </si>
  <si>
    <t>2-methylpropyl prop-2-enoate</t>
  </si>
  <si>
    <t>0.29/0.29/0.29/0.291</t>
  </si>
  <si>
    <t>ethyl prop-2-enoate</t>
  </si>
  <si>
    <t>0.52/0.52/0.52/0.52/0.516/0.51/0.52</t>
  </si>
  <si>
    <t>butyl prop-2-enoate</t>
  </si>
  <si>
    <t>0.52/0.52/0.519/0.52/0.52</t>
  </si>
  <si>
    <t>000925-60-0</t>
  </si>
  <si>
    <t>O=C(OCCC)C=C</t>
  </si>
  <si>
    <t>propyl prop-2-enoate</t>
  </si>
  <si>
    <t>0.53/0.531/0.52/0.53</t>
  </si>
  <si>
    <t>000999-55-3</t>
  </si>
  <si>
    <t>O=C(OCC=C)C=C</t>
  </si>
  <si>
    <t>prop-2-en-1-yl prop-2-enoate</t>
  </si>
  <si>
    <t>0.68/0.682/0.68/0.68</t>
  </si>
  <si>
    <t>001663-39-4</t>
  </si>
  <si>
    <t>O=C(OC(C)(C)C)C=C</t>
  </si>
  <si>
    <t>tert-butyl prop-2-enoate</t>
  </si>
  <si>
    <t>-0.64/-0.64/-0.64/0.27</t>
  </si>
  <si>
    <t>002499-58-3</t>
  </si>
  <si>
    <t>O=C(OCCCCCCC)C=C</t>
  </si>
  <si>
    <t>heptyl prop-2-enoate</t>
  </si>
  <si>
    <t>1.086</t>
  </si>
  <si>
    <t>hexyl prop-2-enoate</t>
  </si>
  <si>
    <t>0.71/0.71/0.71/0.741</t>
  </si>
  <si>
    <t>002998-23-4</t>
  </si>
  <si>
    <t>O=C(OCCCCC)C=C</t>
  </si>
  <si>
    <t>pentyl prop-2-enoate</t>
  </si>
  <si>
    <t>0.54/0.537/0.54</t>
  </si>
  <si>
    <t>004245-35-6</t>
  </si>
  <si>
    <t>CC(C)CCOC(=O)C=C</t>
  </si>
  <si>
    <t>3-methylbutyl prop-2-enoate</t>
  </si>
  <si>
    <t>0.41/0.408/0.41</t>
  </si>
  <si>
    <t>cyclohexyl prop-2-enoate</t>
  </si>
  <si>
    <t>0.76/0.76/0.76/0.763</t>
  </si>
  <si>
    <t>2-hydroxyethyl prop-2-enoate</t>
  </si>
  <si>
    <t>0.69/0.69/0.6891/0.69</t>
  </si>
  <si>
    <t>2-hydroxypropyl prop-2-enoate</t>
  </si>
  <si>
    <t>0.65/0.65/0.65/0.65</t>
  </si>
  <si>
    <t>000111-12-6</t>
  </si>
  <si>
    <t>O=C(OC)C#CCCCCC</t>
  </si>
  <si>
    <t>methyl oct-2-ynoate</t>
  </si>
  <si>
    <t>1.04/1.043/1.04</t>
  </si>
  <si>
    <t>000111-80-8</t>
  </si>
  <si>
    <t>O=C(OC)C#CCCCCCC</t>
  </si>
  <si>
    <t>methyl non-2-ynoate</t>
  </si>
  <si>
    <t>1.322</t>
  </si>
  <si>
    <t>004341-76-8</t>
  </si>
  <si>
    <t>CC#CC(=O)OCC</t>
  </si>
  <si>
    <t>ethyl but-2-ynoate</t>
  </si>
  <si>
    <t>0.51/0.509/0.51</t>
  </si>
  <si>
    <t>010519-20-7</t>
  </si>
  <si>
    <t>O=C(OCC)C#CCCCCC</t>
  </si>
  <si>
    <t>ethyl oct-2-ynoate</t>
  </si>
  <si>
    <t>1.233</t>
  </si>
  <si>
    <t>016205-90-6</t>
  </si>
  <si>
    <t>CCCC#CC(=O)OCC</t>
  </si>
  <si>
    <t>ethyl hex-2-ynoate</t>
  </si>
  <si>
    <t>0.6998/0.7</t>
  </si>
  <si>
    <t>016930-95-3</t>
  </si>
  <si>
    <t>CCCCC#CC(=O)OCC</t>
  </si>
  <si>
    <t>ethyl hept-2-ynoate</t>
  </si>
  <si>
    <t>1.106</t>
  </si>
  <si>
    <t>018937-79-6</t>
  </si>
  <si>
    <t>CCCC#CC(=O)OC</t>
  </si>
  <si>
    <t>methyl hex-2-ynoate</t>
  </si>
  <si>
    <t>0.763</t>
  </si>
  <si>
    <t>023326-27-4</t>
  </si>
  <si>
    <t>C(C#CC)(OC)=O</t>
  </si>
  <si>
    <t>methyl but-2-ynoate</t>
  </si>
  <si>
    <t>0.403/0.4</t>
  </si>
  <si>
    <t>055314-57-3</t>
  </si>
  <si>
    <t>C(C#CCC)(=O)OCC</t>
  </si>
  <si>
    <t>ethyl pent-2-ynoate</t>
  </si>
  <si>
    <t>0.825</t>
  </si>
  <si>
    <t>methyl 2-methylprop-2-enoate</t>
  </si>
  <si>
    <t>-1.22/-1.22/-1.22/-1.218/-1.34/-1.22</t>
  </si>
  <si>
    <t>prop-2-en-1-yl 2-methylprop-2-enoate</t>
  </si>
  <si>
    <t>-0.68/-0.68/-0.68/-0.677</t>
  </si>
  <si>
    <t>000097-63-2</t>
  </si>
  <si>
    <t>O=C(OCC)C(=C)C</t>
  </si>
  <si>
    <t>ethyl 2-methylprop-2-enoate</t>
  </si>
  <si>
    <t>-0.93/-0.935/-0.93/-0.93</t>
  </si>
  <si>
    <t>2-methylpropyl 2-methylprop-2-enoate</t>
  </si>
  <si>
    <t>-0.279</t>
  </si>
  <si>
    <t>butyl 2-methylprop-2-enoate</t>
  </si>
  <si>
    <t>-0.27/-0.269</t>
  </si>
  <si>
    <t>000142-09-6</t>
  </si>
  <si>
    <t>O=C(OCCCCCC)C(=C)C</t>
  </si>
  <si>
    <t>hexyl 2-methylprop-2-enoate</t>
  </si>
  <si>
    <t>1.087</t>
  </si>
  <si>
    <t>2-ethylhexyl 2-methylprop-2-enoate</t>
  </si>
  <si>
    <t>1.569</t>
  </si>
  <si>
    <t>002210-28-8</t>
  </si>
  <si>
    <t>O=C(OCCC)C(=C)C</t>
  </si>
  <si>
    <t>propyl 2-methylprop-2-enoate</t>
  </si>
  <si>
    <t>-0.66/-0.655/-0.65</t>
  </si>
  <si>
    <t>004245-37-8</t>
  </si>
  <si>
    <t>O=C(OC=C)C(=C)C</t>
  </si>
  <si>
    <t>ethenyl 2-methylprop-2-enoate</t>
  </si>
  <si>
    <t>-0.62/-0.619/-0.62</t>
  </si>
  <si>
    <t>propan-2-yl 2-methylprop-2-enoate</t>
  </si>
  <si>
    <t>-0.88/-0.88/-0.88/-0.88/-0.881/-0.88</t>
  </si>
  <si>
    <t>013861-22-8</t>
  </si>
  <si>
    <t>O=C(OCC#C)C(=C)C</t>
  </si>
  <si>
    <t>prop-2-yn-1-yl 2-methylprop-2-enoate</t>
  </si>
  <si>
    <t>-0.372/-0.37</t>
  </si>
  <si>
    <t>2-hydroxyethyl 2-methylprop-2-enoate</t>
  </si>
  <si>
    <t>-1.08/-1.08/-1.08</t>
  </si>
  <si>
    <t>2-ethoxyethyl 2-methylprop-2-enoate</t>
  </si>
  <si>
    <t>-0.78/-0.78/-0.78/-0.779</t>
  </si>
  <si>
    <t>000111-79-5</t>
  </si>
  <si>
    <t>O=C(OC)C=CCCCCCC</t>
  </si>
  <si>
    <t>methyl non-2-enoate</t>
  </si>
  <si>
    <t>1.039</t>
  </si>
  <si>
    <t>000589-66-2</t>
  </si>
  <si>
    <t>O=C(OCC(C)C)C=CC</t>
  </si>
  <si>
    <t>2-methylpropyl (2E)-but-2-enoate</t>
  </si>
  <si>
    <t>-0.344</t>
  </si>
  <si>
    <t>000623-43-8</t>
  </si>
  <si>
    <t>O=C(OC)C=CC</t>
  </si>
  <si>
    <t>methyl (2E)-but-2-enoate</t>
  </si>
  <si>
    <t>-0.92/-0.918/-0.92/-0.92</t>
  </si>
  <si>
    <t>000623-70-1</t>
  </si>
  <si>
    <t>O=C(OCC)C=CC</t>
  </si>
  <si>
    <t>ethyl (2E)-but-2-enoate</t>
  </si>
  <si>
    <t>-0.76/-0.765/-0.76/-0.76</t>
  </si>
  <si>
    <t>000638-10-8</t>
  </si>
  <si>
    <t>O=C(OCC)C=C(C)C</t>
  </si>
  <si>
    <t>ethyl 3-methylbut-2-enoate</t>
  </si>
  <si>
    <t>-0.484</t>
  </si>
  <si>
    <t>000924-50-5</t>
  </si>
  <si>
    <t>O=C(OC)C=C(C)C</t>
  </si>
  <si>
    <t>methyl 3-methylbut-2-enoate</t>
  </si>
  <si>
    <t>-1.061</t>
  </si>
  <si>
    <t>001567-14-2</t>
  </si>
  <si>
    <t>C(C(OC)=O)(=CCC)C</t>
  </si>
  <si>
    <t>methyl (2E)-2-methylpent-2-enoate</t>
  </si>
  <si>
    <t>-0.376</t>
  </si>
  <si>
    <t>005837-78-5</t>
  </si>
  <si>
    <t>O=C(OCC)C(=CC)C</t>
  </si>
  <si>
    <t>ethyl (2E)-2-methylbut-2-enoate</t>
  </si>
  <si>
    <t>-0.496</t>
  </si>
  <si>
    <t>006622-76-0</t>
  </si>
  <si>
    <t>O=C(OC)C(=CC)C</t>
  </si>
  <si>
    <t>methyl (2E)-2-methylbut-2-enoate</t>
  </si>
  <si>
    <t>-0.79/-0.617/-0.79/-0.62</t>
  </si>
  <si>
    <t>007299-91-4</t>
  </si>
  <si>
    <t>O=C(OCCCC)C=CC</t>
  </si>
  <si>
    <t>butyl (2E)-but-2-enoate</t>
  </si>
  <si>
    <t>-0.159</t>
  </si>
  <si>
    <t>007367-81-9</t>
  </si>
  <si>
    <t>O=C(OC)C=CCCCCC</t>
  </si>
  <si>
    <t>methyl (2E)-oct-2-enoate</t>
  </si>
  <si>
    <t>0.76/0.764/0.77/0.76</t>
  </si>
  <si>
    <t>010371-45-6</t>
  </si>
  <si>
    <t>O=C(OC(C)CC)C=CC</t>
  </si>
  <si>
    <t>butan-2-yl (2E)-but-2-enoate</t>
  </si>
  <si>
    <t>-0.417</t>
  </si>
  <si>
    <t>018060-77-0</t>
  </si>
  <si>
    <t>O=C(OC(C)C)C=CC</t>
  </si>
  <si>
    <t>propan-2-yl (2E)-but-2-enoate</t>
  </si>
  <si>
    <t>-0.782</t>
  </si>
  <si>
    <t>020474-93-5</t>
  </si>
  <si>
    <t>O=C(OCC=C)C=CC</t>
  </si>
  <si>
    <t>prop-2-en-1-yl (2E)-but-2-enoate</t>
  </si>
  <si>
    <t>-0.481</t>
  </si>
  <si>
    <t>079218-15-8</t>
  </si>
  <si>
    <t>C(OC(C=CC)=O)(C)(C)C</t>
  </si>
  <si>
    <t>tert-butyl (2E)-but-2-enoate</t>
  </si>
  <si>
    <t>-0.639</t>
  </si>
  <si>
    <t>000675-09-2</t>
  </si>
  <si>
    <t>O1C(=O)C=C(C)C=C1C</t>
  </si>
  <si>
    <t>4,6-dimethyl-2H-pyran-2-one</t>
  </si>
  <si>
    <t>000628-08-0</t>
  </si>
  <si>
    <t>O=C(OC/C=C/C)C</t>
  </si>
  <si>
    <t>(2E)-but-2-en-1-yl acetate</t>
  </si>
  <si>
    <t>-0.87</t>
  </si>
  <si>
    <t>000922-67-8</t>
  </si>
  <si>
    <t>O=C(OC)C#C</t>
  </si>
  <si>
    <t>methyl prop-2-ynoate</t>
  </si>
  <si>
    <t>1.77/1.77</t>
  </si>
  <si>
    <t>002177-18-6</t>
  </si>
  <si>
    <t>O=C(OC=C)C=C</t>
  </si>
  <si>
    <t>ethenyl prop-2-enoate</t>
  </si>
  <si>
    <t>1.42</t>
  </si>
  <si>
    <t>010477-47-1</t>
  </si>
  <si>
    <t>C#CCOC(=O)C=C</t>
  </si>
  <si>
    <t>prop-2-yn-1-yl prop-2-enoate</t>
  </si>
  <si>
    <t>1.06/1.06/1.06</t>
  </si>
  <si>
    <t>014861-06-4</t>
  </si>
  <si>
    <t>CC=CC(=O)OC=C</t>
  </si>
  <si>
    <t>ethenyl (2E)-but-2-enoate</t>
  </si>
  <si>
    <t>-0.15/-0.15</t>
  </si>
  <si>
    <t>034485-37-5</t>
  </si>
  <si>
    <t>O=C(C)OC\C=C/C</t>
  </si>
  <si>
    <t>but-2-yn-1-yl acetate</t>
  </si>
  <si>
    <t>-0.8834/-0.883</t>
  </si>
  <si>
    <t>032002-24-7</t>
  </si>
  <si>
    <t>O=C(OCC)C=C(OCC)OCC</t>
  </si>
  <si>
    <t>ethyl 3,3-diethoxyprop-2-enoate</t>
  </si>
  <si>
    <t>-0.65</t>
  </si>
  <si>
    <t>024915-95-5</t>
  </si>
  <si>
    <t>C[C@@H](O)CC(OCC)=O</t>
  </si>
  <si>
    <t>ethyl (3R)-3-hydroxybutanoate</t>
  </si>
  <si>
    <t>-1.53</t>
  </si>
  <si>
    <t>001424-22-2</t>
  </si>
  <si>
    <t>C(CCC1)=C(C1)OC(=O)C</t>
  </si>
  <si>
    <t>cyclohex-1-en-1-yl acetate</t>
  </si>
  <si>
    <t>-0.4</t>
  </si>
  <si>
    <t>000094-04-2</t>
  </si>
  <si>
    <t>CCCCC(CC)C(=O)OC=C</t>
  </si>
  <si>
    <t>ethenyl 2-ethylhexanoate</t>
  </si>
  <si>
    <t>1.0462/1.046</t>
  </si>
  <si>
    <t>ethenyl propanoate</t>
  </si>
  <si>
    <t>-0.653/-0.653</t>
  </si>
  <si>
    <t>ethenyl acetate</t>
  </si>
  <si>
    <t>-0.8595/-0.86</t>
  </si>
  <si>
    <t>000123-20-6</t>
  </si>
  <si>
    <t>CCCC(=O)OC=C</t>
  </si>
  <si>
    <t>ethenyl butanoate</t>
  </si>
  <si>
    <t>-0.3825/-0.383</t>
  </si>
  <si>
    <t>000818-44-0</t>
  </si>
  <si>
    <t>CCCCCCCC(=O)OC=C</t>
  </si>
  <si>
    <t>ethenyl octanoate</t>
  </si>
  <si>
    <t>-0.3</t>
  </si>
  <si>
    <t>003050-69-9</t>
  </si>
  <si>
    <t>CCCCCC(=O)OC=C</t>
  </si>
  <si>
    <t>ethenyl hexanoate</t>
  </si>
  <si>
    <t>0.08</t>
  </si>
  <si>
    <t>000123-68-2</t>
  </si>
  <si>
    <t>O=C(OCC=C)CCCCC</t>
  </si>
  <si>
    <t>prop-2-en-1-yl hexanoate</t>
  </si>
  <si>
    <t>0.2128/0.213/0.21</t>
  </si>
  <si>
    <t>000591-87-7</t>
  </si>
  <si>
    <t>O=C(OCC=C)C</t>
  </si>
  <si>
    <t>prop-2-en-1-yl acetate</t>
  </si>
  <si>
    <t>0.48</t>
  </si>
  <si>
    <t>002051-78-7</t>
  </si>
  <si>
    <t>O=C(OCC=C)CCC</t>
  </si>
  <si>
    <t>prop-2-en-1-yl butanoate</t>
  </si>
  <si>
    <t>-0.6355/-0.636/-0.64</t>
  </si>
  <si>
    <t>002408-20-0</t>
  </si>
  <si>
    <t>O=C(OCC=C)CC</t>
  </si>
  <si>
    <t>prop-2-en-1-yl propanoate</t>
  </si>
  <si>
    <t>-0.8791/-0.879/-0.88</t>
  </si>
  <si>
    <t>000108-22-5</t>
  </si>
  <si>
    <t>O=C(OC(=C)C)C</t>
  </si>
  <si>
    <t>prop-1-en-2-yl acetate</t>
  </si>
  <si>
    <t>-0.4892/-0.489</t>
  </si>
  <si>
    <t>001322-12-9</t>
  </si>
  <si>
    <t>CCCCCCC#COC(=O)OCC</t>
  </si>
  <si>
    <t>ethyl non-2-ynoate</t>
  </si>
  <si>
    <t>1.373</t>
  </si>
  <si>
    <t>000075-98-9</t>
  </si>
  <si>
    <t>O=C(O)C(C)(C)C</t>
  </si>
  <si>
    <t>2,2-dimethylpropanoic acid</t>
  </si>
  <si>
    <t>-0.25/-0.2543/-0.254</t>
  </si>
  <si>
    <t>propanoic acid</t>
  </si>
  <si>
    <t>-0.51/-0.5123/-0.512</t>
  </si>
  <si>
    <t>000079-31-2</t>
  </si>
  <si>
    <t>O=C(O)C(C)C</t>
  </si>
  <si>
    <t>2-methylpropanoic acid</t>
  </si>
  <si>
    <t>-0.33/-0.3334/-0.333</t>
  </si>
  <si>
    <t>2-ethylbutanoic acid</t>
  </si>
  <si>
    <t>-0.15/-0.1523/-0.152</t>
  </si>
  <si>
    <t>000099-66-1</t>
  </si>
  <si>
    <t>CCCC(CCC)C(O)=O</t>
  </si>
  <si>
    <t>2-propylpentanoic acid</t>
  </si>
  <si>
    <t>0.03/0.0258/0.026</t>
  </si>
  <si>
    <t>000105-43-1</t>
  </si>
  <si>
    <t>O=C(O)CC(CC)C</t>
  </si>
  <si>
    <t>3-methylpentanoic acid</t>
  </si>
  <si>
    <t>-0.23/-0.2331/-0.233</t>
  </si>
  <si>
    <t>butanoic acid</t>
  </si>
  <si>
    <t>-0.57/-0.57/-0.572/-0.572</t>
  </si>
  <si>
    <t>-0.27/-0.2674/-0.267</t>
  </si>
  <si>
    <t>heptanoic acid</t>
  </si>
  <si>
    <t>-0.11/-0.1126/-0.113</t>
  </si>
  <si>
    <t>nonanoic acid</t>
  </si>
  <si>
    <t>0.35/0.3509/0.351</t>
  </si>
  <si>
    <t>000112-37-8</t>
  </si>
  <si>
    <t>O=C(O)CCCCCCCCCC</t>
  </si>
  <si>
    <t>undecanoic acid</t>
  </si>
  <si>
    <t>0.9/0.8983/0.898</t>
  </si>
  <si>
    <t>000124-07-2</t>
  </si>
  <si>
    <t>O=C(O)CCCCCCC</t>
  </si>
  <si>
    <t>octanoic acid</t>
  </si>
  <si>
    <t>0.08/0.0807/0.081</t>
  </si>
  <si>
    <t>hexanoic acid</t>
  </si>
  <si>
    <t>-0.2/-0.21/-0.21/-0.2083/-0.208/-0.2</t>
  </si>
  <si>
    <t>000149-57-5</t>
  </si>
  <si>
    <t>O=C(O)C(CCCC)CC</t>
  </si>
  <si>
    <t>2-ethylhexanoic acid</t>
  </si>
  <si>
    <t>0.08/0.0756/0.076</t>
  </si>
  <si>
    <t>decanoic acid</t>
  </si>
  <si>
    <t>0.51/0.5063/0.506</t>
  </si>
  <si>
    <t>000503-74-2</t>
  </si>
  <si>
    <t>O=C(O)CC(C)C</t>
  </si>
  <si>
    <t>3-methylbutanoic acid</t>
  </si>
  <si>
    <t>-0.34/-0.3415/-0.342</t>
  </si>
  <si>
    <t>000646-07-1</t>
  </si>
  <si>
    <t>O=C(O)CCC(C)C</t>
  </si>
  <si>
    <t>4-methylpentanoic acid</t>
  </si>
  <si>
    <t>-0.27/-0.2724/-0.272</t>
  </si>
  <si>
    <t>000080-58-0</t>
  </si>
  <si>
    <t>O=C(O)C(Br)CC</t>
  </si>
  <si>
    <t>2-bromobutanoic acid</t>
  </si>
  <si>
    <t>0.1221/0.122/0.12</t>
  </si>
  <si>
    <t>000565-74-2</t>
  </si>
  <si>
    <t>O=C(O)C(Br)C(C)C</t>
  </si>
  <si>
    <t>2-bromo-3-methylbutanoic acid</t>
  </si>
  <si>
    <t>-0.5492/-0.549</t>
  </si>
  <si>
    <t>000584-93-0</t>
  </si>
  <si>
    <t>O=C(O)C(Br)CCC</t>
  </si>
  <si>
    <t>2-bromopentanoic acid</t>
  </si>
  <si>
    <t>-0.0423/-0.042/-0.04</t>
  </si>
  <si>
    <t>000590-92-1</t>
  </si>
  <si>
    <t>O=C(O)CCBr</t>
  </si>
  <si>
    <t>3-bromopropanoic acid</t>
  </si>
  <si>
    <t>-0.0444/-0.044</t>
  </si>
  <si>
    <t>000616-05-7</t>
  </si>
  <si>
    <t>O=C(O)C(Br)CCCC</t>
  </si>
  <si>
    <t>2-bromohexanoic acid</t>
  </si>
  <si>
    <t>0.4547/0.455</t>
  </si>
  <si>
    <t>002052-01-9</t>
  </si>
  <si>
    <t>O=C(O)C(Br)(C)C</t>
  </si>
  <si>
    <t>2-bromo-2-methylpropanoic acid</t>
  </si>
  <si>
    <t>-0.5845/-0.585/-0.58</t>
  </si>
  <si>
    <t>002067-33-6</t>
  </si>
  <si>
    <t>O=C(O)CCCCBr</t>
  </si>
  <si>
    <t>5-bromopentanoic acid</t>
  </si>
  <si>
    <t>-0.6929/-0.693/-0.69</t>
  </si>
  <si>
    <t>002623-82-7</t>
  </si>
  <si>
    <t>OC(=O)C(Br)CCCCCC</t>
  </si>
  <si>
    <t>2-bromooctanoic acid</t>
  </si>
  <si>
    <t>0.4907/0.491</t>
  </si>
  <si>
    <t>002623-87-2</t>
  </si>
  <si>
    <t>O=C(O)CCCBr</t>
  </si>
  <si>
    <t>4-bromobutanoic acid</t>
  </si>
  <si>
    <t>-0.7711/-0.771</t>
  </si>
  <si>
    <t>004224-70-8</t>
  </si>
  <si>
    <t>O=C(O)CCCCCBr</t>
  </si>
  <si>
    <t>6-bromohexanoic acid</t>
  </si>
  <si>
    <t>0.0305/0.031</t>
  </si>
  <si>
    <t>017696-11-6</t>
  </si>
  <si>
    <t>O=C(O)CCCCCCCBr</t>
  </si>
  <si>
    <t>8-bromooctanoic acid</t>
  </si>
  <si>
    <t>1.3233/1.323</t>
  </si>
  <si>
    <t>070610-87-6</t>
  </si>
  <si>
    <t>O=C(O)C(Br)CCCCCC</t>
  </si>
  <si>
    <t>2-Bromooctanoic acid</t>
  </si>
  <si>
    <t>3.30</t>
  </si>
  <si>
    <t>000107-94-8</t>
  </si>
  <si>
    <t>O=C(O)CCCl</t>
  </si>
  <si>
    <t>3-chloropropanoic acid</t>
  </si>
  <si>
    <t>-0.3321/-0.332</t>
  </si>
  <si>
    <t>000627-00-9</t>
  </si>
  <si>
    <t>O=C(O)CCCCl</t>
  </si>
  <si>
    <t>4-chlorobutanoic acid</t>
  </si>
  <si>
    <t>-0.6773/-0.677</t>
  </si>
  <si>
    <t>001119-46-6</t>
  </si>
  <si>
    <t>OC(=O)CCCCCl</t>
  </si>
  <si>
    <t>5-chloropentanoic acid</t>
  </si>
  <si>
    <t>-0.2857/-0.286</t>
  </si>
  <si>
    <t>004170-24-5</t>
  </si>
  <si>
    <t>OC(=O)C(Cl)CC</t>
  </si>
  <si>
    <t>2-chlorobutanoic acid</t>
  </si>
  <si>
    <t>butanedioic acid</t>
  </si>
  <si>
    <t>-0.94/-0.9395/-0.94</t>
  </si>
  <si>
    <t>000110-94-1</t>
  </si>
  <si>
    <t>O=C(O)CCCC(=O)O</t>
  </si>
  <si>
    <t>pentanedioic acid</t>
  </si>
  <si>
    <t>-0.64/-0.6387/-0.639</t>
  </si>
  <si>
    <t>000111-16-0</t>
  </si>
  <si>
    <t>O=C(O)CCCCCC(=O)O</t>
  </si>
  <si>
    <t>heptanedioic acid</t>
  </si>
  <si>
    <t>-0.58/-0.5845/-0.585</t>
  </si>
  <si>
    <t>000111-20-6</t>
  </si>
  <si>
    <t>O=C(O)CCCCCCCCC(=O)O</t>
  </si>
  <si>
    <t>decanedioic acid</t>
  </si>
  <si>
    <t>-0.27/-0.2676/-0.268</t>
  </si>
  <si>
    <t>hexanedioic acid</t>
  </si>
  <si>
    <t>-0.61/-0.606/-0.606</t>
  </si>
  <si>
    <t>000141-82-2</t>
  </si>
  <si>
    <t>O=C(O)CC(=O)O</t>
  </si>
  <si>
    <t>propanedioic acid</t>
  </si>
  <si>
    <t>-0.71/-0.7087/-0.709</t>
  </si>
  <si>
    <t>000505-48-6</t>
  </si>
  <si>
    <t>O=C(O)CCCCCCC(=O)O</t>
  </si>
  <si>
    <t>octanedioic acid</t>
  </si>
  <si>
    <t>-0.51/-0.5116/-0.512</t>
  </si>
  <si>
    <t>000693-23-2</t>
  </si>
  <si>
    <t>O=C(O)CCCCCCCCCCC(=O)O</t>
  </si>
  <si>
    <t>dodecanedioic acid</t>
  </si>
  <si>
    <t>-0.09/-0.0863/-0.086</t>
  </si>
  <si>
    <t>000821-38-5</t>
  </si>
  <si>
    <t>O=C(O)CCCCCCCCCCCCC(=O)O</t>
  </si>
  <si>
    <t>tetradecanedioic acid</t>
  </si>
  <si>
    <t>004839-46-7</t>
  </si>
  <si>
    <t>O=C(O)CC(CC(=O)O)(C)C</t>
  </si>
  <si>
    <t>3,3-dimethylpentanedioic acid</t>
  </si>
  <si>
    <t>-0.66/-0.6643/-0.664</t>
  </si>
  <si>
    <t>prop-2-enoic acid</t>
  </si>
  <si>
    <t>0.16</t>
  </si>
  <si>
    <t>000626-98-2</t>
  </si>
  <si>
    <t>CCC=CC(O)=O</t>
  </si>
  <si>
    <t>trans-2-Pentenoic acid</t>
  </si>
  <si>
    <t>003724-65-0</t>
  </si>
  <si>
    <t>O=C(O)C=CC</t>
  </si>
  <si>
    <t>Crotonic acid</t>
  </si>
  <si>
    <t>013419-69-7</t>
  </si>
  <si>
    <t>O=C(O)C=CCCC</t>
  </si>
  <si>
    <t>(2E)-hex-2-enoic acid</t>
  </si>
  <si>
    <t>-0.13/-0.1279/-0.128</t>
  </si>
  <si>
    <t>000107-93-7</t>
  </si>
  <si>
    <t>(2E)-but-2-enoic acid</t>
  </si>
  <si>
    <t>-0.54/-0.5448/-0.545</t>
  </si>
  <si>
    <t>003760-11-0</t>
  </si>
  <si>
    <t>O=C(O)C=CCCCCCC</t>
  </si>
  <si>
    <t>(2E)-non-2-enoic acid</t>
  </si>
  <si>
    <t>0.6/0.5995/0.6</t>
  </si>
  <si>
    <t>000471-25-0</t>
  </si>
  <si>
    <t>O=C(O)C#C</t>
  </si>
  <si>
    <t>prop-2-ynoic acid</t>
  </si>
  <si>
    <t>-0.29/-0.2942/-0.294</t>
  </si>
  <si>
    <t>001846-70-4</t>
  </si>
  <si>
    <t>O=C(O)C#CCCCCCC</t>
  </si>
  <si>
    <t>non-2-ynoic acid</t>
  </si>
  <si>
    <t>0.71/0.7138/0.714</t>
  </si>
  <si>
    <t>001871-67-6</t>
  </si>
  <si>
    <t>OC(=O)C=CCCCCC</t>
  </si>
  <si>
    <t>oct-2-enoic acid</t>
  </si>
  <si>
    <t>0.21/0.2089/0.209</t>
  </si>
  <si>
    <t>005663-96-7</t>
  </si>
  <si>
    <t>OC(=O)C#CCCCCC</t>
  </si>
  <si>
    <t>oct-2-ynoic acid</t>
  </si>
  <si>
    <t>-0.06/-0.057/-0.057</t>
  </si>
  <si>
    <t>013991-37-2</t>
  </si>
  <si>
    <t>OC(=O)C=CCC</t>
  </si>
  <si>
    <t>(2E)-pent-2-enoic acid</t>
  </si>
  <si>
    <t>-0.28/-0.2774/-0.277</t>
  </si>
  <si>
    <t>001577-18-0</t>
  </si>
  <si>
    <t>O=C(O)CC=CCC</t>
  </si>
  <si>
    <t>(3E)-hex-3-enoic acid</t>
  </si>
  <si>
    <t>-0.22/-0.2222/-0.222</t>
  </si>
  <si>
    <t>000625-38-7</t>
  </si>
  <si>
    <t>OC(=O)CC=C</t>
  </si>
  <si>
    <t>but-3-enoic acid</t>
  </si>
  <si>
    <t>-0.64/-0.6424/-0.642</t>
  </si>
  <si>
    <t>000591-80-0</t>
  </si>
  <si>
    <t>O=C(O)CCC=C</t>
  </si>
  <si>
    <t>pent-4-enoic acid</t>
  </si>
  <si>
    <t>0.22</t>
  </si>
  <si>
    <t>004146-04-7</t>
  </si>
  <si>
    <t>OCC(N)CCC</t>
  </si>
  <si>
    <t>2-aminopentan-1-ol</t>
  </si>
  <si>
    <t>-0.67/-0.6718/-0.672</t>
  </si>
  <si>
    <t>037143-54-7</t>
  </si>
  <si>
    <t>NC(COC)C</t>
  </si>
  <si>
    <t>1-methoxypropan-2-amine</t>
  </si>
  <si>
    <t>-0.8332/-0.833</t>
  </si>
  <si>
    <t>1-aminopropan-2-ol</t>
  </si>
  <si>
    <t>-0.93/-0.93/-0.84/-0.93/-0.93,-0.93</t>
  </si>
  <si>
    <t>000124-68-5</t>
  </si>
  <si>
    <t>OCC(N)(C)C</t>
  </si>
  <si>
    <t>2-amino-2-methylpropan-1-ol</t>
  </si>
  <si>
    <t>-0.96</t>
  </si>
  <si>
    <t>2-amino-2-methylpropan-1-ol (neutralized)</t>
  </si>
  <si>
    <t>-1.9315/-1.932</t>
  </si>
  <si>
    <t>2-aminoethan-1-ol</t>
  </si>
  <si>
    <t>-1.01/-1.01/-1.01/-1.01</t>
  </si>
  <si>
    <t>000156-87-6</t>
  </si>
  <si>
    <t>OCCCN</t>
  </si>
  <si>
    <t>3-aminopropan-1-ol</t>
  </si>
  <si>
    <t>3-aminopropan-1-ol (neutralized)</t>
  </si>
  <si>
    <t>-1.6917</t>
  </si>
  <si>
    <t>000473-75-6</t>
  </si>
  <si>
    <t>OCC(N)C(C)C</t>
  </si>
  <si>
    <t>DL-2-Amino-3-methyl-1-butanol</t>
  </si>
  <si>
    <t>-0.29</t>
  </si>
  <si>
    <t>000502-32-9</t>
  </si>
  <si>
    <t>OCC(N)CC(C)C</t>
  </si>
  <si>
    <t>2-Amino-4-methyl-pentanol</t>
  </si>
  <si>
    <t>000534-03-2</t>
  </si>
  <si>
    <t>OCC(N)CO</t>
  </si>
  <si>
    <t>2-aminopropane-1,3-diol (neutralized)</t>
  </si>
  <si>
    <t>-1.6763</t>
  </si>
  <si>
    <t>000616-29-5</t>
  </si>
  <si>
    <t>OC(CN)CN</t>
  </si>
  <si>
    <t>1,3-diaminopropan-2-ol (neutralized)</t>
  </si>
  <si>
    <t>-1.4275</t>
  </si>
  <si>
    <t>000616-30-8</t>
  </si>
  <si>
    <t>OCC(O)CN</t>
  </si>
  <si>
    <t>3-aminopropane-1,2-diol (neutralized)</t>
  </si>
  <si>
    <t>-1.8124</t>
  </si>
  <si>
    <t>002508-29-4</t>
  </si>
  <si>
    <t>NCCCCCO</t>
  </si>
  <si>
    <t>5-aminopentan-1-ol</t>
  </si>
  <si>
    <t>-0.99</t>
  </si>
  <si>
    <t>5-aminopentan-1-ol (neutralized)</t>
  </si>
  <si>
    <t>-1.7649/-1.765</t>
  </si>
  <si>
    <t>004048-33-3</t>
  </si>
  <si>
    <t>OCCCCCCN</t>
  </si>
  <si>
    <t>6-aminohexan-1-ol</t>
  </si>
  <si>
    <t>-0.96/-0.958/-0.958</t>
  </si>
  <si>
    <t>005665-74-7</t>
  </si>
  <si>
    <t>OCC(N)CCCC</t>
  </si>
  <si>
    <t>2-aminohexan-1-ol</t>
  </si>
  <si>
    <t>-0.59/-0.5848/-0.585</t>
  </si>
  <si>
    <t>006168-72-5</t>
  </si>
  <si>
    <t>OCC(N)C</t>
  </si>
  <si>
    <t>2-aminopropan-1-ol</t>
  </si>
  <si>
    <t>-0.82</t>
  </si>
  <si>
    <t>007533-40-6</t>
  </si>
  <si>
    <t>2-amino-4-methylpentan-1-ol</t>
  </si>
  <si>
    <t>-0.62/-0.6191/-0.619</t>
  </si>
  <si>
    <t>013054-87-0</t>
  </si>
  <si>
    <t>NC(CC)CO</t>
  </si>
  <si>
    <t>2-aminobutan-1-ol</t>
  </si>
  <si>
    <t>-0.72/-0.72</t>
  </si>
  <si>
    <t>013325-10-5</t>
  </si>
  <si>
    <t>OCCCCN</t>
  </si>
  <si>
    <t>4-aminobutan-1-ol</t>
  </si>
  <si>
    <t>-0.98/-0.9752</t>
  </si>
  <si>
    <t>016369-05-4</t>
  </si>
  <si>
    <t>2-amino-3-methylbutan-1-ol</t>
  </si>
  <si>
    <t>-0.5852/-0.585</t>
  </si>
  <si>
    <t>016369-14-5</t>
  </si>
  <si>
    <t>DL-2-Amino-1-pentanol</t>
  </si>
  <si>
    <t>024629-25-2</t>
  </si>
  <si>
    <t>OCC(N)C(CC)C</t>
  </si>
  <si>
    <t>2-amino-3-methylpentan-1-ol</t>
  </si>
  <si>
    <t>-0.66/-0.6594/-0.659</t>
  </si>
  <si>
    <t>026734-09-8</t>
  </si>
  <si>
    <t>OCC(CN)(C)C</t>
  </si>
  <si>
    <t>3-amino-2,2-dimethylpropan-1-ol</t>
  </si>
  <si>
    <t>-0.92/-0.9246/-0.925</t>
  </si>
  <si>
    <t>NA</t>
  </si>
  <si>
    <t>CC(C)(C)C(N)CO</t>
  </si>
  <si>
    <t>2-Amino-3,3-dimethyl-butanol</t>
  </si>
  <si>
    <t>112245-13-3</t>
  </si>
  <si>
    <t>CC(C)([C@H](N)CO)C</t>
  </si>
  <si>
    <t>2-amino-3,3-dimethylbutan-1-ol</t>
  </si>
  <si>
    <t>-0.72/-0.7178/-0.718</t>
  </si>
  <si>
    <t>2-methoxyethan-1-amine (neutralized)</t>
  </si>
  <si>
    <t>-1.7903/-1.79</t>
  </si>
  <si>
    <t>005332-73-0</t>
  </si>
  <si>
    <t>O(CCCN)C</t>
  </si>
  <si>
    <t>3-methoxypropan-1-amine (neutralized)</t>
  </si>
  <si>
    <t>-1.7725</t>
  </si>
  <si>
    <t>006291-85-6</t>
  </si>
  <si>
    <t>O(CCCN)CC</t>
  </si>
  <si>
    <t>3-ethoxypropan-1-amine (neutralized)</t>
  </si>
  <si>
    <t>-1.7027/-1.703</t>
  </si>
  <si>
    <t>000109-83-1</t>
  </si>
  <si>
    <t>OCCNC</t>
  </si>
  <si>
    <t>2-(methylamino)ethan-1-ol (neutralized)</t>
  </si>
  <si>
    <t>-1.8202/-1.82</t>
  </si>
  <si>
    <t>2-(ethylamino)ethan-1-ol</t>
  </si>
  <si>
    <t>-0.76/-0.77/-0.76/-0.76</t>
  </si>
  <si>
    <t>2-(ethylamino)ethan-1-ol (neutralized)</t>
  </si>
  <si>
    <t>-1.6491/-1.649</t>
  </si>
  <si>
    <t>2-[(2-hydroxyethyl)amino]ethan-1-ol (neutralized)</t>
  </si>
  <si>
    <t>-1.7941</t>
  </si>
  <si>
    <t>004620-70-6</t>
  </si>
  <si>
    <t>OCCNC(C)(C)C</t>
  </si>
  <si>
    <t>2-(tert-butylamino)ethan-1-ol (neutralized)</t>
  </si>
  <si>
    <t>-1.673/-1.673</t>
  </si>
  <si>
    <t>016369-21-4</t>
  </si>
  <si>
    <t>OCCNCCC</t>
  </si>
  <si>
    <t>2-(propylamino)ethan-1-ol</t>
  </si>
  <si>
    <t>-0.77</t>
  </si>
  <si>
    <t>2-(propylamino)ethan-1-ol (neutralized)</t>
  </si>
  <si>
    <t>-1.6842/-1.684</t>
  </si>
  <si>
    <t>040137-22-2</t>
  </si>
  <si>
    <t>OCC(O)CNC</t>
  </si>
  <si>
    <t>3-(methylamino)propane-1,2-diol (neutralized)</t>
  </si>
  <si>
    <t>-1.5341</t>
  </si>
  <si>
    <t>propane-1,2-diamine</t>
  </si>
  <si>
    <t>-0.56/-0.56</t>
  </si>
  <si>
    <t>propane-1,3-diamine</t>
  </si>
  <si>
    <t>-0.7/-0.7045/-0.7</t>
  </si>
  <si>
    <t>000108-03-2</t>
  </si>
  <si>
    <t>N(=O)(=O)CCC</t>
  </si>
  <si>
    <t>1-nitropropane</t>
  </si>
  <si>
    <t>-0.99/-0.99/-0.99</t>
  </si>
  <si>
    <t>000627-05-4</t>
  </si>
  <si>
    <t>CCCCN(=O)=O</t>
  </si>
  <si>
    <t>1-nitrobutane</t>
  </si>
  <si>
    <t>-0.69/-0.69/-0.69</t>
  </si>
  <si>
    <t>000628-05-7</t>
  </si>
  <si>
    <t>CCCCCN(=O)(=O)</t>
  </si>
  <si>
    <t>1-nitropentane</t>
  </si>
  <si>
    <t>-0.31/-0.31/-0.41</t>
  </si>
  <si>
    <t>000646-14-0</t>
  </si>
  <si>
    <t>CCCCCCN(=O)=O</t>
  </si>
  <si>
    <t>1-nitrohexane</t>
  </si>
  <si>
    <t>0.04/0.04</t>
  </si>
  <si>
    <t>005447-97-2</t>
  </si>
  <si>
    <t>N(=O)(=O)C(Br)(C)C</t>
  </si>
  <si>
    <t>2-bromo-2-nitropropane</t>
  </si>
  <si>
    <t>000563-70-2</t>
  </si>
  <si>
    <t>N(=O)(=O)CBr</t>
  </si>
  <si>
    <t>bromo(nitro)methane</t>
  </si>
  <si>
    <t>1.64</t>
  </si>
  <si>
    <t>acetonitrile</t>
  </si>
  <si>
    <t>-2.28/-2.28/-2.28/-2.28/-2.2769/-2.277/-2.28/-2.28</t>
  </si>
  <si>
    <t>000078-82-0</t>
  </si>
  <si>
    <t>N#CC(C)C</t>
  </si>
  <si>
    <t>2-methylpropanenitrile</t>
  </si>
  <si>
    <t>-1.62/-1.62/-1.6193/-1.619/-1.75</t>
  </si>
  <si>
    <t>propanenitrile</t>
  </si>
  <si>
    <t>-1.97/-1.97/-1.97/-1.97/-1.9721/-1.972/-1.97/-1.97</t>
  </si>
  <si>
    <t>000109-74-0</t>
  </si>
  <si>
    <t>C(#N)CCC</t>
  </si>
  <si>
    <t>butanenitrile</t>
  </si>
  <si>
    <t>-1.44/-1.44/-1.4409/-1.441/-1.44</t>
  </si>
  <si>
    <t>000110-59-8</t>
  </si>
  <si>
    <t>N#CCCCC</t>
  </si>
  <si>
    <t>pentanenitrile</t>
  </si>
  <si>
    <t>-1.01/-1.01/-1.01/-1.0071/-1.007/-1.01</t>
  </si>
  <si>
    <t>000124-12-9</t>
  </si>
  <si>
    <t>C(#N)CCCCCCC</t>
  </si>
  <si>
    <t>octanenitrile</t>
  </si>
  <si>
    <t>0.28/0.28/0.2834/0.283/0.28</t>
  </si>
  <si>
    <t>000542-54-1</t>
  </si>
  <si>
    <t>N#CCCC(C)C</t>
  </si>
  <si>
    <t>4-methylpentanenitrile</t>
  </si>
  <si>
    <t>-0.77/-0.79/-0.786/-0.786/-0.79</t>
  </si>
  <si>
    <t>000625-28-5</t>
  </si>
  <si>
    <t>N#CCC(C)C</t>
  </si>
  <si>
    <t>3-methylbutanenitrile</t>
  </si>
  <si>
    <t>-0.88/-0.88/-0.8764/-0.876/-0.88</t>
  </si>
  <si>
    <t>000628-73-9</t>
  </si>
  <si>
    <t>N#CCCCCC</t>
  </si>
  <si>
    <t>hexanenitrile</t>
  </si>
  <si>
    <t>-0.38/-0.38/-0.3758/-0.376/-0.38</t>
  </si>
  <si>
    <t>000629-08-3</t>
  </si>
  <si>
    <t>N#CCCCCCC</t>
  </si>
  <si>
    <t>heptanenitrile</t>
  </si>
  <si>
    <t>-0.2373/-0.237/-0.24</t>
  </si>
  <si>
    <t>000630-18-2</t>
  </si>
  <si>
    <t>N#CC(C)(C)C</t>
  </si>
  <si>
    <t>2,2-dimethylpropanenitrile</t>
  </si>
  <si>
    <t>-1.33/-1.3255/-1.326/-1.33</t>
  </si>
  <si>
    <t>nonanenitrile</t>
  </si>
  <si>
    <t>0.62/0.62/0.62/0.62/0.6247/0.625/0.62/0.62</t>
  </si>
  <si>
    <t>002244-07-7</t>
  </si>
  <si>
    <t>N#CCCCCCCCCCC</t>
  </si>
  <si>
    <t>undecanenitrile</t>
  </si>
  <si>
    <t>1.6498/1.65/1.65</t>
  </si>
  <si>
    <t>dodecanenitrile</t>
  </si>
  <si>
    <t>1.9/1.9/1.9031/1.903/1.9/1.9</t>
  </si>
  <si>
    <t>000590-17-0</t>
  </si>
  <si>
    <t>BrCC#N</t>
  </si>
  <si>
    <t>2-bromoacetonitrile</t>
  </si>
  <si>
    <t>2.23/2.2291/2.229/2.23</t>
  </si>
  <si>
    <t>003252-43-5</t>
  </si>
  <si>
    <t>N#CC(Br)Br</t>
  </si>
  <si>
    <t>2,2-dibromoacetonitrile</t>
  </si>
  <si>
    <t>2.4/2.3979/2.398</t>
  </si>
  <si>
    <t>019481-82-4</t>
  </si>
  <si>
    <t>N#CC(Br)C</t>
  </si>
  <si>
    <t>2-bromopropanenitrile</t>
  </si>
  <si>
    <t>0.63/0.6256/0.626/0.62</t>
  </si>
  <si>
    <t>2-chloroacetonitrile</t>
  </si>
  <si>
    <t>0.85/0.85/0.8453/0.845/0.85/0.85</t>
  </si>
  <si>
    <t>trichloroacetonitrile</t>
  </si>
  <si>
    <t>1.88/1.8827/1.883</t>
  </si>
  <si>
    <t>001617-17-0</t>
  </si>
  <si>
    <t>CC(C#N)Cl</t>
  </si>
  <si>
    <t>2-chloropropanenitrile</t>
  </si>
  <si>
    <t>-0.86/-0.8631/-0.863</t>
  </si>
  <si>
    <t>003018-12-0</t>
  </si>
  <si>
    <t>ClC(Cl)C#N</t>
  </si>
  <si>
    <t>2,2-dichloroacetonitrile</t>
  </si>
  <si>
    <t>0.97/0.9731/0.973</t>
  </si>
  <si>
    <t>000624-75-9</t>
  </si>
  <si>
    <t>N#CCI</t>
  </si>
  <si>
    <t>2-iodoacetonitrile</t>
  </si>
  <si>
    <t>2.47</t>
  </si>
  <si>
    <t>000060-35-5</t>
  </si>
  <si>
    <t>O=C(N)C</t>
  </si>
  <si>
    <t>acetamide</t>
  </si>
  <si>
    <t>-2.32/-2.32</t>
  </si>
  <si>
    <t>000079-05-0</t>
  </si>
  <si>
    <t>O=C(N)CC</t>
  </si>
  <si>
    <t>propanamide</t>
  </si>
  <si>
    <t>-2.09/-2.09/-2.09</t>
  </si>
  <si>
    <t>000079-16-3</t>
  </si>
  <si>
    <t>O=C(NC)C</t>
  </si>
  <si>
    <t>N-methylacetamide</t>
  </si>
  <si>
    <t>-1.98</t>
  </si>
  <si>
    <t>000541-35-5</t>
  </si>
  <si>
    <t>O=C(N)CCC</t>
  </si>
  <si>
    <t>butanamide</t>
  </si>
  <si>
    <t>-1.79/-1.79</t>
  </si>
  <si>
    <t>000541-46-8</t>
  </si>
  <si>
    <t>O=C(N)CC(C)C</t>
  </si>
  <si>
    <t>3-methylbutanamide</t>
  </si>
  <si>
    <t>-1.66</t>
  </si>
  <si>
    <t>000563-83-7</t>
  </si>
  <si>
    <t>O=C(N)C(C)C</t>
  </si>
  <si>
    <t>2-methylpropanamide</t>
  </si>
  <si>
    <t>-1.85/-1.88</t>
  </si>
  <si>
    <t>000625-50-3</t>
  </si>
  <si>
    <t>O=C(NCC)C</t>
  </si>
  <si>
    <t>N-ethylacetamide</t>
  </si>
  <si>
    <t>-1.7/-1.7</t>
  </si>
  <si>
    <t>000628-02-4</t>
  </si>
  <si>
    <t>O=C(N)CCCCC</t>
  </si>
  <si>
    <t>hexanamide</t>
  </si>
  <si>
    <t>-0.91/-0.91</t>
  </si>
  <si>
    <t>000685-91-6</t>
  </si>
  <si>
    <t>O=C(N(CC)CC)C</t>
  </si>
  <si>
    <t>N,N-diethylacetamide</t>
  </si>
  <si>
    <t>-1.54/-1.54/-1.54/-1.54</t>
  </si>
  <si>
    <t>000754-10-9</t>
  </si>
  <si>
    <t>O=C(N)C(C)(C)C</t>
  </si>
  <si>
    <t>2,2-dimethylpropanamide</t>
  </si>
  <si>
    <t>-1.48/-1.48</t>
  </si>
  <si>
    <t>000758-96-3</t>
  </si>
  <si>
    <t>O=C(N(C)C)CC</t>
  </si>
  <si>
    <t>N,N-dimethylpropanamide</t>
  </si>
  <si>
    <t>-1.5/-1.57</t>
  </si>
  <si>
    <t>000762-84-5</t>
  </si>
  <si>
    <t>CC(C)(C)NC(=O)C</t>
  </si>
  <si>
    <t>N-tert-butylacetamide</t>
  </si>
  <si>
    <t>-1.16/-1.16</t>
  </si>
  <si>
    <t>001187-58-2</t>
  </si>
  <si>
    <t>O=C(NC)CC</t>
  </si>
  <si>
    <t>N-methylpropanamide</t>
  </si>
  <si>
    <t>-1.53/-1.53</t>
  </si>
  <si>
    <t>005331-48-6</t>
  </si>
  <si>
    <t>CCCNC(=O)C</t>
  </si>
  <si>
    <t>N-propylacetamide</t>
  </si>
  <si>
    <t>-1.5/-1.5</t>
  </si>
  <si>
    <t>053233-89-9</t>
  </si>
  <si>
    <t>N1C(=O)C(O)=CC(Cl)=C1</t>
  </si>
  <si>
    <t>5-chloropyridine-2,3-diol</t>
  </si>
  <si>
    <t>0.57/0.57</t>
  </si>
  <si>
    <t>000127-19-5</t>
  </si>
  <si>
    <t>O=C(N(C)C)C</t>
  </si>
  <si>
    <t>N,N-dimethylacetamide</t>
  </si>
  <si>
    <t>-1.95/-1.95</t>
  </si>
  <si>
    <t>prop-2-enamide</t>
  </si>
  <si>
    <t>-0.79/-0.79,-0.79/-0.79/-0.81</t>
  </si>
  <si>
    <t>000683-57-8</t>
  </si>
  <si>
    <t>O=C(N)CBr</t>
  </si>
  <si>
    <t>2-bromoacetamide</t>
  </si>
  <si>
    <t>1.5249/1.52/1.52/1.52</t>
  </si>
  <si>
    <t>015102-42-8</t>
  </si>
  <si>
    <t>NC(=O)C(Br)CBr</t>
  </si>
  <si>
    <t>2,3-dibromopropanamide</t>
  </si>
  <si>
    <t>1.91</t>
  </si>
  <si>
    <t>002210-25-5</t>
  </si>
  <si>
    <t>O=C(NC(C)C)C=C</t>
  </si>
  <si>
    <t>N-(propan-2-yl)prop-2-enamide</t>
  </si>
  <si>
    <t>-1.31</t>
  </si>
  <si>
    <t>002680-03-7</t>
  </si>
  <si>
    <t>O=C(N(C)C)C=C</t>
  </si>
  <si>
    <t>N,N-dimethylprop-2-enamide</t>
  </si>
  <si>
    <t>-1.24</t>
  </si>
  <si>
    <t>003279-76-3</t>
  </si>
  <si>
    <t>O=C(NC(=C1)C)C=C1</t>
  </si>
  <si>
    <t>6-methylpyridin-2-ol</t>
  </si>
  <si>
    <t>-1.35/-1.35</t>
  </si>
  <si>
    <t>000079-07-2</t>
  </si>
  <si>
    <t>O=C(N)CCl</t>
  </si>
  <si>
    <t>2-chloroacetamide</t>
  </si>
  <si>
    <t>0.03/0.04/0.04</t>
  </si>
  <si>
    <t>000594-65-0</t>
  </si>
  <si>
    <t>O=C(N)C(Cl)(Cl)Cl</t>
  </si>
  <si>
    <t>trichloroacetamide</t>
  </si>
  <si>
    <t>2,2-dichloroacetamide</t>
  </si>
  <si>
    <t>-0.98/-0.98/-0.98</t>
  </si>
  <si>
    <t>002315-36-8</t>
  </si>
  <si>
    <t>O=C(N(CC)CC)CCl</t>
  </si>
  <si>
    <t>2-chloro-N,N-diethylacetamide</t>
  </si>
  <si>
    <t>0.52</t>
  </si>
  <si>
    <t>007462-73-9</t>
  </si>
  <si>
    <t>NC(C(Cl)CC)=O</t>
  </si>
  <si>
    <t>2-chlorobutanamide</t>
  </si>
  <si>
    <t>-1.22</t>
  </si>
  <si>
    <t>027816-36-0</t>
  </si>
  <si>
    <t>NC(=O)C(Cl)C</t>
  </si>
  <si>
    <t>2-chloropropanamide</t>
  </si>
  <si>
    <t>-1.44</t>
  </si>
  <si>
    <t>000144-48-9</t>
  </si>
  <si>
    <t>O=C(N)CI</t>
  </si>
  <si>
    <t>2-iodoacetamide</t>
  </si>
  <si>
    <t>005875-25-2</t>
  </si>
  <si>
    <t>BrC(C)C(N)=O</t>
  </si>
  <si>
    <t>2-bromopropanamide</t>
  </si>
  <si>
    <t>0.0032/0/0</t>
  </si>
  <si>
    <t>005875-24-1</t>
  </si>
  <si>
    <t>NC(=O)CCCl</t>
  </si>
  <si>
    <t>3-chloropropanamide</t>
  </si>
  <si>
    <t>-1.59/-1.59</t>
  </si>
  <si>
    <t>000108-13-4</t>
  </si>
  <si>
    <t>O=C(N)CC(=O)N</t>
  </si>
  <si>
    <t>propanediamide</t>
  </si>
  <si>
    <t>-2.1464</t>
  </si>
  <si>
    <t>N-(prop-2-enamidomethyl)prop-2-enamide</t>
  </si>
  <si>
    <t>-0.51</t>
  </si>
  <si>
    <t>001068-90-2</t>
  </si>
  <si>
    <t>O=C(NC(C(=O)OCC)C(=O)OCC)C</t>
  </si>
  <si>
    <t>1,3-diethyl 2-acetamidopropanedioate</t>
  </si>
  <si>
    <t>-1.2037/-1.204</t>
  </si>
  <si>
    <t>000075-56-9</t>
  </si>
  <si>
    <t>O(C1C)C1</t>
  </si>
  <si>
    <t>1,2-propylene oxide</t>
  </si>
  <si>
    <t>000106-88-7</t>
  </si>
  <si>
    <t>O(C1CC)C1</t>
  </si>
  <si>
    <t>1-butene oxide</t>
  </si>
  <si>
    <t>000558-30-5</t>
  </si>
  <si>
    <t>O(C1(C)C)C1</t>
  </si>
  <si>
    <t>2-methyl-1,2-epoxypropane</t>
  </si>
  <si>
    <t>001436-34-6</t>
  </si>
  <si>
    <t>CCCCC1OC1</t>
  </si>
  <si>
    <t>1,2-epoxyhexane</t>
  </si>
  <si>
    <t>001438-14-8</t>
  </si>
  <si>
    <t>O(C1)C1C(C)C</t>
  </si>
  <si>
    <t>1,2-epoxy-3-methylbutane</t>
  </si>
  <si>
    <t>002855-19-8</t>
  </si>
  <si>
    <t>O(C1CCCCCCCCCC)C1</t>
  </si>
  <si>
    <t>1,2-epoxydodecane</t>
  </si>
  <si>
    <t>002984-50-1</t>
  </si>
  <si>
    <t>O1C(CCCCCC)C1</t>
  </si>
  <si>
    <t>octene-1,2-oxide</t>
  </si>
  <si>
    <t>glycidyl methacrylate</t>
  </si>
  <si>
    <t>004016-14-2</t>
  </si>
  <si>
    <t>O(C1COC(C)C)C1</t>
  </si>
  <si>
    <t>isopropyl glycidyl ether</t>
  </si>
  <si>
    <t>003172-56-3</t>
  </si>
  <si>
    <t>S(C=C1)C=C1C(=CS2)C=C2</t>
  </si>
  <si>
    <t>3-(thiophen-3-yl)thiophene</t>
  </si>
  <si>
    <t>1</t>
  </si>
  <si>
    <t>000505-29-3</t>
  </si>
  <si>
    <t>S(CCSC1)C1</t>
  </si>
  <si>
    <t>1,4-dithiane</t>
  </si>
  <si>
    <t>-0.11/-0.11</t>
  </si>
  <si>
    <t>000492-97-7</t>
  </si>
  <si>
    <t>S1C=CC=C1C2=CC=CS2</t>
  </si>
  <si>
    <t>2-(thiophen-2-yl)thiophene</t>
  </si>
  <si>
    <t>1.04/1.04</t>
  </si>
  <si>
    <t>methanesulfinylmethane</t>
  </si>
  <si>
    <t>-2.49/-2.49/-2.49/-2.49/-2.44/-2.4911/-2.4518/-2.49/-2.45</t>
  </si>
  <si>
    <t>000352-93-2</t>
  </si>
  <si>
    <t>S(CC)CC</t>
  </si>
  <si>
    <t>(ethylsulfanyl)ethane</t>
  </si>
  <si>
    <t>-0.98</t>
  </si>
  <si>
    <t>000592-88-1</t>
  </si>
  <si>
    <t>S(CC=C)CC=C</t>
  </si>
  <si>
    <t>3-(prop-2-en-1-ylsulfanyl)prop-1-ene</t>
  </si>
  <si>
    <t>-0.31</t>
  </si>
  <si>
    <t>1-(propylsulfanyl)propane</t>
  </si>
  <si>
    <t>-0.003/0/-0.0029/-0.003/0/0</t>
  </si>
  <si>
    <t>1-(butylsulfanyl)butane</t>
  </si>
  <si>
    <t>1.04/1.04/1.04/1.04/1.04/1.04</t>
  </si>
  <si>
    <t>000088-15-3</t>
  </si>
  <si>
    <t>s1cccc1C(=O)C</t>
  </si>
  <si>
    <t>1-(thiophen-2-yl)ethan-1-one</t>
  </si>
  <si>
    <t>-0.59</t>
  </si>
  <si>
    <t>000765-58-2</t>
  </si>
  <si>
    <t>S1C(Br)=CC=C1C</t>
  </si>
  <si>
    <t>2-bromo-5-methylthiophene</t>
  </si>
  <si>
    <t>0.65</t>
  </si>
  <si>
    <t>001003-31-2</t>
  </si>
  <si>
    <t>s1cccc1C(#N)</t>
  </si>
  <si>
    <t>thiophene-2-carbonitrile</t>
  </si>
  <si>
    <t>-0.76</t>
  </si>
  <si>
    <t>002810-04-0</t>
  </si>
  <si>
    <t>s1cccc1C(=O)OCC</t>
  </si>
  <si>
    <t>ethyl thiophene-2-carboxylate</t>
  </si>
  <si>
    <t>0.03</t>
  </si>
  <si>
    <t>002873-18-9</t>
  </si>
  <si>
    <t>S1C(Cl)=CC=C1Br</t>
  </si>
  <si>
    <t>2-bromo-5-chlorothiophene</t>
  </si>
  <si>
    <t>004521-33-9</t>
  </si>
  <si>
    <t>S1C(C=O)=CC=C1N(=O)=O</t>
  </si>
  <si>
    <t>5-nitrothiophene-2-carbaldehyde</t>
  </si>
  <si>
    <t>1.98</t>
  </si>
  <si>
    <t>004861-58-9</t>
  </si>
  <si>
    <t>s1cccc1CCCCC</t>
  </si>
  <si>
    <t>2-pentylthiophene</t>
  </si>
  <si>
    <t>1.2</t>
  </si>
  <si>
    <t>005813-89-8</t>
  </si>
  <si>
    <t>s1cccc1C(=O)N</t>
  </si>
  <si>
    <t>thiophene-2-carboxamide</t>
  </si>
  <si>
    <t>-0.97</t>
  </si>
  <si>
    <t>013195-50-1</t>
  </si>
  <si>
    <t>S1C(N(=O)=O)=CC=C1Br</t>
  </si>
  <si>
    <t>2-bromo-5-nitrothiophene</t>
  </si>
  <si>
    <t>1.41</t>
  </si>
  <si>
    <t>014282-76-9</t>
  </si>
  <si>
    <t>S1C(Br)=C(C)C=C1</t>
  </si>
  <si>
    <t>2-bromo-3-methylthiophene</t>
  </si>
  <si>
    <t>0.62</t>
  </si>
  <si>
    <t>057382-97-5</t>
  </si>
  <si>
    <t>S1C(CC(=O)OCC)=CC=C1</t>
  </si>
  <si>
    <t>ethyl 2-(thiophen-2-yl)acetate</t>
  </si>
  <si>
    <t>0.27/0.27</t>
  </si>
  <si>
    <t>001191-43-1</t>
  </si>
  <si>
    <t>SCCCCCCS</t>
  </si>
  <si>
    <t>hexane-1,6-dithiol</t>
  </si>
  <si>
    <t>0.63/0.6261/0.626/0.63</t>
  </si>
  <si>
    <t>001191-62-4</t>
  </si>
  <si>
    <t>SCCCCCCCCS</t>
  </si>
  <si>
    <t>octane-1,8-dithiol</t>
  </si>
  <si>
    <t>1.19/1.1911/1.191/1.19</t>
  </si>
  <si>
    <t>001569-69-3</t>
  </si>
  <si>
    <t>SC(CCCC1)C1</t>
  </si>
  <si>
    <t>cyclohexanethiol</t>
  </si>
  <si>
    <t>-0.004/-0.004/-0.004/0</t>
  </si>
  <si>
    <t>001639-09-4</t>
  </si>
  <si>
    <t>SCCCCCCC</t>
  </si>
  <si>
    <t>heptane-1-thiol</t>
  </si>
  <si>
    <t>1.02/1.02/1.02/1.02</t>
  </si>
  <si>
    <t>004430-51-7</t>
  </si>
  <si>
    <t>S=C=NCCCCN=C=S</t>
  </si>
  <si>
    <t>1,4-diisothiocyanatobutane</t>
  </si>
  <si>
    <t>3.1</t>
  </si>
  <si>
    <t>109704-32-7</t>
  </si>
  <si>
    <t>S=C=NCCCS=C=N</t>
  </si>
  <si>
    <t>1,3-diisothiocyanatopropane</t>
  </si>
  <si>
    <t>2.7212/2.721/3.05</t>
  </si>
  <si>
    <t>033522-03-1</t>
  </si>
  <si>
    <t>S=C=NC1CCCC1</t>
  </si>
  <si>
    <t>isothiocyanatocyclopentane</t>
  </si>
  <si>
    <t>1.6271/1.627</t>
  </si>
  <si>
    <t>000590-42-1</t>
  </si>
  <si>
    <t>N(=C=S)C(C)(C)C</t>
  </si>
  <si>
    <t>2-isothiocyanato-2-methylpropane</t>
  </si>
  <si>
    <t>-0.64</t>
  </si>
  <si>
    <t>1.7212/1.721/1.72</t>
  </si>
  <si>
    <t>000597-97-7</t>
  </si>
  <si>
    <t>CCC(C)(C)N=C=S</t>
  </si>
  <si>
    <t>2-isothiocyanato-2-methylbutane</t>
  </si>
  <si>
    <t>0.3529/0.353/0.36</t>
  </si>
  <si>
    <t>000628-03-5</t>
  </si>
  <si>
    <t>CC(CCN(=C=S))C</t>
  </si>
  <si>
    <t>1-isothiocyanato-3-methylbutane</t>
  </si>
  <si>
    <t>1.62</t>
  </si>
  <si>
    <t>004426-79-3</t>
  </si>
  <si>
    <t>CCC(N=C=S)C</t>
  </si>
  <si>
    <t>2-isothiocyanatobutane</t>
  </si>
  <si>
    <t>1.11</t>
  </si>
  <si>
    <t>004426-83-9</t>
  </si>
  <si>
    <t>N(=C=S)CCCCCCC</t>
  </si>
  <si>
    <t>1-isothiocyanatoheptane</t>
  </si>
  <si>
    <t>2.28</t>
  </si>
  <si>
    <t>004430-43-7</t>
  </si>
  <si>
    <t>CCCCCCCCCN=C=S</t>
  </si>
  <si>
    <t>1-isothiocyanatononane</t>
  </si>
  <si>
    <t>004430-45-9</t>
  </si>
  <si>
    <t>S=C=NCCCCCCCC</t>
  </si>
  <si>
    <t>1-isothiocyanatooctane</t>
  </si>
  <si>
    <t>024540-94-1</t>
  </si>
  <si>
    <t>N(=C=S)CCCCCCCCCC</t>
  </si>
  <si>
    <t>1-isothiocyanatodecane</t>
  </si>
  <si>
    <t>2.4</t>
  </si>
  <si>
    <t>069626-80-8</t>
  </si>
  <si>
    <t>S=C=NC(C)CCCCCC</t>
  </si>
  <si>
    <t>2-isothiocyanatooctane</t>
  </si>
  <si>
    <t>201224-89-7</t>
  </si>
  <si>
    <t>CCC(CC)N=C=S</t>
  </si>
  <si>
    <t>3-isothiocyanatopentane</t>
  </si>
  <si>
    <t>201224-92-2</t>
  </si>
  <si>
    <t>CC(C(C)N=C=S)C</t>
  </si>
  <si>
    <t>2-isothiocyanato-3-methylbutane</t>
  </si>
  <si>
    <t>0.92</t>
  </si>
  <si>
    <t>201224-94-4</t>
  </si>
  <si>
    <t>CCCC(C)N=C=S</t>
  </si>
  <si>
    <t>2-isothiocyanatopentane</t>
  </si>
  <si>
    <t>1.16</t>
  </si>
  <si>
    <t>056601-42-4</t>
  </si>
  <si>
    <t>C1(N=C=S)CC1</t>
  </si>
  <si>
    <t>isothiocyanatocyclopropane</t>
  </si>
  <si>
    <t>001122-82-3</t>
  </si>
  <si>
    <t>N(=C=S)C(CCCC1)C1</t>
  </si>
  <si>
    <t>isothiocyanatocyclohexane</t>
  </si>
  <si>
    <t>000591-82-2</t>
  </si>
  <si>
    <t>S=C=NCC(C)C</t>
  </si>
  <si>
    <t>1-isothiocyanato-2-methylpropane</t>
  </si>
  <si>
    <t>000628-30-8</t>
  </si>
  <si>
    <t>S=C=NCCC</t>
  </si>
  <si>
    <t>1-isothiocyanatopropane</t>
  </si>
  <si>
    <t>1.6925/1.693/1.7</t>
  </si>
  <si>
    <t>000629-12-9</t>
  </si>
  <si>
    <t>S=C=NCCCCC</t>
  </si>
  <si>
    <t>1-isothiocyanatopentane</t>
  </si>
  <si>
    <t>1.7055/1.706/1.7</t>
  </si>
  <si>
    <t>004404-45-9</t>
  </si>
  <si>
    <t>S=C=NCCCCCC</t>
  </si>
  <si>
    <t>1-isothiocyanatohexane</t>
  </si>
  <si>
    <t>1.7496/1.75/1.74</t>
  </si>
  <si>
    <t>017701-76-7</t>
  </si>
  <si>
    <t>S=C=NC(C)(C)CC(C)(C)C</t>
  </si>
  <si>
    <t>2-isothiocyanato-2,4,4-trimethylpentane</t>
  </si>
  <si>
    <t>1.54</t>
  </si>
  <si>
    <t>thiourea</t>
  </si>
  <si>
    <t>-1.32</t>
  </si>
  <si>
    <t>1,3-dibutylthiourea</t>
  </si>
  <si>
    <t>0.86</t>
  </si>
  <si>
    <t>1,3-dimethylthiourea</t>
  </si>
  <si>
    <t>-1.11</t>
  </si>
  <si>
    <t>-1.37</t>
  </si>
  <si>
    <t>-1.13</t>
  </si>
  <si>
    <t>000927-67-3</t>
  </si>
  <si>
    <t>S=C(N)NCCC</t>
  </si>
  <si>
    <t>propylthiourea</t>
  </si>
  <si>
    <t>-0.69</t>
  </si>
  <si>
    <t>-0.19</t>
  </si>
  <si>
    <t>1,1,3,3-tetramethylthiourea</t>
  </si>
  <si>
    <t>021071-27-2</t>
  </si>
  <si>
    <t>S=C(N)NCCCCCC</t>
  </si>
  <si>
    <t>hexylthiourea</t>
  </si>
  <si>
    <t>024827-74-5</t>
  </si>
  <si>
    <t>S=C(NCCCCCCCCCC)N</t>
  </si>
  <si>
    <t>decylthiourea</t>
  </si>
  <si>
    <t>1.94</t>
  </si>
  <si>
    <t>013281-03-3</t>
  </si>
  <si>
    <t>S=C(NCCCCCCCC)N</t>
  </si>
  <si>
    <t>octylthiourea</t>
  </si>
  <si>
    <t>1.51</t>
  </si>
  <si>
    <t>000512-56-1</t>
  </si>
  <si>
    <t>O=P(OC)(OC)OC</t>
  </si>
  <si>
    <t>trimethyl phosphate</t>
  </si>
  <si>
    <t>-1.82</t>
  </si>
  <si>
    <t>000625-22-9</t>
  </si>
  <si>
    <t>O=S(=O)(OCCCC)OCCCC</t>
  </si>
  <si>
    <t>dibutyl sulfate</t>
  </si>
  <si>
    <t>0.62/0.6207/0.621</t>
  </si>
  <si>
    <t>000064-67-5</t>
  </si>
  <si>
    <t>O=S(=O)(OCC)OCC</t>
  </si>
  <si>
    <t>diethyl sulfate</t>
  </si>
  <si>
    <t>-0.7/-0.6977/-0.698</t>
  </si>
  <si>
    <t>006936-40-9</t>
  </si>
  <si>
    <t>c1c(Cl)c(Cl)c(OC)c(Cl)c1Cl</t>
  </si>
  <si>
    <t>1,2,4,5-tetrachloro-3-methoxybenzene</t>
  </si>
  <si>
    <t>1.8861</t>
  </si>
  <si>
    <t>033719-74-3</t>
  </si>
  <si>
    <t>COc1cc(Cl)cc(Cl)c1</t>
  </si>
  <si>
    <t>1,3-dichloro-5-methoxybenzene</t>
  </si>
  <si>
    <t>0.9299/0.93/0.93/0.93</t>
  </si>
  <si>
    <t>054135-80-7</t>
  </si>
  <si>
    <t>c1c(OC)c(Cl)c(Cl)c(Cl)c1</t>
  </si>
  <si>
    <t>1,2,3-trichloro-4-methoxybenzene</t>
  </si>
  <si>
    <t>1.636/1.64</t>
  </si>
  <si>
    <t>000766-51-8</t>
  </si>
  <si>
    <t>COc1c(Cl)cccc1</t>
  </si>
  <si>
    <t>1-chloro-2-methoxybenzene</t>
  </si>
  <si>
    <t>0.2707/0.22/0.22/0.22</t>
  </si>
  <si>
    <t>000622-24-2</t>
  </si>
  <si>
    <t>c(cccc1)(c1)CCCl</t>
  </si>
  <si>
    <t>(2-chloroethyl)benzene</t>
  </si>
  <si>
    <t>000098-07-7</t>
  </si>
  <si>
    <t>c(cccc1)(c1)C(Cl)(Cl)Cl</t>
  </si>
  <si>
    <t>(trichloromethyl)benzene</t>
  </si>
  <si>
    <t>-0.27</t>
  </si>
  <si>
    <t>(dichloromethyl)benzene</t>
  </si>
  <si>
    <t>000100-44-7</t>
  </si>
  <si>
    <t>c(cccc1)(c1)CCl</t>
  </si>
  <si>
    <t>(chloromethyl)benzene</t>
  </si>
  <si>
    <t>0.06/0.06/0.06/0.06/0.06/0.06/0.06</t>
  </si>
  <si>
    <t>O=N(=O)c(ccc(c1)CCl)c1</t>
  </si>
  <si>
    <t>1-(chloromethyl)-4-nitrobenzene</t>
  </si>
  <si>
    <t>1.18/1.18/1.18/1.18/1.18/1.18/1.18/1.18/1.18</t>
  </si>
  <si>
    <t>000100-66-3</t>
  </si>
  <si>
    <t>O(c(cccc1)c1)C</t>
  </si>
  <si>
    <t>anisole</t>
  </si>
  <si>
    <t>-0.2228/-0.22/-0.22/-0.1/-0.1/-0.1/-0.1/-0.48</t>
  </si>
  <si>
    <t>000103-73-1</t>
  </si>
  <si>
    <t>O(c(cccc1)c1)CC</t>
  </si>
  <si>
    <t>ethoxybenzene</t>
  </si>
  <si>
    <t>-0.14/-0.14/-0.14/-0.14/-0.14/-0.14/-0.14</t>
  </si>
  <si>
    <t>000104-93-8</t>
  </si>
  <si>
    <t>O(c(ccc(c1)C)c1)C</t>
  </si>
  <si>
    <t>1-methoxy-4-methylbenzene</t>
  </si>
  <si>
    <t>0.25/0.25/0.25/0.25/-0.12</t>
  </si>
  <si>
    <t>000104-92-7</t>
  </si>
  <si>
    <t>O(c(ccc(c1)Br)c1)C</t>
  </si>
  <si>
    <t>1-bromo-4-methoxybenzene</t>
  </si>
  <si>
    <t>0.4</t>
  </si>
  <si>
    <t>000623-12-1</t>
  </si>
  <si>
    <t>O(c(ccc(c1)Cl)c1)C</t>
  </si>
  <si>
    <t>1-chloro-4-methoxybenzene</t>
  </si>
  <si>
    <t>0.6696/0.6/0.6/0.6/0.6/0.6</t>
  </si>
  <si>
    <t>002845-89-8</t>
  </si>
  <si>
    <t>O(c(cccc1Cl)c1)C</t>
  </si>
  <si>
    <t>1-chloro-3-methoxybenzene</t>
  </si>
  <si>
    <t>0.353/0.29/0.29</t>
  </si>
  <si>
    <t>000140-67-0</t>
  </si>
  <si>
    <t>O(c(ccc(c1)CC=C)c1)C</t>
  </si>
  <si>
    <t>1-methoxy-4-(prop-2-en-1-yl)benzene</t>
  </si>
  <si>
    <t>0.64</t>
  </si>
  <si>
    <t>000060-12-8</t>
  </si>
  <si>
    <t>OCCc(cccc1)c1</t>
  </si>
  <si>
    <t>2-phenylethan-1-ol</t>
  </si>
  <si>
    <t>-0.78/-0.72/-0.59/-0.59/-0.59/-0.68</t>
  </si>
  <si>
    <t>000089-95-2</t>
  </si>
  <si>
    <t>c(ccc1CO)cc1C</t>
  </si>
  <si>
    <t>(2-methylphenyl)methanol</t>
  </si>
  <si>
    <t>000093-54-9</t>
  </si>
  <si>
    <t>CCC(O)c1ccccc1</t>
  </si>
  <si>
    <t>1-phenylpropan-1-ol</t>
  </si>
  <si>
    <t>000098-85-1</t>
  </si>
  <si>
    <t>OC(c(cccc1)c1)C</t>
  </si>
  <si>
    <t>1-phenylethan-1-ol</t>
  </si>
  <si>
    <t>-0.82/-0.66/-0.66/-0.66/-0.66/-0.82</t>
  </si>
  <si>
    <t>phenylmethanol</t>
  </si>
  <si>
    <t>-0.92,-0.83/-0.83/-0.83/-0.83/-0.83/-0.83/-0.92</t>
  </si>
  <si>
    <t>000100-86-7</t>
  </si>
  <si>
    <t>OC(Cc(cccc1)c1)(C)C</t>
  </si>
  <si>
    <t>2-methyl-1-phenylpropan-2-ol</t>
  </si>
  <si>
    <t>-0.41/-0.41/-0.41/-0.41</t>
  </si>
  <si>
    <t>2-methyl-4-phenylbutan-2-ol</t>
  </si>
  <si>
    <t>-0.07/-0.07/-0.07/-0.07/-0.07/-0.07/-0.07/-0.07</t>
  </si>
  <si>
    <t>000122-97-4</t>
  </si>
  <si>
    <t>OCCCc(cccc1)c1</t>
  </si>
  <si>
    <t>3-phenylpropan-1-ol</t>
  </si>
  <si>
    <t>-0.27/-0.21/-0.21/-0.21/-0.21/-0.27</t>
  </si>
  <si>
    <t>000536-60-7</t>
  </si>
  <si>
    <t>OCc(ccc(c1)C(C)C)c1</t>
  </si>
  <si>
    <t>[4-(propan-2-yl)phenyl]methanol</t>
  </si>
  <si>
    <t>0.18/0.18/0.18/0.18</t>
  </si>
  <si>
    <t>000587-03-1</t>
  </si>
  <si>
    <t>Cc1cccc(CO)c1</t>
  </si>
  <si>
    <t>(3-methylphenyl)methanol</t>
  </si>
  <si>
    <t>-0.24/-0.24/-0.24/-0.24</t>
  </si>
  <si>
    <t>000589-18-4</t>
  </si>
  <si>
    <t>OCc(ccc(c1)C)c1</t>
  </si>
  <si>
    <t>(4-methylphenyl)methanol</t>
  </si>
  <si>
    <t>-0.49/-0.49/-0.49/-0.49</t>
  </si>
  <si>
    <t>000617-94-7</t>
  </si>
  <si>
    <t>OC(c(cccc1)c1)(C)C</t>
  </si>
  <si>
    <t>2-phenylpropan-2-ol</t>
  </si>
  <si>
    <t>-0.59/-0.57/-0.57/-0.57/-0.57</t>
  </si>
  <si>
    <t>000699-02-5</t>
  </si>
  <si>
    <t>OCCc(ccc(c1)C)c1</t>
  </si>
  <si>
    <t>2-(4-methylphenyl)ethan-1-ol</t>
  </si>
  <si>
    <t>-0.26/-0.26/-0.26/-0.26</t>
  </si>
  <si>
    <t>000705-73-7</t>
  </si>
  <si>
    <t>OC(CCC)Cc(cccc1)c1</t>
  </si>
  <si>
    <t>1-phenylpentan-2-ol</t>
  </si>
  <si>
    <t>0.16/0.16/0.16/0.16</t>
  </si>
  <si>
    <t>000768-59-2</t>
  </si>
  <si>
    <t>CCc1ccc(CO)cc1</t>
  </si>
  <si>
    <t>(4-ethylphenyl)methanol</t>
  </si>
  <si>
    <t>0.07,0.07/0.07/0.07/0.07/0.07</t>
  </si>
  <si>
    <t>000877-65-6</t>
  </si>
  <si>
    <t>OCc(ccc(c1)C(C)(C)C)c1</t>
  </si>
  <si>
    <t>(4-tert-butylphenyl)methanol</t>
  </si>
  <si>
    <t>0.48/0.48/0.48/0.48</t>
  </si>
  <si>
    <t>001123-85-9</t>
  </si>
  <si>
    <t>OCC(c(cccc1)c1)C</t>
  </si>
  <si>
    <t>2-phenylpropan-1-ol</t>
  </si>
  <si>
    <t>-0.4/-0.4/-0.4/-0.4</t>
  </si>
  <si>
    <t>001565-75-9</t>
  </si>
  <si>
    <t>OC(CC)(C)c1ccccc1</t>
  </si>
  <si>
    <t>2-phenylbutan-2-ol</t>
  </si>
  <si>
    <t>0.06/0.06/0.06/0.06/0.06</t>
  </si>
  <si>
    <t>002035-94-1</t>
  </si>
  <si>
    <t>OCC(CC)c1ccccc1</t>
  </si>
  <si>
    <t>2-phenylbutan-1-ol</t>
  </si>
  <si>
    <t>-0.11/-0.11/-0.11/-0.11</t>
  </si>
  <si>
    <t>002430-16-2</t>
  </si>
  <si>
    <t>c1ccccc1CCCCCCO</t>
  </si>
  <si>
    <t>6-phenylhexan-1-ol</t>
  </si>
  <si>
    <t>0.87/0.87/0.87/0.87/0.87</t>
  </si>
  <si>
    <t>002722-36-3</t>
  </si>
  <si>
    <t>OCCC(C)c1ccccc1</t>
  </si>
  <si>
    <t>3-phenylbutan-1-ol</t>
  </si>
  <si>
    <t>0.01/0.01/0.01/0.01,0.01/0.01</t>
  </si>
  <si>
    <t>003360-41-6</t>
  </si>
  <si>
    <t>OCCCCc(cccc1)c1</t>
  </si>
  <si>
    <t>4-phenylbutan-1-ol</t>
  </si>
  <si>
    <t>-0.13,0.10/-0.13/0.12/0.12/0.12/0.12/0.12</t>
  </si>
  <si>
    <t>010521-91-2</t>
  </si>
  <si>
    <t>OCCCCCc(cccc1)c1</t>
  </si>
  <si>
    <t>5-phenylpentan-1-ol</t>
  </si>
  <si>
    <t>0.42/0.42/0.42/0.42/0.53</t>
  </si>
  <si>
    <t>014898-87-4</t>
  </si>
  <si>
    <t>OC(Cc1ccccc1)C</t>
  </si>
  <si>
    <t>1-phenylpropan-2-ol</t>
  </si>
  <si>
    <t>-0.62/-0.62/-0.62/-0.62/-0.62</t>
  </si>
  <si>
    <t>022135-49-5</t>
  </si>
  <si>
    <t>c1ccc(cc1)C(CCC)O</t>
  </si>
  <si>
    <t>(1S)-1-phenylbutan-1-ol</t>
  </si>
  <si>
    <t>-0.09/-0.09/-0.09/-0.09</t>
  </si>
  <si>
    <t>Castillo-Garit, Chemosphere 2008,73,415–427(Same SMILES with 22144-60-1)</t>
  </si>
  <si>
    <t>022144-60-1</t>
  </si>
  <si>
    <t>(1R)-1-phenylbutan-1-ol</t>
  </si>
  <si>
    <t>-0.01/-0.01/-0.01/-0.01/-0.01</t>
  </si>
  <si>
    <t>089104-46-1</t>
  </si>
  <si>
    <t>c1c(cccc1)C(CC)CO</t>
  </si>
  <si>
    <t>2-Phenyl-1-butanol</t>
  </si>
  <si>
    <t>120055-09-6</t>
  </si>
  <si>
    <t>OC(CC)Cc(cccc1)c1</t>
  </si>
  <si>
    <t>1-phenylbutan-2-ol</t>
  </si>
  <si>
    <t>-0.16/-0.16/-0.16/-0.16/-0.16</t>
  </si>
  <si>
    <t>2-phenylbut-3-yn-2-ol</t>
  </si>
  <si>
    <t>-0.18/-0.18/-0.18/-0.18/-0.18/-0.18/-0.18/-0.18/-0.18</t>
  </si>
  <si>
    <t>000104-54-1</t>
  </si>
  <si>
    <t>OCC=Cc(cccc1)c1</t>
  </si>
  <si>
    <t>3-phenylprop-2-en-1-ol</t>
  </si>
  <si>
    <t>-0.08/-0.08/-0.08/-0.08</t>
  </si>
  <si>
    <t>006351-10-6</t>
  </si>
  <si>
    <t>c(ccc1C2O)cc1CC2</t>
  </si>
  <si>
    <t>2,3-dihydro-1H-inden-1-ol</t>
  </si>
  <si>
    <t>-0.58</t>
  </si>
  <si>
    <t>015852-73-0</t>
  </si>
  <si>
    <t>OCc1cccc(Br)c1</t>
  </si>
  <si>
    <t>(3-bromophenyl)methanol</t>
  </si>
  <si>
    <t>0.37</t>
  </si>
  <si>
    <t>018982-54-2</t>
  </si>
  <si>
    <t>OCc1ccccc1Br</t>
  </si>
  <si>
    <t>(2-bromophenyl)methanol</t>
  </si>
  <si>
    <t>0.1/0.1/0.1/0.1</t>
  </si>
  <si>
    <t>000873-63-2</t>
  </si>
  <si>
    <t>OCc1cc(Cl)ccc1</t>
  </si>
  <si>
    <t>(3-chlorophenyl)methanol</t>
  </si>
  <si>
    <t>0.15/0.15/0.15/0.15</t>
  </si>
  <si>
    <t>000873-76-7</t>
  </si>
  <si>
    <t>OCc1ccc(Cl)cc1</t>
  </si>
  <si>
    <t>(4-chlorophenyl)methanol</t>
  </si>
  <si>
    <t>0.25/0.25/0.25/0.25</t>
  </si>
  <si>
    <t>001875-88-3</t>
  </si>
  <si>
    <t>OCCc1ccc(Cl)cc1</t>
  </si>
  <si>
    <t>2-(4-chlorophenyl)ethan-1-ol</t>
  </si>
  <si>
    <t>0.32/0.32/0.32/0.32</t>
  </si>
  <si>
    <t>017849-38-6</t>
  </si>
  <si>
    <t>c1c(Cl)c(CO)ccc1</t>
  </si>
  <si>
    <t>(2-chlorophenyl)methanol</t>
  </si>
  <si>
    <t>-0.1</t>
  </si>
  <si>
    <t>001504-58-1</t>
  </si>
  <si>
    <t>OCC#CC1=CC=CC=C1</t>
  </si>
  <si>
    <t>3-phenylprop-2-yn-1-ol</t>
  </si>
  <si>
    <t>0.07/0.0746</t>
  </si>
  <si>
    <t>004254-29-9</t>
  </si>
  <si>
    <t>c(ccc1C2)cc1CC2O</t>
  </si>
  <si>
    <t>2,3-dihydro-1H-inden-2-ol</t>
  </si>
  <si>
    <t>000440-60-8</t>
  </si>
  <si>
    <t>OCc1c(F)c(F)c(F)c(F)c1F</t>
  </si>
  <si>
    <t>(pentafluorophenyl)methanol</t>
  </si>
  <si>
    <t>-0.2/-0.2</t>
  </si>
  <si>
    <t>000446-51-5</t>
  </si>
  <si>
    <t>Fc1ccccc1CO</t>
  </si>
  <si>
    <t>(2-fluorophenyl)methanol</t>
  </si>
  <si>
    <t>-0.67</t>
  </si>
  <si>
    <t>000456-47-3</t>
  </si>
  <si>
    <t>Fc(ccc1)cc1CO</t>
  </si>
  <si>
    <t>(3-fluorophenyl)methanol</t>
  </si>
  <si>
    <t>-0.39/-0.39/-0.39/-0.39</t>
  </si>
  <si>
    <t>000459-56-3</t>
  </si>
  <si>
    <t>c1cc(F)ccc1CO</t>
  </si>
  <si>
    <t>(4-fluorophenyl)methanol</t>
  </si>
  <si>
    <t>-0.62</t>
  </si>
  <si>
    <t>005159-41-1</t>
  </si>
  <si>
    <t>OCc1ccccc1I</t>
  </si>
  <si>
    <t>(2-iodophenyl)methanol</t>
  </si>
  <si>
    <t>benzaldehyde</t>
  </si>
  <si>
    <t>-0.01/-0.01/-0.01/-0.2/-0.01/-0.2/-0.2/-0.196/-0.2</t>
  </si>
  <si>
    <t>000104-87-0</t>
  </si>
  <si>
    <t>O=Cc(ccc(c1)C)c1</t>
  </si>
  <si>
    <t>4-methylbenzaldehyde</t>
  </si>
  <si>
    <t>-0.057</t>
  </si>
  <si>
    <t>4-(propan-2-yl)benzaldehyde</t>
  </si>
  <si>
    <t>0.67/0.67/0.67/0.67/0.67/0.67/0.67/0.67</t>
  </si>
  <si>
    <t>2-methylbenzaldehyde</t>
  </si>
  <si>
    <t>-0.01/-0.01/-0.01/0.011</t>
  </si>
  <si>
    <t>000620-23-5</t>
  </si>
  <si>
    <t>O=Cc(cccc1C)c1</t>
  </si>
  <si>
    <t>3-methylbenzaldehyde</t>
  </si>
  <si>
    <t>0.081</t>
  </si>
  <si>
    <t>004748-78-1</t>
  </si>
  <si>
    <t>O=Cc(ccc(c1)CC)c1</t>
  </si>
  <si>
    <t>4-ethylbenzaldehyde</t>
  </si>
  <si>
    <t>0.28/0.291</t>
  </si>
  <si>
    <t>4-methoxybenzaldehyde</t>
  </si>
  <si>
    <t>-0.047</t>
  </si>
  <si>
    <t>000135-02-4</t>
  </si>
  <si>
    <t>O=Cc(c(OC)ccc1)c1</t>
  </si>
  <si>
    <t>2-methoxybenzaldehyde</t>
  </si>
  <si>
    <t>0.15/0.15/0.148/0.15</t>
  </si>
  <si>
    <t>000591-31-1</t>
  </si>
  <si>
    <t>O=Cc(cccc1OC)c1</t>
  </si>
  <si>
    <t>3-methoxybenzaldehyde</t>
  </si>
  <si>
    <t>0.23/0.23/0.232/0.23,0.23</t>
  </si>
  <si>
    <t>2,4-dimethoxybenzaldehyde</t>
  </si>
  <si>
    <t>-0.06/-0.06/-0.06/-0.056</t>
  </si>
  <si>
    <t>2,4,5-trimethoxybenzaldehyde</t>
  </si>
  <si>
    <t>-0.1/-0.1/-0.1/-0.1/-0.1/-0.1/-0.101/-0.1</t>
  </si>
  <si>
    <t>005736-88-9</t>
  </si>
  <si>
    <t>O=Cc(ccc(OCCCC)c1)c1</t>
  </si>
  <si>
    <t>4-butoxybenzaldehyde</t>
  </si>
  <si>
    <t>0.716</t>
  </si>
  <si>
    <t>005736-91-4</t>
  </si>
  <si>
    <t>O=Cc(ccc(OCCCCC)c1)c1</t>
  </si>
  <si>
    <t>4-(pentyloxy)benzaldehyde</t>
  </si>
  <si>
    <t>1.18/1.18/1.18/1.179/1.18</t>
  </si>
  <si>
    <t>005991-31-1</t>
  </si>
  <si>
    <t>3-Anisaldehyde</t>
  </si>
  <si>
    <t>1.71</t>
  </si>
  <si>
    <t>4-ethoxybenzaldehyde</t>
  </si>
  <si>
    <t>0.07/0.07/0.07/0.07/0.073</t>
  </si>
  <si>
    <t>001122-91-4</t>
  </si>
  <si>
    <t>O=Cc(ccc(c1)Br)c1</t>
  </si>
  <si>
    <t>4-bromobenzaldehyde</t>
  </si>
  <si>
    <t>0.587</t>
  </si>
  <si>
    <t>003132-99-8</t>
  </si>
  <si>
    <t>O=Cc(cccc1Br)c1</t>
  </si>
  <si>
    <t>3-bromobenzaldehyde</t>
  </si>
  <si>
    <t>0.506</t>
  </si>
  <si>
    <t>006630-33-7</t>
  </si>
  <si>
    <t>O=Cc(c(ccc1)Br)c1</t>
  </si>
  <si>
    <t>2-bromobenzaldehyde</t>
  </si>
  <si>
    <t>0.477</t>
  </si>
  <si>
    <t>000089-98-5</t>
  </si>
  <si>
    <t>O=Cc(c(ccc1)Cl)c1</t>
  </si>
  <si>
    <t>2-chlorobenzaldehyde</t>
  </si>
  <si>
    <t>0.487/0.49</t>
  </si>
  <si>
    <t>4-chlorobenzaldehyde</t>
  </si>
  <si>
    <t>0.4/0.4/0.4/0.4/0.4/0.4/0.4/0.4</t>
  </si>
  <si>
    <t>000587-04-2</t>
  </si>
  <si>
    <t>Clc1cccc(C=O)c1</t>
  </si>
  <si>
    <t>3-chlorobenzaldehyde</t>
  </si>
  <si>
    <t>0.406</t>
  </si>
  <si>
    <t>2,4-dichlorobenzaldehyde</t>
  </si>
  <si>
    <t>1.04/1.04/1.04/1.04/1.04/1.036/1.04</t>
  </si>
  <si>
    <t>056961-75-2</t>
  </si>
  <si>
    <t>C(=O)c1c(Cl)c(Cl)cc(Cl)c1</t>
  </si>
  <si>
    <t>2,3,5-trichlorobenzaldehyde</t>
  </si>
  <si>
    <t>1.499/1.72</t>
  </si>
  <si>
    <t>2-chloro-6-fluorobenzaldehyde</t>
  </si>
  <si>
    <t>0.155</t>
  </si>
  <si>
    <t>286474-59-7</t>
  </si>
  <si>
    <t>ClC1=C(C=O)C(F)=C(C)C=C1</t>
  </si>
  <si>
    <t>6-chloro-2-fluoro-3-methylbenzaldehyde</t>
  </si>
  <si>
    <t>1.238/0.74</t>
  </si>
  <si>
    <t>001571-08-0</t>
  </si>
  <si>
    <t>O=Cc(ccc(c1)C(=O)OC)c1</t>
  </si>
  <si>
    <t>methyl 4-formylbenzoate</t>
  </si>
  <si>
    <t>2-fluorobenzaldehyde</t>
  </si>
  <si>
    <t>0.08/0.08/0.08/0.08/0.079</t>
  </si>
  <si>
    <t>000456-48-4</t>
  </si>
  <si>
    <t>O=Cc(cccc1F)c1</t>
  </si>
  <si>
    <t>3-fluorobenzaldehyde</t>
  </si>
  <si>
    <t>0.154</t>
  </si>
  <si>
    <t>000459-57-4</t>
  </si>
  <si>
    <t>O=Cc(ccc(F)c1)c1</t>
  </si>
  <si>
    <t>4-fluorobenzaldehyde</t>
  </si>
  <si>
    <t>-0.127</t>
  </si>
  <si>
    <t>2,3,4,5,6-pentafluorobenzaldehyde</t>
  </si>
  <si>
    <t>0.82/0.82/0.82/0.82/0.82/0.82/0.82/0.815/0.82</t>
  </si>
  <si>
    <t>Castillo-Garit, Chemosphere 2008,73,415–427/Dimitrov, Environ. Toxicol. Chem. 2004,23,463–470</t>
  </si>
  <si>
    <t>261763-02-4</t>
  </si>
  <si>
    <t>FC(F)(F)C1=CC(Cl)=C(F)C(C=O)=C1</t>
  </si>
  <si>
    <t>3-chloro-2-fluoro-5-(trifluoromethyl)benzaldehyde</t>
  </si>
  <si>
    <t>1.723/1.24</t>
  </si>
  <si>
    <t>000122-78-1</t>
  </si>
  <si>
    <t>O=CCc(cccc1)c1</t>
  </si>
  <si>
    <t>2-phenylacetaldehyde</t>
  </si>
  <si>
    <t>0.87</t>
  </si>
  <si>
    <t>000105-07-7</t>
  </si>
  <si>
    <t>O=Cc(ccc(C#N)c1)c1</t>
  </si>
  <si>
    <t>4-formylbenzonitrile</t>
  </si>
  <si>
    <t>0.042/0.04/0.04/0.04/0.043/0.04</t>
  </si>
  <si>
    <t>Gonzalez, Bioorg. Med. Chem. 2004,12,735–744/Dimitrov, Environ. Toxicol. Chem. 2004,23,463–470</t>
  </si>
  <si>
    <t>024964-64-5</t>
  </si>
  <si>
    <t>O=Cc1cc(C#N)ccc1</t>
  </si>
  <si>
    <t>3-formylbenzonitrile</t>
  </si>
  <si>
    <t>-0.019/-0.02/-0.02/-0.02/-0.02</t>
  </si>
  <si>
    <t>2-hydroxybenzaldehyde</t>
  </si>
  <si>
    <t>0.48/0.483/0.424/0.483/0.424/0.42/0.42/0.42/0.42/0.42/0.483/0.42/0.42/0.42/0.424/0.42/0.42/0.424/0.42</t>
  </si>
  <si>
    <t>0.08/0.085/0.085/0.085/0.085/0.09/0.09/0.085/0.09/0.08/0.085/0.08/0.09/0.085/0.08,0.08</t>
  </si>
  <si>
    <t>4-hydroxybenzaldehyde</t>
  </si>
  <si>
    <t>0.27/0.266/0.266/0.266/0.266/0.27/0.27/0.266/0.27/0.266/0.27/0.27/0.266</t>
  </si>
  <si>
    <t>0.015/0.015/0.02/0.02/0.02/0.02/0.02/0.01/0.02/0.02/0.015/0.02/0.01/0.015/0.02</t>
  </si>
  <si>
    <t>4-hydroxy-3-methoxybenzaldehyde</t>
  </si>
  <si>
    <t>-0.03/-0.03/-0.03/-0.03/-0.03/-0.03/-0.03/-0.03/-0.03/-0.03/-0.03/-0.03/-0.03/-0.03/-0.03</t>
  </si>
  <si>
    <t>4-hydroxy-3,5-dimethoxybenzaldehyde</t>
  </si>
  <si>
    <t>0.168/0.168/0.17/0.17/0.17/0.168/0.17/0.17</t>
  </si>
  <si>
    <t>Cronin, Chemosphere 2002,49,1201–1221/Dimitrov, Environ. Toxicol. Chem. 2004,23,463–470</t>
  </si>
  <si>
    <t>2-hydroxy-3-methoxybenzaldehyde</t>
  </si>
  <si>
    <t>0.377/0.377/0.38/0.38/0.38/0.38/0.38/0.38/0.377/0.38/0.377</t>
  </si>
  <si>
    <t>000492-88-6</t>
  </si>
  <si>
    <t>O=Cc(c(O)c(OCC)cc1)c1</t>
  </si>
  <si>
    <t>3-ethoxy-2-hydroxybenzaldehyde</t>
  </si>
  <si>
    <t>000621-59-0</t>
  </si>
  <si>
    <t>O=Cc(ccc(OC)c1O)c1</t>
  </si>
  <si>
    <t>3-hydroxy-4-methoxybenzaldehyde</t>
  </si>
  <si>
    <t>-0.141/-0.141/-0.14/-0.14/-0.14/-0.14/-0.141/-0.14/-0.14/-0.142/-0.14</t>
  </si>
  <si>
    <t>2-hydroxy-4,6-dimethoxybenzaldehyde</t>
  </si>
  <si>
    <t>0.62/0.62/0.62/0.617</t>
  </si>
  <si>
    <t>029865-90-5</t>
  </si>
  <si>
    <t>O=CC1=CC(OC)=C(OC)C(O)=C1</t>
  </si>
  <si>
    <t>3-hydroxy-4,5-dimethoxybenzaldehyde</t>
  </si>
  <si>
    <t>3-bromo-4-hydroxy-5-methoxybenzaldehyde</t>
  </si>
  <si>
    <t>0.617/0.617/0.62/0.62/0.62/0.62/0.62/0.62/0.62/0.62/0.62/0.617/0.62/0.62/0.62/0.617/0.62</t>
  </si>
  <si>
    <t>Cronin, Chemosphere 2002,49,1201–1221/Castillo-Garit, Chemosphere 2008,73,415–427/Dimitrov, Environ. Toxicol. Chem. 2004,23,463–470</t>
  </si>
  <si>
    <t>037687-57-3</t>
  </si>
  <si>
    <t>C(=O)c1c(Cl)c(O)c(OC)cc1</t>
  </si>
  <si>
    <t>2-chloro-3-hydroxy-4-methoxybenzaldehyde</t>
  </si>
  <si>
    <t>0.204</t>
  </si>
  <si>
    <t>3,5-dibromo-2-hydroxybenzaldehyde</t>
  </si>
  <si>
    <t>1.638/1.638/1.65/1.65/1.65/1.64/1.64/1.64/1.65/1.65/1.638/1.65/1.65/1.64/1.648/1.65</t>
  </si>
  <si>
    <t>Cronin, Chemosphere 2002,49,1201–1221/Castillo-Garit, Chemosphere 2008,73,415–427/Dimitrov, Environ. Toxicol. Chem. 2004,23,463–470=1.65</t>
  </si>
  <si>
    <t>1.11/1.11/1.11/1.107</t>
  </si>
  <si>
    <t>002973-77-5</t>
  </si>
  <si>
    <t>C(=O)c1cc(Br)c(O)c(Br)c1</t>
  </si>
  <si>
    <t>3,5-dibromo-4-hydroxybenzaldehyde</t>
  </si>
  <si>
    <t>Brc(cc(c1)C=O)c(c1)O</t>
  </si>
  <si>
    <t>0.61</t>
  </si>
  <si>
    <t>3,5-dichloro-2-hydroxybenzaldehyde</t>
  </si>
  <si>
    <t>1.55/1.55/1.55/1.55/1.55/1.55/1.55/1.55/1.55</t>
  </si>
  <si>
    <t>Cronin, Chemosphere 2002,49,1201–1221/Dimitrov, Environ. Toxicol. Chem. 2004,23,463–470/Castillo-Garit, Chemosphere 2008,73,415–427</t>
  </si>
  <si>
    <t>5-chloro-2-hydroxybenzaldehyde</t>
  </si>
  <si>
    <t>1.01/1.01/1.01/1.009</t>
  </si>
  <si>
    <t>056962-11-9</t>
  </si>
  <si>
    <t>C(=O)c1c(Cl)cc(O)cc1</t>
  </si>
  <si>
    <t>2-chloro-4-hydroxybenzaldehyde</t>
  </si>
  <si>
    <t>002631-77-8</t>
  </si>
  <si>
    <t>O=Cc1c(c(cc(c1)I)I)O</t>
  </si>
  <si>
    <t>2-hydroxy-3,5-diiodobenzaldehyde</t>
  </si>
  <si>
    <t>2.34/2.34/2.34/2.35/2.34/2.35</t>
  </si>
  <si>
    <t>Cronin, Chemosphere 2002,49,1201–1221/Dimitrov, Environ. Toxicol. Chem. 2004,23,463–470=2.35</t>
  </si>
  <si>
    <t>000704-13-2</t>
  </si>
  <si>
    <t>N(=O)(=O)c1c(O)cc(C=O)cc1</t>
  </si>
  <si>
    <t>3-hydroxy-4-nitrobenzaldehyde</t>
  </si>
  <si>
    <t>0.27/0.27/0.27/0.27/0.27/0.27/0.27/0.27/0.27/0.273/0.27</t>
  </si>
  <si>
    <t>Cronin, Chemosphere 2002,49,1201–1221/Castillo-Garit, Chemosphere 2008,73,415–427/Gonzalez, Bioorg. Med. Chem. 2004,12,735–744/Dimitrov, Environ. Toxicol. Chem. 2004,23,463–470</t>
  </si>
  <si>
    <t>003011-34-5</t>
  </si>
  <si>
    <t>c1c(C=O)cc(N(=O)=O)c(O)c1</t>
  </si>
  <si>
    <t>4-hydroxy-3-nitrobenzaldehyde</t>
  </si>
  <si>
    <t>0.61/0.61/0.61/0.61/0.61/0.61/0.61/0.61/0.61/0.614/0.61</t>
  </si>
  <si>
    <t>Cronin, Chemosphere 2002,49,1201–1221/Castillo-Garit, Chemosphere 2008,73,415–427/Dimitrov, Environ. Toxicol. Chem. 2004,23,463–470/Gonzalez, Bioorg. Med. Chem. 2004,12,735–744</t>
  </si>
  <si>
    <t>Oc1ccc(N(=O)=O)c(C=O)c1</t>
  </si>
  <si>
    <t>5-hydroxy-2-nitrobenzaldehyde</t>
  </si>
  <si>
    <t>0.329/0.33/0.330,0.440/0.44/0.44/0.33/0.33/0.33/0.33/0.33/0.44/0.33/0.33/0.38/0.33/0.33/0.329/0.33</t>
  </si>
  <si>
    <t>Cronin, Chemosphere 2002,49,1201–1221/Castillo-Garit, Chemosphere 2008,73,415–427/Gonzalez, Bioorg. Med. Chem. 2004,12,735–744/Katritzky, J. Phys. Org. Chem. 2003,16,811–817/Dimitrov, Environ. Toxicol. Chem. 2004,23,463–470=0.38</t>
  </si>
  <si>
    <t>000099-61-6</t>
  </si>
  <si>
    <t>O=Cc(cccc1N(=O)(=O))c1</t>
  </si>
  <si>
    <t>3-nitrobenzaldehyde</t>
  </si>
  <si>
    <t>0.14/0.14/0.14/0.11/0.11/0.178/0.11</t>
  </si>
  <si>
    <t>Castillo-Garit, Chemosphere 2008,73,415–427/Katritzky, J. Phys. Org. Chem. 2003,16,811–817=Gonzalez, Bioorg. Med. Chem. 2004,12,735–744=0.14</t>
  </si>
  <si>
    <t>O=Cc(c(N(=O)(=O))ccc1)c1</t>
  </si>
  <si>
    <t>2-nitrobenzaldehyde</t>
  </si>
  <si>
    <t>0.167/0.174/0.17/0.17/0.17/0.17/0.17/0.17/0.17/0.167/0.17</t>
  </si>
  <si>
    <t>O=Cc(ccc(N(=O)(=O))c1)c1</t>
  </si>
  <si>
    <t>4-nitrobenzaldehyde</t>
  </si>
  <si>
    <t>0.203/0.2/0.2/0.2/0.2/0.2/0.2/0.2/0.2/0.203/0.2</t>
  </si>
  <si>
    <t>Castillo-Garit, Chemosphere 2008,73,415–427/Katritzky, J. Phys. Org. Chem. 2003,16,811–817/Dimitrov, Environ. Toxicol. Chem. 2004,23,463–470/Gonzalez, Bioorg. Med. Chem. 2004,12,735–744</t>
  </si>
  <si>
    <t>O=Cc(c(ccc1N(=O)=O)Cl)c1</t>
  </si>
  <si>
    <t>2-chloro-5-nitrobenzaldehyde</t>
  </si>
  <si>
    <t>0.53/0.53/0.53/0.6/0.53/0.53/0.56/0.53/0.527/0.53</t>
  </si>
  <si>
    <t>Gonzalez, Bioorg. Med. Chem. 2004,12,735–744/Dimitrov, Environ. Toxicol. Chem. 2004,23,463–470=0.56/Castillo-Garit, Chemosphere 2008,73,415–427=0.5</t>
  </si>
  <si>
    <t>4-(dimethylamino)benzaldehyde</t>
  </si>
  <si>
    <t>0.23/0.23/0.23/0.23/0.23/0.231/0.23</t>
  </si>
  <si>
    <t>000623-27-8</t>
  </si>
  <si>
    <t>O=Cc(ccc(c1)C=O)c1</t>
  </si>
  <si>
    <t>benzene-1,4-dicarbaldehyde</t>
  </si>
  <si>
    <t>-0.086</t>
  </si>
  <si>
    <t>000626-19-7</t>
  </si>
  <si>
    <t>C(=O)c1cc(C=O)ccc1</t>
  </si>
  <si>
    <t>benzene-1,3-dicarbaldehyde</t>
  </si>
  <si>
    <t>0.18/0.18/0.183/0.18</t>
  </si>
  <si>
    <t>002579-22-8</t>
  </si>
  <si>
    <t>C(=O)C#Cc1ccccc1</t>
  </si>
  <si>
    <t>3-phenylprop-2-ynal</t>
  </si>
  <si>
    <t>2.02/2.02/1.34</t>
  </si>
  <si>
    <t>018365-42-9</t>
  </si>
  <si>
    <t>C(=O)C(Cl)=Cc1ccccc1</t>
  </si>
  <si>
    <t>2-chloro-3-phenylprop-2-enal</t>
  </si>
  <si>
    <t>1.73</t>
  </si>
  <si>
    <t>(2E)-3-[4-(dimethylamino)phenyl]prop-2-enal</t>
  </si>
  <si>
    <t>0.52/0.52/0.52</t>
  </si>
  <si>
    <t>001007-32-5</t>
  </si>
  <si>
    <t>CCC(=O)Cc1ccccc1</t>
  </si>
  <si>
    <t>1-phenylbutan-2-one</t>
  </si>
  <si>
    <t>000093-55-0</t>
  </si>
  <si>
    <t>O=C(c(cccc1)c1)CC</t>
  </si>
  <si>
    <t>1-phenylpropan-1-one</t>
  </si>
  <si>
    <t>-0.06/-0.07/-0.07/-0.07/-0.07/-0.07/-0.07/-0.07</t>
  </si>
  <si>
    <t>1-phenylethan-1-one</t>
  </si>
  <si>
    <t>-0.45/-0.46/-0.46/-0.46/-0.46/-0.46/-0.46/-0.46/-0.46/-0.46/-0.46/-0.48/-0.46</t>
  </si>
  <si>
    <t>000495-40-9</t>
  </si>
  <si>
    <t>O=C(c(cccc1)c1)CCC</t>
  </si>
  <si>
    <t>1-phenylbutan-1-one</t>
  </si>
  <si>
    <t>0.22/0.21/0.21/0.21/0.21/0.21/0.21/0.21</t>
  </si>
  <si>
    <t>000942-92-7</t>
  </si>
  <si>
    <t>O=C(c(cccc1)c1)CCCCC</t>
  </si>
  <si>
    <t>1-phenylhexan-1-one</t>
  </si>
  <si>
    <t>1.18/1.19/1.19/1.19/1.19</t>
  </si>
  <si>
    <t>001009-14-9</t>
  </si>
  <si>
    <t>O=C(c(cccc1)c1)CCCC</t>
  </si>
  <si>
    <t>1-phenylpentan-1-one</t>
  </si>
  <si>
    <t>0.55/0.56/0.56/0.56/0.56/0.56</t>
  </si>
  <si>
    <t>001671-75-6</t>
  </si>
  <si>
    <t>O=C(c(cccc1)c1)CCCCCC</t>
  </si>
  <si>
    <t>1-phenylheptan-1-one</t>
  </si>
  <si>
    <t>1.51/1.56/1.56/1.56/1.56/1.56</t>
  </si>
  <si>
    <t>001674-37-9</t>
  </si>
  <si>
    <t>O=C(c(cccc1)c1)CCCCCCC</t>
  </si>
  <si>
    <t>1-phenyloctan-1-one</t>
  </si>
  <si>
    <t>1.86/1.89/1.89/1.89/1.89/1.89</t>
  </si>
  <si>
    <t>000099-90-1</t>
  </si>
  <si>
    <t>O=C(c(ccc(c1)Br)c1)C</t>
  </si>
  <si>
    <t>1-(4-bromophenyl)ethan-1-one</t>
  </si>
  <si>
    <t>000070-11-1</t>
  </si>
  <si>
    <t>O=C(c(cccc1)c1)CBr</t>
  </si>
  <si>
    <t>2-bromo-1-phenylethan-1-one</t>
  </si>
  <si>
    <t>2.82/2.82</t>
  </si>
  <si>
    <t>1-(2,4-dichlorophenyl)ethan-1-one</t>
  </si>
  <si>
    <t>0.62/0.62</t>
  </si>
  <si>
    <t>1-(2,3,4-trichlorophenyl)ethan-1-one</t>
  </si>
  <si>
    <t>1.34/1.34/1.34/1.34/1.34</t>
  </si>
  <si>
    <t>000119-51-7</t>
  </si>
  <si>
    <t>O=C(c(cccc1)c1)C(=NO)C</t>
  </si>
  <si>
    <t>2-(N-hydroxyimino)-1-phenylpropan-1-one</t>
  </si>
  <si>
    <t>-0.04</t>
  </si>
  <si>
    <t>000434-45-7</t>
  </si>
  <si>
    <t>O=C(c(cccc1)c1)C(F)(F)F</t>
  </si>
  <si>
    <t>2,2,2-trifluoro-1-phenylethan-1-one</t>
  </si>
  <si>
    <t>000131-16-8</t>
  </si>
  <si>
    <t>O=C(OCCC)c(c(ccc1)C(=O)OCCC)c1</t>
  </si>
  <si>
    <t>1,2-dipropyl benzene-1,2-dicarboxylate</t>
  </si>
  <si>
    <t>0.98/0.98/0.98</t>
  </si>
  <si>
    <t>002065-23-8</t>
  </si>
  <si>
    <t>O=C(OC)COc(cccc1)c1</t>
  </si>
  <si>
    <t>methyl 2-phenoxyacetate</t>
  </si>
  <si>
    <t>-0.21/-0.21</t>
  </si>
  <si>
    <t>001008-76-0</t>
  </si>
  <si>
    <t>c(ccc1C(OC2=O)CC2)cc1</t>
  </si>
  <si>
    <t>5-phenyloxolan-2-one</t>
  </si>
  <si>
    <t>-0.05</t>
  </si>
  <si>
    <t>000101-41-7</t>
  </si>
  <si>
    <t>O=C(OC)Cc(cccc1)c1</t>
  </si>
  <si>
    <t>methyl 2-phenylacetate</t>
  </si>
  <si>
    <t>-0.402/-0.4/-0.40,-0.402/-0.4</t>
  </si>
  <si>
    <t>000122-79-2</t>
  </si>
  <si>
    <t>O=C(Oc(cccc1)c1)C</t>
  </si>
  <si>
    <t>phenyl acetate</t>
  </si>
  <si>
    <t>-0.226/-0.23/-0.23</t>
  </si>
  <si>
    <t>1,3-diethyl 2-benzylpropanedioate</t>
  </si>
  <si>
    <t>0.71/0.71/0.71/0.71</t>
  </si>
  <si>
    <t>051934-41-9</t>
  </si>
  <si>
    <t>O=C(OCC)C1=CC=C(I)C=C1</t>
  </si>
  <si>
    <t>ethyl 4-iodobenzoate</t>
  </si>
  <si>
    <t>1.53/1.53</t>
  </si>
  <si>
    <t>000093-58-3</t>
  </si>
  <si>
    <t>O=C(OC)c(cccc1)c1</t>
  </si>
  <si>
    <t>methyl benzoate</t>
  </si>
  <si>
    <t>-0.234/-0.23/-0.23,-0.234/-0.23</t>
  </si>
  <si>
    <t>000093-89-0</t>
  </si>
  <si>
    <t>O=C(OCC)c(cccc1)c1</t>
  </si>
  <si>
    <t>ethyl benzoate</t>
  </si>
  <si>
    <t>0.013/-0.01/-0.01/-0.01/0.01,0.013/-0.01/0.01</t>
  </si>
  <si>
    <t>000094-08-6</t>
  </si>
  <si>
    <t>CCOC(=O)c1ccc(C)cc1</t>
  </si>
  <si>
    <t>ethyl 4-methylbenzoate</t>
  </si>
  <si>
    <t>000099-75-2</t>
  </si>
  <si>
    <t>O=C(OC)c(ccc(c1)C)c1</t>
  </si>
  <si>
    <t>methyl 4-methylbenzoate</t>
  </si>
  <si>
    <t>0.23/0.23/0.23</t>
  </si>
  <si>
    <t>000120-50-3</t>
  </si>
  <si>
    <t>O=C(OCC(C)C)c(cccc1)c1</t>
  </si>
  <si>
    <t>2-methylpropyl benzoate</t>
  </si>
  <si>
    <t>0.98</t>
  </si>
  <si>
    <t>000136-60-7</t>
  </si>
  <si>
    <t>O=C(OCCCC)c(cccc1)c1</t>
  </si>
  <si>
    <t>butyl benzoate</t>
  </si>
  <si>
    <t>0.92/0.92/0.92/0.92</t>
  </si>
  <si>
    <t>002049-96-9</t>
  </si>
  <si>
    <t>O=C(OCCCCC)c(cccc1)c1</t>
  </si>
  <si>
    <t>pentyl benzoate</t>
  </si>
  <si>
    <t>1.37/1.37</t>
  </si>
  <si>
    <t>002315-68-6</t>
  </si>
  <si>
    <t>O=C(OCCC)c(cccc1)c1</t>
  </si>
  <si>
    <t>propyl benzoate</t>
  </si>
  <si>
    <t>0.42/0.42</t>
  </si>
  <si>
    <t>006789-88-4</t>
  </si>
  <si>
    <t>O=C(OCCCCCC)c(cccc1)c1</t>
  </si>
  <si>
    <t>hexyl benzoate</t>
  </si>
  <si>
    <t>026537-19-9</t>
  </si>
  <si>
    <t>COC(C1=CC=C(C(C)(C)C)C=C1)=O</t>
  </si>
  <si>
    <t>methyl 4-tert-butylbenzoate</t>
  </si>
  <si>
    <t>000094-30-4</t>
  </si>
  <si>
    <t>O=C(OCC)c(ccc(OC)c1)c1</t>
  </si>
  <si>
    <t>ethyl 4-methoxybenzoate</t>
  </si>
  <si>
    <t>0.77/0.77/0.77/0.77</t>
  </si>
  <si>
    <t>000121-98-2</t>
  </si>
  <si>
    <t>O=C(OC)c(ccc(OC)c1)c1</t>
  </si>
  <si>
    <t>methyl 4-methoxybenzoate</t>
  </si>
  <si>
    <t>0.31</t>
  </si>
  <si>
    <t>023676-08-6</t>
  </si>
  <si>
    <t>CCOc1ccc(C(=O)OC)cc1</t>
  </si>
  <si>
    <t>methyl 4-ethoxybenzoate</t>
  </si>
  <si>
    <t>0.58/0.58</t>
  </si>
  <si>
    <t>005406-57-5</t>
  </si>
  <si>
    <t>CCOC(=O)c1ccc(C(C)(C)C)cc1</t>
  </si>
  <si>
    <t>ethyl 4-tert-butylbenzoate</t>
  </si>
  <si>
    <t>018358-63-9</t>
  </si>
  <si>
    <t>c1c(ccc(c1)NC)C(OC)=O</t>
  </si>
  <si>
    <t>methyl 4-(methylamino)benzoate</t>
  </si>
  <si>
    <t>0.31/0.31/0.31</t>
  </si>
  <si>
    <t>000619-42-1</t>
  </si>
  <si>
    <t>O=C(OC)c(ccc(c1)Br)c1</t>
  </si>
  <si>
    <t>methyl 4-bromobenzoate</t>
  </si>
  <si>
    <t>0.65/0.65/0.6</t>
  </si>
  <si>
    <t>000620-72-4</t>
  </si>
  <si>
    <t>O=C(CBr)OC1=CC=CC=C1</t>
  </si>
  <si>
    <t>phenyl 2-bromoacetate</t>
  </si>
  <si>
    <t>2.08</t>
  </si>
  <si>
    <t>005798-75-4</t>
  </si>
  <si>
    <t>O=C(OCC)c(ccc(c1)Br)c1</t>
  </si>
  <si>
    <t>ethyl 4-bromobenzoate</t>
  </si>
  <si>
    <t>1.33/1.33/1.33/1.33</t>
  </si>
  <si>
    <t>methyl 4-chlorobenzoate</t>
  </si>
  <si>
    <t>0.417/0.42/0.42/0.42/0.42/0.42</t>
  </si>
  <si>
    <t>methyl 2,5-dichlorobenzoate</t>
  </si>
  <si>
    <t>0.811/0.81/0.81/0.81/0.81/0.81/0.81/0.81</t>
  </si>
  <si>
    <t>007335-27-5</t>
  </si>
  <si>
    <t>O=C(OCC)c(ccc(c1)Cl)c1</t>
  </si>
  <si>
    <t>ethyl 4-chlorobenzoate</t>
  </si>
  <si>
    <t>000451-46-7</t>
  </si>
  <si>
    <t>O=C(OCC)c(ccc(F)c1)c1</t>
  </si>
  <si>
    <t>ethyl 4-fluorobenzoate</t>
  </si>
  <si>
    <t>1,2-diethyl benzene-1,2-dicarboxylate</t>
  </si>
  <si>
    <t>0.226/0.10,0.23/0.23/0.23/0.1/0.23/0.1</t>
  </si>
  <si>
    <t>1,2-bis(2-methylpropyl) benzene-1,2-dicarboxylate</t>
  </si>
  <si>
    <t>1.44/1.44/1.44</t>
  </si>
  <si>
    <t>1,2-dibutyl benzene-1,2-dicarboxylate</t>
  </si>
  <si>
    <t>1.601/1.6/1.6/1.6/1.6/1.6/1.6</t>
  </si>
  <si>
    <t>1,2-dimethyl benzene-1,2-dicarboxylate</t>
  </si>
  <si>
    <t>-0.442/-0.54,-0.52,-0.44/-0.44/-0.44/-0.54/-0.44/-0.52</t>
  </si>
  <si>
    <t>000321-14-2</t>
  </si>
  <si>
    <t>O=C(O)c(c(O)ccc1Cl)c1</t>
  </si>
  <si>
    <t>5-chloro-2-hydroxybenzoic acid</t>
  </si>
  <si>
    <t>benzoic acid</t>
  </si>
  <si>
    <t>-0.3/-0.2956</t>
  </si>
  <si>
    <t>3-methylbenzoic acid</t>
  </si>
  <si>
    <t>0.12/0.12</t>
  </si>
  <si>
    <t>4-methylbenzoic acid</t>
  </si>
  <si>
    <t>-0.22/-0.22</t>
  </si>
  <si>
    <t>000088-65-3</t>
  </si>
  <si>
    <t>O=C(O)c(c(ccc1)Br)c1</t>
  </si>
  <si>
    <t>2-bromobenzoic acid</t>
  </si>
  <si>
    <t>000586-76-5</t>
  </si>
  <si>
    <t>O=C(O)c(ccc(c1)Br)c1</t>
  </si>
  <si>
    <t>4-bromobenzoic acid</t>
  </si>
  <si>
    <t>0.18/0.18</t>
  </si>
  <si>
    <t>000610-71-9</t>
  </si>
  <si>
    <t>OC(=O)c1c(Br)ccc(Br)c1</t>
  </si>
  <si>
    <t>2,5-dibromobenzoic acid</t>
  </si>
  <si>
    <t>000618-58-6</t>
  </si>
  <si>
    <t>OC(C1=CC(Br)=CC(Br)=C1)=O</t>
  </si>
  <si>
    <t>3,5-dibromobenzoic acid</t>
  </si>
  <si>
    <t>0.46</t>
  </si>
  <si>
    <t>000050-30-6</t>
  </si>
  <si>
    <t>OC(=O)c1c(Cl)cccc1Cl</t>
  </si>
  <si>
    <t>2,6-dichlorobenzoic acid</t>
  </si>
  <si>
    <t>000050-43-1</t>
  </si>
  <si>
    <t>O=C(c1c(cc(cc1Cl)Cl)Cl)O</t>
  </si>
  <si>
    <t>2,4,6-trichlorobenzoic acid</t>
  </si>
  <si>
    <t>-0.41</t>
  </si>
  <si>
    <t>000050-45-3</t>
  </si>
  <si>
    <t>OC(=O)c1cccc(Cl)c1Cl</t>
  </si>
  <si>
    <t>2,3-dichlorobenzoic acid</t>
  </si>
  <si>
    <t>000050-79-3</t>
  </si>
  <si>
    <t>OC(=O)c1c(Cl)ccc(Cl)c1</t>
  </si>
  <si>
    <t>2,5-dichlorobenzoic acid</t>
  </si>
  <si>
    <t>-0.46/-0.46</t>
  </si>
  <si>
    <t>000050-84-0</t>
  </si>
  <si>
    <t>O=C(O)c(c(cc(c1)Cl)Cl)c1</t>
  </si>
  <si>
    <t>2,4-dichlorobenzoic acid</t>
  </si>
  <si>
    <t>000051-36-5</t>
  </si>
  <si>
    <t>OC(=O)c1cc(Cl)cc(Cl)c1</t>
  </si>
  <si>
    <t>3,5-dichlorobenzoic acid</t>
  </si>
  <si>
    <t>0.27</t>
  </si>
  <si>
    <t>000051-44-5</t>
  </si>
  <si>
    <t>OC(=O)c1cc(Cl)c(Cl)cc1</t>
  </si>
  <si>
    <t>3,4-dichlorobenzoic acid</t>
  </si>
  <si>
    <t>000074-11-3</t>
  </si>
  <si>
    <t>O=C(O)c(ccc(c1)Cl)c1</t>
  </si>
  <si>
    <t>4-chlorobenzoic acid</t>
  </si>
  <si>
    <t>0.11/0.11</t>
  </si>
  <si>
    <t>000118-91-2</t>
  </si>
  <si>
    <t>O=C(O)c(c(ccc1)Cl)c1</t>
  </si>
  <si>
    <t>2-chlorobenzoic acid</t>
  </si>
  <si>
    <t>-0.45</t>
  </si>
  <si>
    <t>000535-80-8</t>
  </si>
  <si>
    <t>O=C(O)c(cccc1Cl)c1</t>
  </si>
  <si>
    <t>3-chlorobenzoic acid</t>
  </si>
  <si>
    <t>2,5-dihydroxybenzoic acid</t>
  </si>
  <si>
    <t>-0.68/-0.68</t>
  </si>
  <si>
    <t>2-hydroxybenzoic acid</t>
  </si>
  <si>
    <t>-0.62/-0.618/-0.512/-0.512/-0.51/-0.51/-0.51/-0.512/-0.51/-0.51</t>
  </si>
  <si>
    <t>3-hydroxybenzoic acid</t>
  </si>
  <si>
    <t>-0.83/-0.828/-0.814/-0.814/-0.81/-0.81/-0.81/-0.814/-0.81</t>
  </si>
  <si>
    <t>4-hydroxybenzoic acid</t>
  </si>
  <si>
    <t>-1.32/-1.319/-1.021/-1.021/-1.02/-1.02/-1.02/-1.021/-1.02</t>
  </si>
  <si>
    <t>000062-23-7</t>
  </si>
  <si>
    <t>O=[N+]([O-])C1=CC=C(C(O)=O)C=C1</t>
  </si>
  <si>
    <t>4-nitrobenzoic acid</t>
  </si>
  <si>
    <t>-0.862/-0.86</t>
  </si>
  <si>
    <t>000121-92-6</t>
  </si>
  <si>
    <t>O=C(O)c(cccc1[N+](=O)[O-])c1</t>
  </si>
  <si>
    <t>3-Nitrobenzoic acid</t>
  </si>
  <si>
    <t>Katritzky, J. Phys. Org. Chem. 2003,16,811–817</t>
  </si>
  <si>
    <t>000552-16-9</t>
  </si>
  <si>
    <t>O=C(O)c(c([N+](=O)[O-])ccc1)c1</t>
  </si>
  <si>
    <t>2-Nitrobenzoic acid</t>
  </si>
  <si>
    <t>000576-55-6</t>
  </si>
  <si>
    <t>Oc(c(c(c(c1Br)Br)Br)C)c1Br</t>
  </si>
  <si>
    <t>2,3,4,5-tetrabromo-6-methylphenol</t>
  </si>
  <si>
    <t>2.573/2.57/2.574/2.573/2.569/2.57/2.57/2.57/2.573/2.57/2.57/2.574/2.57/2.57/2.57</t>
  </si>
  <si>
    <t>pentabromophenol</t>
  </si>
  <si>
    <t>2.664/2.66/2.664/2.664/2.658/2.66/2.66/2.66/2.66/2.66/2.66/2.66/2.66/2.664/2.66/2.66/2.66/2.664/2.66/2.66/2.66</t>
  </si>
  <si>
    <t>2,3,4,6-tetrachlorophenol</t>
  </si>
  <si>
    <t>2.18/2.18/2.18/2.18</t>
  </si>
  <si>
    <t>pentachlorophenol</t>
  </si>
  <si>
    <t>2.568/2.568/2.57/2.5229/2.049/2.523/2.06/2.06/2.06/2.07/2.07/2.07/2.07/2.05/2.0327/2.05/2.523/2.05/2.07/2.07/2.049/2.07/2.05/2.07</t>
  </si>
  <si>
    <t>2.2192/2.219/2.22/2.2218/2.222/2.222/2.215/2.21/2.21/2.21/2.21/2.22,2.22/2.22/2.22/2.222/2.22/2.21/2.222/2.22</t>
  </si>
  <si>
    <t>2.712/2.004/2/2.699/2.712/2.699/2.721/2.72/2.72/2.72/2.72/2.72/2.71/2.71/2.699/2.71/2.72/2.72/2.712/2.72/2.71/2.72</t>
  </si>
  <si>
    <t>2-methoxyphenol</t>
  </si>
  <si>
    <t>-0.51/-0.51/-0.51/-0.51/-0.51/-0.51/-0.51/-0.51/-0.51</t>
  </si>
  <si>
    <t>000091-10-1</t>
  </si>
  <si>
    <t>O(c(c(O)c(OC)cc1)c1)C</t>
  </si>
  <si>
    <t>2,6-dimethoxyphenol</t>
  </si>
  <si>
    <t>-0.598/-0.598/-0.6/-0.6/-0.6/-0.6/-0.598/-0.6</t>
  </si>
  <si>
    <t>000094-71-3</t>
  </si>
  <si>
    <t>O(c(c(O)ccc1)c1)CC</t>
  </si>
  <si>
    <t>2-ethoxyphenol</t>
  </si>
  <si>
    <t>-0.358/-0.358/-0.36/-0.36/-0.36/-0.36/-0.358/-0.36</t>
  </si>
  <si>
    <t>000122-94-1</t>
  </si>
  <si>
    <t>O(c(ccc(O)c1)c1)CCCC</t>
  </si>
  <si>
    <t>4-butoxyphenol</t>
  </si>
  <si>
    <t>0.7/0.702/0.701/0.702/0.702/0.701/0.7/0.7/0.7/0.702/0.7/0.7/0.701/0.7/0.7/0.7</t>
  </si>
  <si>
    <t>-0.273/-0.14/-0.143/-0.27/-0.326/-0.145/-0.33/-0.33/-0.326/-0.33/-0.33/-0.33/-0.33/-0.33/-0.33/-0.145/-0.33/-0.33/-0.33/-0.33/-0.326/-0.33/-0.33/-0.33</t>
  </si>
  <si>
    <t>4-methoxyphenol</t>
  </si>
  <si>
    <t>-0.143/-0.14/-0.143/-0.14/-0.143/-0.143/-0.143/-0.14/-0.14/-0.143/-0.14/-0.14/-0.14/-0.14/-0.14/-0.14/-0.143/-0.14/-0.14/-0.14/-0.14/-0.143/-0.14/-0.14/-0.14/-0.14</t>
  </si>
  <si>
    <t>000500-99-2</t>
  </si>
  <si>
    <t>COc1cc(O)cc(OC)c1</t>
  </si>
  <si>
    <t>3,5-dimethoxyphenol</t>
  </si>
  <si>
    <t>-0.092/-0.092/-0.09/-0.09/-0.09/-0.09/-0.09/-0.092/-0.09/-0.09/-0.09</t>
  </si>
  <si>
    <t>000622-62-8</t>
  </si>
  <si>
    <t>O(c(ccc(O)c1)c1)CC</t>
  </si>
  <si>
    <t>4-ethoxyphenol</t>
  </si>
  <si>
    <t>0.01/0.013/0.013/0.013/0.013/0.013/0.01/0.01/0.01/0.013/0.01/0.01/0.013/0.01/0.01/0.01</t>
  </si>
  <si>
    <t>013037-86-0</t>
  </si>
  <si>
    <t>O(c(ccc(O)c1)c1)CCCCCCC</t>
  </si>
  <si>
    <t>4-(heptyloxy)phenol</t>
  </si>
  <si>
    <t>2.03/2.033/2.033/2.033/2.032/2.03/2.03/2.033/2.03/2.03/2.033/2.03</t>
  </si>
  <si>
    <t>018979-50-5</t>
  </si>
  <si>
    <t>O(c(ccc(O)c1)c1)CCC</t>
  </si>
  <si>
    <t>4-propoxyphenol</t>
  </si>
  <si>
    <t>0.52/0.52</t>
  </si>
  <si>
    <t>018979-53-8</t>
  </si>
  <si>
    <t>O(c(ccc(O)c1)c1)CCCCC</t>
  </si>
  <si>
    <t>4-(pentyloxy)phenol</t>
  </si>
  <si>
    <t>1.36/1.36</t>
  </si>
  <si>
    <t>018979-55-0</t>
  </si>
  <si>
    <t>O(c(ccc(O)c1)c1)CCCCCC</t>
  </si>
  <si>
    <t>4-(hexyloxy)phenol</t>
  </si>
  <si>
    <t>1.65/1.648/1.638/1.648/1.648/1.64/1.64/1.648/1.64/1.638/1.64</t>
  </si>
  <si>
    <t>065383-57-5</t>
  </si>
  <si>
    <t>Oc1cc(OCC)c(OC)cc1</t>
  </si>
  <si>
    <t>3-ethoxy-4-methoxyphenol</t>
  </si>
  <si>
    <t>-0.299/-0.299/-0.3/-0.3/-0.3/-0.3/-0.299/-0.3</t>
  </si>
  <si>
    <t>065262-96-6</t>
  </si>
  <si>
    <t>Oc(cc(Cl)cc1(OC))c1</t>
  </si>
  <si>
    <t>3-chloro-5-methoxyphenol</t>
  </si>
  <si>
    <t>0.757/0.757/0.76/0.76/0.76/0.76/0.76/0.76/0.757/0.76/0.76/0.76</t>
  </si>
  <si>
    <t>005446-02-6</t>
  </si>
  <si>
    <t>COC(=O)c1c(O)cc(OC)cc1</t>
  </si>
  <si>
    <t>methyl 2-hydroxy-4-methoxybenzoate</t>
  </si>
  <si>
    <t>0.62/0.62/0.62/0.62/0.62/0.62</t>
  </si>
  <si>
    <t>000097-53-0</t>
  </si>
  <si>
    <t>O(c(c(O)ccc1CC=C)c1)C</t>
  </si>
  <si>
    <t>2-methoxy-4-(prop-2-en-1-yl)phenol</t>
  </si>
  <si>
    <t>0.42/0.42/0.42/0.42/0.42/0.42</t>
  </si>
  <si>
    <t>000097-54-1</t>
  </si>
  <si>
    <t>O(c(c(O)ccc1C=CC)c1)C</t>
  </si>
  <si>
    <t>2-methoxy-4-(prop-1-en-1-yl)phenol</t>
  </si>
  <si>
    <t>0.75/0.75/0.75/0.75/0.75/0.75/0.75/0.75/0.75</t>
  </si>
  <si>
    <t>049650-88-6</t>
  </si>
  <si>
    <t>O(c(cccc1O)c1)CCO</t>
  </si>
  <si>
    <t>3-(2-hydroxyethoxy)phenol</t>
  </si>
  <si>
    <t>-0.87/-0.87</t>
  </si>
  <si>
    <t>007149-10-2</t>
  </si>
  <si>
    <t>NCc1cc(OC)c(O)cc1</t>
  </si>
  <si>
    <t>4-(aminomethyl)-2-methoxyphenol hydrochloride</t>
  </si>
  <si>
    <t>-0.97/-0.97/-0.97/-0.97/-0.97/-0.97/-0.97</t>
  </si>
  <si>
    <t>000094-26-8</t>
  </si>
  <si>
    <t>O=C(OCCCC)c(ccc(O)c1)c1</t>
  </si>
  <si>
    <t>butyl 4-hydroxybenzoate</t>
  </si>
  <si>
    <t>1.33/1.33</t>
  </si>
  <si>
    <t>methyl 4-hydroxybenzoate</t>
  </si>
  <si>
    <t>0.08/0.084/0.084/0.084/0.084/0.08/0.08/0.08/0.084/0.08/0.08/0.084/0.08</t>
  </si>
  <si>
    <t>000120-47-8</t>
  </si>
  <si>
    <t>O=C(OCC)c(ccc(O)c1)c1</t>
  </si>
  <si>
    <t>ethyl 4-hydroxybenzoate</t>
  </si>
  <si>
    <t>0.57/0.572/0.573/0.572/0.573/0.57/0.57/0.57/0.572/0.57/0.573/0.57</t>
  </si>
  <si>
    <t>005153-25-3</t>
  </si>
  <si>
    <t>O=C(OCC(CCCC)CC)c(ccc(O)c1)c1</t>
  </si>
  <si>
    <t>2-ethylhexyl 4-hydroxybenzoate</t>
  </si>
  <si>
    <t>2.51/2.51</t>
  </si>
  <si>
    <t>006521-30-8</t>
  </si>
  <si>
    <t>O=C(OCCC(C)C)c(ccc(O)c1)c1</t>
  </si>
  <si>
    <t>3-methylbutyl 4-hydroxybenzoate</t>
  </si>
  <si>
    <t>1.48/1.48/1.48/1.48/1.48</t>
  </si>
  <si>
    <t>007781-98-8</t>
  </si>
  <si>
    <t>c1c(O)cccc1C(=O)OCC</t>
  </si>
  <si>
    <t>ethyl 3-hydroxybenzoate</t>
  </si>
  <si>
    <t>0.48/0.478/0.478/0.478/0.478/0.48/0.48/0.48/0.478/0.48/0.478/0.48</t>
  </si>
  <si>
    <t>019438-10-9</t>
  </si>
  <si>
    <t>COC(=O)c1cc(O)ccc1</t>
  </si>
  <si>
    <t>methyl 3-hydroxybenzoate</t>
  </si>
  <si>
    <t>-0.05/-0.046/-0.046/-0.046/-0.046/-0.05/-0.05/-0.05/-0.046/-0.05/-0.046/-0.05</t>
  </si>
  <si>
    <t>038713-56-3</t>
  </si>
  <si>
    <t>CCCCCCCCCOC(=O)c1ccc(O)cc1</t>
  </si>
  <si>
    <t>nonyl 4-hydroxybenzoate</t>
  </si>
  <si>
    <t>2.63/2.63/2.63</t>
  </si>
  <si>
    <t>000087-28-5</t>
  </si>
  <si>
    <t>O=C(OCCO)c(c(O)ccc1)c1</t>
  </si>
  <si>
    <t>2-hydroxyethyl 2-hydroxybenzoate</t>
  </si>
  <si>
    <t>-0.08/-0.08/-0.08/-0.08/-0.08/-0.08</t>
  </si>
  <si>
    <t>000070-70-2</t>
  </si>
  <si>
    <t>O=C(c(ccc(O)c1)c1)CC</t>
  </si>
  <si>
    <t>1-(4-hydroxyphenyl)propan-1-one</t>
  </si>
  <si>
    <t>0.06/0.056/0.053/0.056/0.053/0.05/0.12/0.05/0.05/0.056/0.12,0.05/0.12/0.053/0.12/0.12,0.05/0.12</t>
  </si>
  <si>
    <t>Cronin, Chemosphere 2002,49,1201–1221/Castillo-Garit, Chemosphere 2008,73,415–427=0.12</t>
  </si>
  <si>
    <t>1-(4-hydroxyphenyl)ethan-1-one</t>
  </si>
  <si>
    <t>-0.09/-0.093/-0.302/-0.093/-0.302/-0.3/-0.3/-0.3/-0.093/-0.3/-0.302/-0.3</t>
  </si>
  <si>
    <t>000118-93-4</t>
  </si>
  <si>
    <t>O=C(c(c(O)ccc1)c1)C</t>
  </si>
  <si>
    <t>1-(2-hydroxyphenyl)ethan-1-one</t>
  </si>
  <si>
    <t>0.08/0.078/0.078/0.078/0.078/0.08/0.08/0.08/0.078/0.08/0.078/0.08</t>
  </si>
  <si>
    <t>000121-71-1</t>
  </si>
  <si>
    <t>O=C(c(cccc1O)c1)C</t>
  </si>
  <si>
    <t>1-(3-hydroxyphenyl)ethan-1-one</t>
  </si>
  <si>
    <t>-0.38/-0.381/-0.381/-0.381/-0.381/-0.38/-0.38/-0.38/-0.381/-0.38/-0.381/-0.38</t>
  </si>
  <si>
    <t>000875-59-2</t>
  </si>
  <si>
    <t>Oc1cc(C)c(C(=O)C)cc1</t>
  </si>
  <si>
    <t>1-(4-hydroxy-2-methylphenyl)ethan-1-one</t>
  </si>
  <si>
    <t>0.19/0.19/0.19/0.19/0.19/0.19</t>
  </si>
  <si>
    <t>001450-72-2</t>
  </si>
  <si>
    <t>O=C(c(c(O)ccc1C)c1)C</t>
  </si>
  <si>
    <t>1-(2-hydroxy-5-methylphenyl)ethan-1-one</t>
  </si>
  <si>
    <t>0.31/0.31/0.31/0.31/0.31/0.31</t>
  </si>
  <si>
    <t>036436-65-4</t>
  </si>
  <si>
    <t>Oc1cc(C)c(C)cc1C(=O)C</t>
  </si>
  <si>
    <t>1-(2-hydroxy-4,5-dimethylphenyl)ethan-1-one</t>
  </si>
  <si>
    <t>0.707/0.707/0.71/0.71/0.71/0.71/0.71/0.707/0.71/0.71/0.71</t>
  </si>
  <si>
    <t>000498-02-2</t>
  </si>
  <si>
    <t>O=C(c(ccc(O)c1OC)c1)C</t>
  </si>
  <si>
    <t>1-(4-hydroxy-3-methoxyphenyl)ethan-1-one</t>
  </si>
  <si>
    <t>-0.12/-0.12/-0.12/-0.12/-0.12/-0.12</t>
  </si>
  <si>
    <t>000394-32-1</t>
  </si>
  <si>
    <t>CC(=O)c1cc(F)ccc1O</t>
  </si>
  <si>
    <t>1-(5-fluoro-2-hydroxyphenyl)ethan-1-one</t>
  </si>
  <si>
    <t>0.04/0.04/0.04/0.04/0.04/0.04</t>
  </si>
  <si>
    <t>000090-01-7</t>
  </si>
  <si>
    <t>OCc(c(O)ccc1)c1</t>
  </si>
  <si>
    <t>2-(hydroxymethyl)phenol</t>
  </si>
  <si>
    <t>-0.95/-0.953/-0.954/-0.953/-0.954/-0.95/-0.95/-0.95/-0.953/-0.95/-0.954/-0.95</t>
  </si>
  <si>
    <t>000501-94-0</t>
  </si>
  <si>
    <t>OCCc(ccc(O)c1)c1</t>
  </si>
  <si>
    <t>4-(2-hydroxyethyl)phenol</t>
  </si>
  <si>
    <t>-0.83/-0.828/-0.826/-0.828/-0.826/-0.83/-0.83/-0.83/-0.83/-0.828/-0.83/-0.83/-0.83/-0.826/-0.83/-0.83/-0.83</t>
  </si>
  <si>
    <t>000620-24-6</t>
  </si>
  <si>
    <t>OCc1cccc(O)c1</t>
  </si>
  <si>
    <t>3-(hydroxymethyl)phenol</t>
  </si>
  <si>
    <t>-1.04/-1.043/-1.043/-1.043/-1.043/-1.04/-1.04/-1.04/-1.043/-1.04/-1.04/-1.043/-1.04/-1.02</t>
  </si>
  <si>
    <t>000498-00-0</t>
  </si>
  <si>
    <t>COc1cc(CO)ccc1O</t>
  </si>
  <si>
    <t>4-(hydroxymethyl)-2-methoxyphenol</t>
  </si>
  <si>
    <t>-0.7/-0.7/-0.7/-0.7/-0.7/-0.7/-0.7/-0.7/-0.7</t>
  </si>
  <si>
    <t>002380-78-1</t>
  </si>
  <si>
    <t>OCCc1cc(OC)c(O)cc1</t>
  </si>
  <si>
    <t>4-(2-hydroxyethyl)-2-methoxyphenol</t>
  </si>
  <si>
    <t>-0.18/-0.18/-0.18/-0.18/-0.18/-0.18</t>
  </si>
  <si>
    <t>004383-06-6</t>
  </si>
  <si>
    <t>COc1ccc(CO)cc1O</t>
  </si>
  <si>
    <t>5-(hydroxymethyl)-2-methoxyphenol</t>
  </si>
  <si>
    <t>-0.99/-0.99/-0.99/-0.99/-0.99/-0.99</t>
  </si>
  <si>
    <t>1-(2-hydroxy-4-methoxyphenyl)ethan-1-one</t>
  </si>
  <si>
    <t>0.55/0.55/0.55/0.55/0.55/0.55/0.55/0.55/0.55/0.55/0.55</t>
  </si>
  <si>
    <t>060563-13-5</t>
  </si>
  <si>
    <t>CCOC(=O)Cc1cc(OC)c(O)cc1</t>
  </si>
  <si>
    <t>ethyl 2-(4-hydroxy-3-methoxyphenyl)acetate</t>
  </si>
  <si>
    <t>-0.23/-0.23/-0.23/-0.23/-0.23/-0.23</t>
  </si>
  <si>
    <t>005471-51-2</t>
  </si>
  <si>
    <t>O=C(CCc(ccc(O)c1)c1)C</t>
  </si>
  <si>
    <t>4-(4-hydroxyphenyl)butan-2-one</t>
  </si>
  <si>
    <t>-0.5/-0.5</t>
  </si>
  <si>
    <t>000095-71-6</t>
  </si>
  <si>
    <t>Oc(c(cc(O)c1)C)c1</t>
  </si>
  <si>
    <t>2-methylbenzene-1,4-diol</t>
  </si>
  <si>
    <t>1.858/1.86/1.86/1.858/1.858/1.86/1.86/1.86</t>
  </si>
  <si>
    <t>000099-40-1</t>
  </si>
  <si>
    <t>Oc1c(O)cc(C(=O)CCl)cc1</t>
  </si>
  <si>
    <t>2-chloro-1-(3,4-dihydroxyphenyl)ethan-1-one</t>
  </si>
  <si>
    <t>1.47</t>
  </si>
  <si>
    <t>benzene-1,3-diol</t>
  </si>
  <si>
    <t>-0.65/-0.652/-0.65/-0.65/-0.652/-0.65/-0.65/-0.65/-0.65/-0.65/-0.65/-0.652/-0.65/-0.65/-0.652/-0.65/-0.65/-0.65/-0.65/-0.65/-0.64</t>
  </si>
  <si>
    <t>benzene-1,2-diol</t>
  </si>
  <si>
    <t>0.75/0.752/0.752/0.28/0.28/0.752/0.75/0.75/0.75/0.75/0.752/0.75/0.752/0.75/0.75/0.52</t>
  </si>
  <si>
    <t>benzene-1,4-diol</t>
  </si>
  <si>
    <t>0.47/0.473/0.4727/0.473/0.47/0.47/0.473/0.473/0.47/0.47/0.27</t>
  </si>
  <si>
    <t>000136-77-6</t>
  </si>
  <si>
    <t>Oc(c(ccc1O)CCCCCC)c1</t>
  </si>
  <si>
    <t>4-hexylbenzene-1,3-diol</t>
  </si>
  <si>
    <t>1.798/1.8/1.8/1.8/1.8/1.798/1.8/1.798/1.8/1.8/1.8/1.8/1.8</t>
  </si>
  <si>
    <t>000452-86-8</t>
  </si>
  <si>
    <t>Oc(c(O)cc(c1)C)c1</t>
  </si>
  <si>
    <t>4-methylbenzene-1,2-diol</t>
  </si>
  <si>
    <t>0.368/0.37/0.37/0.368/0.368/0.37/0.37/0.49</t>
  </si>
  <si>
    <t>000488-17-5</t>
  </si>
  <si>
    <t>Oc(c(ccc1)C)c1O</t>
  </si>
  <si>
    <t>3-methylbenzene-1,2-diol</t>
  </si>
  <si>
    <t>0.28/0.28/0.28/0.28/0.28/0.28/0.28/0.4</t>
  </si>
  <si>
    <t>000500-66-3</t>
  </si>
  <si>
    <t>CCCCCc1cc(O)cc(O)c1</t>
  </si>
  <si>
    <t>5-pentylbenzene-1,3-diol</t>
  </si>
  <si>
    <t>1.306/1.31/1.31/1.31/1.31/1.306/1.31/1.306/1.31/1.31/1.31/1.31/1.31</t>
  </si>
  <si>
    <t>000504-15-4</t>
  </si>
  <si>
    <t>Oc(cc(O)cc1C)c1</t>
  </si>
  <si>
    <t>5-Methylresorcinol</t>
  </si>
  <si>
    <t>000527-18-4</t>
  </si>
  <si>
    <t>Cc1c(O)c(C)c(C)c(O)c1C</t>
  </si>
  <si>
    <t>tetramethylbenzene-1,4-diol</t>
  </si>
  <si>
    <t>1.281/1.28/1.281/1.28/1.28</t>
  </si>
  <si>
    <t>000608-25-3</t>
  </si>
  <si>
    <t>Oc(c(c(O)cc1)C)c1</t>
  </si>
  <si>
    <t>2-methylbenzene-1,3-diol</t>
  </si>
  <si>
    <t>000608-43-5</t>
  </si>
  <si>
    <t>c1c(O)c(C)c(C)c(O)c1</t>
  </si>
  <si>
    <t>2,3-dimethylbenzene-1,4-diol</t>
  </si>
  <si>
    <t>1.413/1.41/1.41/1.413/1.413/1.41/1.41/1.41</t>
  </si>
  <si>
    <t>000700-13-0</t>
  </si>
  <si>
    <t>Oc(c(cc(O)c1C)C)c1C</t>
  </si>
  <si>
    <t>2,3,5-trimethylbenzene-1,4-diol</t>
  </si>
  <si>
    <t>1.342/1.34/1.34/1.342/1.342/1.34/1.34/1.34</t>
  </si>
  <si>
    <t>001020-31-1</t>
  </si>
  <si>
    <t>Oc(c(cc(c1)C(C)(C)C)C(C)(C)C)c1O</t>
  </si>
  <si>
    <t>3,5-di-tert-butylbenzene-1,2-diol</t>
  </si>
  <si>
    <t>2.11/2.11/2.109/2.109/2.11</t>
  </si>
  <si>
    <t>002896-60-8</t>
  </si>
  <si>
    <t>Oc(c(ccc1O)CC)c1</t>
  </si>
  <si>
    <t>4-ethylbenzene-1,3-diol</t>
  </si>
  <si>
    <t>068146-94-1</t>
  </si>
  <si>
    <t>OC1=CC=CC(O)=C1CCC</t>
  </si>
  <si>
    <t>2-propylbenzene-1,3-diol</t>
  </si>
  <si>
    <t>002150-44-9</t>
  </si>
  <si>
    <t>O=C(OC)c(cc(O)cc1O)c1</t>
  </si>
  <si>
    <t>methyl 3,5-dihydroxybenzoate</t>
  </si>
  <si>
    <t>-0.14/-0.14</t>
  </si>
  <si>
    <t>2,4-dihydroxybenzaldehyde</t>
  </si>
  <si>
    <t>0.73/0.73/0.73/0.62/0.515</t>
  </si>
  <si>
    <t>0.49/0.107/0.49</t>
  </si>
  <si>
    <t>000487-70-7</t>
  </si>
  <si>
    <t>C(=O)c1c(O)cc(O)cc1O</t>
  </si>
  <si>
    <t>2,4,6-trihydroxybenzaldehyde</t>
  </si>
  <si>
    <t>0.13/0.128/0.09</t>
  </si>
  <si>
    <t>0.7/0.71/0.277/0.7</t>
  </si>
  <si>
    <t>024677-78-9</t>
  </si>
  <si>
    <t>C(=O)c1c(O)c(O)ccc1</t>
  </si>
  <si>
    <t>2,3-dihydroxybenzaldehyde</t>
  </si>
  <si>
    <t>1.03/0.111/1.03</t>
  </si>
  <si>
    <t>000824-46-4</t>
  </si>
  <si>
    <t>c1c(O)c(OC)cc(O)c1</t>
  </si>
  <si>
    <t>2-methoxybenzene-1,4-diol</t>
  </si>
  <si>
    <t>2.202/2.2021/2.2/2.2/2.202/2.202/2.2/2.2</t>
  </si>
  <si>
    <t>000488-47-1</t>
  </si>
  <si>
    <t>Oc1c(O)c(Br)c(Br)c(Br)c1Br</t>
  </si>
  <si>
    <t>tetrabromobenzene-1,2-diol</t>
  </si>
  <si>
    <t>0.98/0.984/0.98/0.98</t>
  </si>
  <si>
    <t>000583-69-7</t>
  </si>
  <si>
    <t>Oc(c(cc(O)c1)Br)c1</t>
  </si>
  <si>
    <t>2-bromobenzene-1,4-diol</t>
  </si>
  <si>
    <t>1.678/1.68/1.68/1.678/1.678/1.68/1.68/1.68</t>
  </si>
  <si>
    <t>002437-49-2</t>
  </si>
  <si>
    <t>Oc1c(Br)cc(Br)c(O)c1Br</t>
  </si>
  <si>
    <t>2,4,6-tribromobenzene-1,3-diol</t>
  </si>
  <si>
    <t>1.06/1.06/1.06/1.06/1.06/1.06</t>
  </si>
  <si>
    <t>014753-51-6</t>
  </si>
  <si>
    <t>OC1=CC(Br)=C(O)C=C1Br</t>
  </si>
  <si>
    <t>2,5-dibromobenzene-1,4-diol</t>
  </si>
  <si>
    <t>1.55</t>
  </si>
  <si>
    <t>000087-87-6</t>
  </si>
  <si>
    <t>Oc(c(c(c(O)c1Cl)Cl)Cl)c1Cl</t>
  </si>
  <si>
    <t>tetrachlorobenzene-1,4-diol</t>
  </si>
  <si>
    <t>2.3943/2.109/2.1087/2.11/2.109/2.11/2.11</t>
  </si>
  <si>
    <t>000095-88-5</t>
  </si>
  <si>
    <t>Oc(c(ccc1O)Cl)c1</t>
  </si>
  <si>
    <t>4-chlorobenzene-1,3-diol</t>
  </si>
  <si>
    <t>0.125/0.13/0.13/0.13/0.125/0.13/0.125/0.13/0.13/0.13/0.13</t>
  </si>
  <si>
    <t>000137-19-9</t>
  </si>
  <si>
    <t>Oc(c(cc(c1O)Cl)Cl)c1</t>
  </si>
  <si>
    <t>4,6-dichlorobenzene-1,3-diol</t>
  </si>
  <si>
    <t>0.967/0.97/0.97/0.97/0.967/0.967/0.97/0.97</t>
  </si>
  <si>
    <t>000615-67-8</t>
  </si>
  <si>
    <t>Oc(c(cc(O)c1)Cl)c1</t>
  </si>
  <si>
    <t>2-chlorobenzene-1,4-diol</t>
  </si>
  <si>
    <t>1.257/1.262/1.26/1.26/1.262/1.262/1.26/1.26/0.93</t>
  </si>
  <si>
    <t>000824-69-1</t>
  </si>
  <si>
    <t>Oc(c(cc(O)c1Cl)Cl)c1</t>
  </si>
  <si>
    <t>2,5-dichlorobenzene-1,4-diol</t>
  </si>
  <si>
    <t>1.81/1.52</t>
  </si>
  <si>
    <t>tetrachlorobenzene-1,2-diol</t>
  </si>
  <si>
    <t>1.697/1.7/1.7/1.7/1.7/1.7/1.7/1.697/1.7/1.7/1.7</t>
  </si>
  <si>
    <t>4-chlorobenzene-1,2-diol</t>
  </si>
  <si>
    <t>1.06/1.06/1.061/1.06/1.06/1.061/1.061/1.06/1.06/1.1</t>
  </si>
  <si>
    <t>4,5-dichlorobenzene-1,2-diol</t>
  </si>
  <si>
    <t>1.32</t>
  </si>
  <si>
    <t>013673-92-2</t>
  </si>
  <si>
    <t>Oc1c(O)c(Cl)cc(Cl)c1</t>
  </si>
  <si>
    <t>3,5-dichlorobenzene-1,2-diol</t>
  </si>
  <si>
    <t>1.37</t>
  </si>
  <si>
    <t>017345-61-8</t>
  </si>
  <si>
    <t>Oc1c(O)cc(C#N)cc1</t>
  </si>
  <si>
    <t>3,4-dihydroxybenzonitrile</t>
  </si>
  <si>
    <t>1.26</t>
  </si>
  <si>
    <t>004733-50-0</t>
  </si>
  <si>
    <t>Oc(ccc1O)c(c1C#N)C#N</t>
  </si>
  <si>
    <t>3,6-dihydroxybenzene-1,2-dicarbonitrile</t>
  </si>
  <si>
    <t>-0.441/-0.44/-0.44</t>
  </si>
  <si>
    <t>002150-46-1</t>
  </si>
  <si>
    <t>Oc1cc(C(=O)OC)c(O)cc1</t>
  </si>
  <si>
    <t>methyl 2,5-dihydroxybenzoate</t>
  </si>
  <si>
    <t>003943-89-3</t>
  </si>
  <si>
    <t>Oc1c(O)cc(C(=O)OCC)cc1</t>
  </si>
  <si>
    <t>ethyl 3,4-dihydroxybenzoate</t>
  </si>
  <si>
    <t>000363-52-0</t>
  </si>
  <si>
    <t>Fc(ccc1)c(O)c1O</t>
  </si>
  <si>
    <t>3-fluorobenzene-1,2-diol</t>
  </si>
  <si>
    <t>000771-63-1</t>
  </si>
  <si>
    <t>Fc(c(F)c(O)c1F)c(O)c1F</t>
  </si>
  <si>
    <t>tetrafluorobenzene-1,4-diol</t>
  </si>
  <si>
    <t>1.844/1.84/1.844/1.84/1.84</t>
  </si>
  <si>
    <t>000089-84-9</t>
  </si>
  <si>
    <t>O=C(c(c(O)cc(O)c1)c1)C</t>
  </si>
  <si>
    <t>1-(2,4-dihydroxyphenyl)ethan-1-one</t>
  </si>
  <si>
    <t>000490-78-8</t>
  </si>
  <si>
    <t>O=C(c(c(O)ccc1O)c1)C</t>
  </si>
  <si>
    <t>1-(2,5-dihydroxyphenyl)ethan-1-one</t>
  </si>
  <si>
    <t>000601-89-8</t>
  </si>
  <si>
    <t>N(=O)(=O)c(c(O)ccc1)c1O</t>
  </si>
  <si>
    <t>2-nitrobenzene-1,3-diol</t>
  </si>
  <si>
    <t>0.658/0.66/0.66/0.66/0.658/0.66/0.658/0.66/0.66/0.66/0.66/0.66</t>
  </si>
  <si>
    <t>003316-09-4</t>
  </si>
  <si>
    <t>Oc1c(O)cc(N(=O)=O)cc1</t>
  </si>
  <si>
    <t>4-nitrobenzene-1,2-diol</t>
  </si>
  <si>
    <t>1.17/1.17/1.17/1.17/1.17/1.17/1.17/1.17</t>
  </si>
  <si>
    <t>methyl 2,4-dihydroxybenzoate</t>
  </si>
  <si>
    <t>000087-66-1</t>
  </si>
  <si>
    <t>Oc(c(O)ccc1)c1O</t>
  </si>
  <si>
    <t>benzene-1,2,3-triol</t>
  </si>
  <si>
    <t>0.85/0.85/0.85/0.85/0.85/0.85/0.85/0.85</t>
  </si>
  <si>
    <t>000108-73-6</t>
  </si>
  <si>
    <t>Oc(cc(O)cc1O)c1</t>
  </si>
  <si>
    <t>1,3,5-Trihydroxybenzene</t>
  </si>
  <si>
    <t>000533-73-3</t>
  </si>
  <si>
    <t>Oc(c(O)cc(O)c1)c1</t>
  </si>
  <si>
    <t>benzene-1,2,4-triol</t>
  </si>
  <si>
    <t>0.439/0.44/0.44/0.439/0.439/0.44/0.44</t>
  </si>
  <si>
    <t>006099-90-7</t>
  </si>
  <si>
    <t>Oc1cc(O)cc(O)c1</t>
  </si>
  <si>
    <t>benzene-1,3,5-triol dihydrate</t>
  </si>
  <si>
    <t>-1.264/-1.26/-1.26/-1.26/-1.264/-1.264/-1.26/-1.26/-1.26</t>
  </si>
  <si>
    <t>002144-08-3</t>
  </si>
  <si>
    <t>O=Cc(c(O)c(O)c(O)c1)c1</t>
  </si>
  <si>
    <t>2,3,4-trihydroxybenzaldehyde</t>
  </si>
  <si>
    <t>0.3/0.001/0.62</t>
  </si>
  <si>
    <t>013677-79-7</t>
  </si>
  <si>
    <t>C(=O)c1cc(O)c(O)c(O)c1</t>
  </si>
  <si>
    <t>3,4,5-trihydroxybenzaldehyde</t>
  </si>
  <si>
    <t>0.13/-0.196</t>
  </si>
  <si>
    <t>003264-71-9</t>
  </si>
  <si>
    <t>OC1=C([N+]([O-])=O)C=C([N+]([O-])=O)C(O)=C1O</t>
  </si>
  <si>
    <t>4,6-dinitrobenzene-1,2,3-triol</t>
  </si>
  <si>
    <t>000095-55-6</t>
  </si>
  <si>
    <t>Oc(c(N)ccc1)c1</t>
  </si>
  <si>
    <t>2-aminophenol</t>
  </si>
  <si>
    <t>0.94/0.941/0.939/0.939/0.94/0.94/0.94/0.939/0.94/0.95</t>
  </si>
  <si>
    <t>000095-84-1</t>
  </si>
  <si>
    <t>Oc(c(N)cc(c1)C)c1</t>
  </si>
  <si>
    <t>2-amino-4-methylphenol</t>
  </si>
  <si>
    <t>0.29</t>
  </si>
  <si>
    <t>4-aminophenol</t>
  </si>
  <si>
    <t>-0.08/-0.076/-0.076/-0.076/-0.08/-0.08/-0.08/-0.076/-0.08/-0.08</t>
  </si>
  <si>
    <t>3-aminophenol</t>
  </si>
  <si>
    <t>-0.54/-0.544/-0.524/-0.524/-0.54/-0.52/-0.52/-0.52/-0.524/-0.52/-0.52</t>
  </si>
  <si>
    <t>001199-46-8</t>
  </si>
  <si>
    <t>Nc1c(O)ccc(C(C)(C)C)c1</t>
  </si>
  <si>
    <t>2-amino-4-tert-butylphenol</t>
  </si>
  <si>
    <t>0.366/0.366/0.37/0.37/0.37/0.37/0.366/0.37/0.37/0.37</t>
  </si>
  <si>
    <t>Cronin, Chemosphere 2002,49,1201–1221/Castillo-Garit, Chemosphere 2008,73,415–427(given wrong name aniline)</t>
  </si>
  <si>
    <t>002835-95-2</t>
  </si>
  <si>
    <t>Oc(c(ccc1N)C)c1</t>
  </si>
  <si>
    <t>5-amino-2-methylphenol</t>
  </si>
  <si>
    <t>002835-96-3</t>
  </si>
  <si>
    <t>Oc(c(cc(N)c1)C)c1</t>
  </si>
  <si>
    <t>4-amino-2-methylphenol</t>
  </si>
  <si>
    <t>1.307/1.307/1.31/1.31/1.31/1.307/1.31/1.21</t>
  </si>
  <si>
    <t>002835-99-6</t>
  </si>
  <si>
    <t>Oc(ccc(N)c1C)c1</t>
  </si>
  <si>
    <t>4-amino-3-methylphenol</t>
  </si>
  <si>
    <t>0.96</t>
  </si>
  <si>
    <t>003096-69-3</t>
  </si>
  <si>
    <t>Nc1c(C)c(C)c(O)cc1</t>
  </si>
  <si>
    <t>4-amino-2,3-dimethylphenol</t>
  </si>
  <si>
    <t>1.44/1.44/1.44/1.44/1.44</t>
  </si>
  <si>
    <t>041458-65-5</t>
  </si>
  <si>
    <t>Oc(c(cc(c1)C)C)c1N</t>
  </si>
  <si>
    <t>2-amino-4,6-dimethylphenol</t>
  </si>
  <si>
    <t>0.886/0.886/0.89/0.89/0.89/0.886/0.89</t>
  </si>
  <si>
    <t>053222-92-7</t>
  </si>
  <si>
    <t>Nc1c(C)c(O)ccc1</t>
  </si>
  <si>
    <t>3-amino-2-methylphenol</t>
  </si>
  <si>
    <t>-0.55/-0.55/-0.55/-0.55/-0.55</t>
  </si>
  <si>
    <t>001687-53-2</t>
  </si>
  <si>
    <t>Nc1cc(O)c(OC)cc1</t>
  </si>
  <si>
    <t>5-amino-2-methoxyphenol</t>
  </si>
  <si>
    <t>0.45/0.450,0.050/0.45/0.45/0.45/0.45/0.45</t>
  </si>
  <si>
    <t>000609-21-2</t>
  </si>
  <si>
    <t>Oc(c(cc(N)c1)Br)c1Br</t>
  </si>
  <si>
    <t>4-amino-2,6-dibromophenol</t>
  </si>
  <si>
    <t>000095-85-2</t>
  </si>
  <si>
    <t>Oc(c(N)cc(c1)Cl)c1</t>
  </si>
  <si>
    <t>2-amino-4-chlorophenol</t>
  </si>
  <si>
    <t>0.775/0.775/0.78/0.78/0.78/0.775/0.78/0.77</t>
  </si>
  <si>
    <t>003964-52-1</t>
  </si>
  <si>
    <t>Nc1ccc(O)c(Cl)c1</t>
  </si>
  <si>
    <t>4-amino-2-chlorophenol</t>
  </si>
  <si>
    <t>005930-28-9</t>
  </si>
  <si>
    <t>Oc(c(cc(N)c1)Cl)c1Cl</t>
  </si>
  <si>
    <t>4-amino-2,6-dichlorophenol</t>
  </si>
  <si>
    <t>1.29</t>
  </si>
  <si>
    <t>016026-77-0</t>
  </si>
  <si>
    <t>OC1=CC(N)=C(Cl)C=C1</t>
  </si>
  <si>
    <t>3-amino-4-chlorophenol</t>
  </si>
  <si>
    <t>0.1</t>
  </si>
  <si>
    <t>040677-44-9</t>
  </si>
  <si>
    <t>Oc(c(N)cc(c1C)Cl)c1Cl</t>
  </si>
  <si>
    <t>6-amino-2,4-dichloro-3-methylphenol</t>
  </si>
  <si>
    <t>006358-09-4</t>
  </si>
  <si>
    <t>N(=O)(=O)c(cc(N)c(O)c1Cl)c1</t>
  </si>
  <si>
    <t>2-amino-6-chloro-4-nitrophenol</t>
  </si>
  <si>
    <t>000099-57-0</t>
  </si>
  <si>
    <t>O=N(=O)c(ccc(O)c1N)c1</t>
  </si>
  <si>
    <t>2-amino-4-nitrophenol</t>
  </si>
  <si>
    <t>0.475/0.475/0.48/0.47/0.48/0.47/0.475/0.47/0.47</t>
  </si>
  <si>
    <t>Cronin, Chemosphere 2002,49,1201–1221/Gonzalez, Bioorg. Med. Chem. 2004,12,735–744/Katritzky, J. Phys. Org. Chem. 2003,16,811–817=0.48</t>
  </si>
  <si>
    <t>4-amino-2-nitrophenol</t>
  </si>
  <si>
    <t>0.88/0.879/0.879/0.88/0.88/0.88/0.98/0.88/0.88/0.88/0.879/0.88/0.93</t>
  </si>
  <si>
    <t>Cronin, Chemosphere 2002,49,1201–1221/Katritzky, J. Phys. Org. Chem. 2003,16,811–817/Gonzalez, Bioorg. Med. Chem. 2004,12,735–744=0.98</t>
  </si>
  <si>
    <t>006358-07-2</t>
  </si>
  <si>
    <t>O=N(=O)c(c(cc(N)c1O)Cl)c1</t>
  </si>
  <si>
    <t>2-amino-4-chloro-5-nitrophenol</t>
  </si>
  <si>
    <t>1.174/1.174/1.17/1.18/1.17/1.17/1.174/1.17/1.18</t>
  </si>
  <si>
    <t>Cronin, Chemosphere 2002,49,1201–1221/Katritzky, J. Phys. Org. Chem. 2003,16,811–817/Gonzalez, Bioorg. Med. Chem. 2004,12,735–744=1.18</t>
  </si>
  <si>
    <t>benzene-1,2-diamine</t>
  </si>
  <si>
    <t>0.351/0.3506/0.34</t>
  </si>
  <si>
    <t>4-methylbenzene-1,3-diamine</t>
  </si>
  <si>
    <t>-0.66/-0.66</t>
  </si>
  <si>
    <t>benzene-1,4-diamine</t>
  </si>
  <si>
    <t>0.164/0.16</t>
  </si>
  <si>
    <t>benzene-1,3-diamine</t>
  </si>
  <si>
    <t>-0.58/-0.58/-0.58</t>
  </si>
  <si>
    <t>005307-14-2</t>
  </si>
  <si>
    <t>N(=O)(=O)c(c(N)ccc1N)c1</t>
  </si>
  <si>
    <t>2-nitrobenzene-1,4-diamine</t>
  </si>
  <si>
    <t>0.19</t>
  </si>
  <si>
    <t>000095-86-3</t>
  </si>
  <si>
    <t>Nc1ccc(O)c(N)c1</t>
  </si>
  <si>
    <t>2,4-Diaminophenol</t>
  </si>
  <si>
    <t>000099-56-9</t>
  </si>
  <si>
    <t>N(=O)(=O)c(ccc(N)c1N)c1</t>
  </si>
  <si>
    <t>4-nitrobenzene-1,2-diamine</t>
  </si>
  <si>
    <t>0.522/0.52</t>
  </si>
  <si>
    <t>000090-72-2</t>
  </si>
  <si>
    <t>Oc(c(cc(c1)CN(C)C)CN(C)C)c1CN(C)C</t>
  </si>
  <si>
    <t>2,4,6-tris[(dimethylamino)methyl]phenol</t>
  </si>
  <si>
    <t>-0.52/-0.52/-0.52/-0.52/-0.52/-0.52/-0.52/-0.52/-0.52</t>
  </si>
  <si>
    <t>000064-04-0</t>
  </si>
  <si>
    <t>NCCc(cccc1)c1</t>
  </si>
  <si>
    <t>2-phenylethan-1-amine</t>
  </si>
  <si>
    <t>0.12</t>
  </si>
  <si>
    <t>phenylmethanamine</t>
  </si>
  <si>
    <t>-0.253/-0.24/-0.24/-0.24/-0.24/-0.24/-0.24/-0.24/-0.24</t>
  </si>
  <si>
    <t>000104-84-7</t>
  </si>
  <si>
    <t>NCc(ccc(c1)C)c1</t>
  </si>
  <si>
    <t>(4-methylphenyl)methanamine</t>
  </si>
  <si>
    <t>-0.01/-0.01/-0.01</t>
  </si>
  <si>
    <t>000582-22-9</t>
  </si>
  <si>
    <t>NCC(C)c1ccccc1</t>
  </si>
  <si>
    <t>2-phenylpropan-1-amine</t>
  </si>
  <si>
    <t>-0.28/-0.28/-0.28/-0.28</t>
  </si>
  <si>
    <t>000618-36-0</t>
  </si>
  <si>
    <t>NC(c(cccc1)c1)C</t>
  </si>
  <si>
    <t>1-phenylethan-1-amine</t>
  </si>
  <si>
    <t>-0.18/-0.18/-0.18/-0.18</t>
  </si>
  <si>
    <t>002038-57-5</t>
  </si>
  <si>
    <t>NCCCc1ccccc1</t>
  </si>
  <si>
    <t>3-phenylpropan-1-amine</t>
  </si>
  <si>
    <t>0.28/0.28</t>
  </si>
  <si>
    <t>003261-62-9</t>
  </si>
  <si>
    <t>c1cc(C)ccc1CCN</t>
  </si>
  <si>
    <t>2-(4-methylphenyl)ethan-1-amine</t>
  </si>
  <si>
    <t>-0.04/-0.04/-0.04/-0.04</t>
  </si>
  <si>
    <t>013214-66-9</t>
  </si>
  <si>
    <t>c1ccccc1CCCCN</t>
  </si>
  <si>
    <t>4-phenylbutan-1-amine</t>
  </si>
  <si>
    <t>0.62/0.62/0.62</t>
  </si>
  <si>
    <t>000104-86-9</t>
  </si>
  <si>
    <t>NCc(ccc(c1)Cl)c1</t>
  </si>
  <si>
    <t>(4-chlorophenyl)methanamine</t>
  </si>
  <si>
    <t>0.16/0.16/0.16/0.16/0.16</t>
  </si>
  <si>
    <t>000156-41-2</t>
  </si>
  <si>
    <t>NCCc1ccc(Cl)cc1</t>
  </si>
  <si>
    <t>2-(4-chlorophenyl)ethan-1-amine</t>
  </si>
  <si>
    <t>0.14/0.14/0.14/0.14</t>
  </si>
  <si>
    <t>benzyldimethylamine</t>
  </si>
  <si>
    <t>0.075/0.12/0.12/0.12/0.12</t>
  </si>
  <si>
    <t>000589-08-2</t>
  </si>
  <si>
    <t>c1ccccc1CCNC</t>
  </si>
  <si>
    <t>methyl(2-phenylethyl)amine</t>
  </si>
  <si>
    <t>-0.41/-0.41/-0.41</t>
  </si>
  <si>
    <t>benzyl(ethyl)amine</t>
  </si>
  <si>
    <t>0.22/0.22/0.22/0.22</t>
  </si>
  <si>
    <t>O=N(=O)c(c(OC)ccc1)c1</t>
  </si>
  <si>
    <t>1-methoxy-2-nitrobenzene</t>
  </si>
  <si>
    <t>-0.07/-0.07/-0.07</t>
  </si>
  <si>
    <t>000100-17-4</t>
  </si>
  <si>
    <t>O=N(=O)c(ccc(OC)c1)c1</t>
  </si>
  <si>
    <t>1-methoxy-4-nitrobenzene</t>
  </si>
  <si>
    <t>0.544/0.54/0.38/0.54</t>
  </si>
  <si>
    <t>Katritzky, J. Phys. Org. Chem. 2003,16,811–817/Gonzalez, Bioorg. Med. Chem. 2004,12,735–744=0.38</t>
  </si>
  <si>
    <t>000100-29-8</t>
  </si>
  <si>
    <t>O=N(=O)c(ccc(OCC)c1)c1</t>
  </si>
  <si>
    <t>1-ethoxy-4-nitrobenzene</t>
  </si>
  <si>
    <t>0.829/0.83/0.83/0.83/0.83/0.83/0.83</t>
  </si>
  <si>
    <t>O=N(=O)c(cccc1OC)c1</t>
  </si>
  <si>
    <t>1-methoxy-3-nitrobenzene</t>
  </si>
  <si>
    <t>0.67/0.72/0.67/0.67/0.72/0.72/0.72</t>
  </si>
  <si>
    <t>Castillo-Garit, Chemosphere 2008,73,415–427/Katritzky, J. Phys. Org. Chem. 2003,16,811–817=Gonzalez, Bioorg. Med. Chem. 2004,12,735–744=0.67</t>
  </si>
  <si>
    <t>007244-78-2</t>
  </si>
  <si>
    <t>CCCCOc1ccc(N(=O)(=O))cc1</t>
  </si>
  <si>
    <t>1-butoxy-4-nitrobenzene</t>
  </si>
  <si>
    <t>1.42/1.42/1.42</t>
  </si>
  <si>
    <t>Gonzalez, Bioorg. Med. Chem. 2004,12,735–744/Katritzky, J. Phys. Org. Chem. 2003,16,811–817</t>
  </si>
  <si>
    <t>074266-66-3</t>
  </si>
  <si>
    <t>FC1=CC(Br)=CC([N+]([O-])=O)=C1OC</t>
  </si>
  <si>
    <t>5-bromo-1-fluoro-2-methoxy-3-nitrobenzene</t>
  </si>
  <si>
    <t>0.97</t>
  </si>
  <si>
    <t>000612-24-8</t>
  </si>
  <si>
    <t>N(=O)(=O)c1c(C(#N))cccc1</t>
  </si>
  <si>
    <t>2-nitrobenzonitrile</t>
  </si>
  <si>
    <t>1.08/1.076/1.08/1.08</t>
  </si>
  <si>
    <t>N#Cc(cccc1N(=O)=O)c1</t>
  </si>
  <si>
    <t>3-nitrobenzonitrile</t>
  </si>
  <si>
    <t>0.45/0.451/0.45/0.45/0.45/0.45/0.45/0.45</t>
  </si>
  <si>
    <t>000619-72-7</t>
  </si>
  <si>
    <t>N#Cc(ccc(N(=O)=O)c1)c1</t>
  </si>
  <si>
    <t>4-nitrobenzonitrile</t>
  </si>
  <si>
    <t>0.57/0.569/0.57/0.57/0.57/0.57</t>
  </si>
  <si>
    <t>000939-80-0</t>
  </si>
  <si>
    <t>N(=O)(=O)c1c(Cl)ccc(C#N)c1</t>
  </si>
  <si>
    <t>4-chloro-3-nitrobenzonitrile</t>
  </si>
  <si>
    <t>1.71/1.71</t>
  </si>
  <si>
    <t>000099-77-4</t>
  </si>
  <si>
    <t>O=C(OCC)c(ccc(N(=O)=O)c1)c1</t>
  </si>
  <si>
    <t>ethyl 4-nitrobenzoate</t>
  </si>
  <si>
    <t>0.71/0.71/0.71/0.71/0.71/0.71</t>
  </si>
  <si>
    <t>O=C(OC)c(ccc(N(=O)=O)c1)c1</t>
  </si>
  <si>
    <t>methyl 4-nitrobenzoate</t>
  </si>
  <si>
    <t>0.703/0.398/0.39/0.39/0.4/0.4/0.39/0.39/0.39/0.39</t>
  </si>
  <si>
    <t>Castillo-Garit, Chemosphere 2008,73,415–427/Gonzalez, Bioorg. Med. Chem. 2004,12,735–744=0.4</t>
  </si>
  <si>
    <t>O=C(OC)c(ccc(c1N(=O)=O)C(=O)OC)c1</t>
  </si>
  <si>
    <t>1,4-dimethyl 2-nitrobenzene-1,4-dicarboxylate</t>
  </si>
  <si>
    <t>0.43/0.43/0.43/0.43/0.43</t>
  </si>
  <si>
    <t>COC(=O)c1ccc(Cl)cc1N(=O)=O</t>
  </si>
  <si>
    <t>methyl 4-chloro-2-nitrobenzoate</t>
  </si>
  <si>
    <t>0.82/0.82/0.82/0.82/0.82</t>
  </si>
  <si>
    <t>000121-89-1</t>
  </si>
  <si>
    <t>O=C(c(cccc1N(=O)=O)c1)C</t>
  </si>
  <si>
    <t>1-(3-nitrophenyl)ethan-1-one</t>
  </si>
  <si>
    <t>0.317/0.32/0.32/0.32/0.32/0.32</t>
  </si>
  <si>
    <t>000612-25-9</t>
  </si>
  <si>
    <t>OCc1ccccc1N(=O)=O</t>
  </si>
  <si>
    <t>(2-nitrophenyl)methanol</t>
  </si>
  <si>
    <t>-0.155/-0.16/-0.16/-0.15</t>
  </si>
  <si>
    <t>000619-25-0</t>
  </si>
  <si>
    <t>O=N(=O)c(cccc1CO)c1</t>
  </si>
  <si>
    <t>(3-nitrophenyl)methanol</t>
  </si>
  <si>
    <t>-0.22/-0.22/-0.22/-0.22/-0.22/-0.22</t>
  </si>
  <si>
    <t>Castillo-Garit, Chemosphere 2008,73,415–427/Gonzalez, Bioorg. Med. Chem. 2004,12,735–744/Katritzky, J. Phys. Org. Chem. 2003,16,811–817</t>
  </si>
  <si>
    <t>000619-73-8</t>
  </si>
  <si>
    <t>O=N(=O)c(ccc(c1)CO)c1</t>
  </si>
  <si>
    <t>(4-nitrophenyl)methanol</t>
  </si>
  <si>
    <t>0.101/0.1/0.12/0.1</t>
  </si>
  <si>
    <t>Gonzalez, Bioorg. Med. Chem. 2004,12,735–744/Katritzky, J. Phys. Org. Chem. 2003,16,811–817=0.1</t>
  </si>
  <si>
    <t>019199-82-7</t>
  </si>
  <si>
    <t>BrCC(OC1=CC=C([N+]([O-])=O)C=C1)=O</t>
  </si>
  <si>
    <t>4-nitrophenyl 2-bromoacetate</t>
  </si>
  <si>
    <t>1.81</t>
  </si>
  <si>
    <t>000555-21-5</t>
  </si>
  <si>
    <t>O=N(=O)c(ccc(c1)CC#N)c1</t>
  </si>
  <si>
    <t>2-(4-nitrophenyl)acetonitrile</t>
  </si>
  <si>
    <t>0.132/0.13/0.13</t>
  </si>
  <si>
    <t>001129-37-9</t>
  </si>
  <si>
    <t>ON=Cc1ccc(N(=O)=O)cc1</t>
  </si>
  <si>
    <t>N-[(4-nitrophenyl)methylidene]hydroxylamine</t>
  </si>
  <si>
    <t>0.678/0.68/0.68</t>
  </si>
  <si>
    <t>N(=O)(=O)c(cccc1N(=O)(=O))c1</t>
  </si>
  <si>
    <t>1,3-dinitrobenzene</t>
  </si>
  <si>
    <t>0.762/0.89/0.76/0.76/0.89/0.89/0.76/0.76/0.76/0.76/0.76</t>
  </si>
  <si>
    <t>Castillo-Garit, Chemosphere 2008,73,415–427/Cronin1998=Katritzky, J. Phys. Org. Chem. 2003,16,811–817=Gonzalez, Bioorg. Med. Chem. 2004,12,735–744=0.89</t>
  </si>
  <si>
    <t>N(=O)(=O)c(ccc(N(=O)(=O))c1)c1</t>
  </si>
  <si>
    <t>1,4-dinitrobenzene</t>
  </si>
  <si>
    <t>1.359/1.3595/1.305/1.301/1.3/1.3/1.3/1.3/1.3/1.3/1.3/1.3/1.3/1.3/1.3/1.3/1.3/1.3</t>
  </si>
  <si>
    <t>N(=O)(=O)c(ccc(c1N(=O)(=O))C)c1</t>
  </si>
  <si>
    <t>1-methyl-2,4-dinitrobenzene</t>
  </si>
  <si>
    <t>0.636/0.64/0.64/0.64/0.64/0.87/0.64/0.87/0.87/0.87/0.64/0.64/0.87/0.87/0.87/0.87</t>
  </si>
  <si>
    <t>000528-29-0</t>
  </si>
  <si>
    <t>O=N(=O)c1ccccc1N(=O)=O</t>
  </si>
  <si>
    <t>1,2-dinitrobenzene</t>
  </si>
  <si>
    <t>1.291/1.252/1.25/1.25/1.25/1.25/1.25/1.25/1.25/1.25/1.25</t>
  </si>
  <si>
    <t>000610-39-9</t>
  </si>
  <si>
    <t>O=N(=O)c(c(N(=O)=O)ccc1C)c1</t>
  </si>
  <si>
    <t>4-methyl-1,2-dinitrobenzene</t>
  </si>
  <si>
    <t>1.52/1.52/1.52/1.52</t>
  </si>
  <si>
    <t>Cronin1998(Name wrong)/Katritzky, J. Phys. Org. Chem. 2003,16,811–817/Gonzalez, Bioorg. Med. Chem. 2004,12,735–744</t>
  </si>
  <si>
    <t>N(=O)(=O)c(ccc(N)c1N(=O)(=O))c1</t>
  </si>
  <si>
    <t>2,4-dinitroaniline</t>
  </si>
  <si>
    <t>0.716/0.716/0.72/0.72/0.72/0.53/0.72/0.53/0.53/0.72/0.72/0.72/0.72</t>
  </si>
  <si>
    <t>Castillo-Garit, Chemosphere 2008,73,415–427/Gonzalez, Bioorg. Med. Chem. 2004,12,735–744=0.53</t>
  </si>
  <si>
    <t>000606-22-4</t>
  </si>
  <si>
    <t>Nc1c(N(=O)=O)cccc1N(=O)=O</t>
  </si>
  <si>
    <t>2,6-dinitroaniline</t>
  </si>
  <si>
    <t>0.941/0.94/0.84/0.84/0.84/0.84/0.84/0.84</t>
  </si>
  <si>
    <t>000618-87-1</t>
  </si>
  <si>
    <t>Nc1cc(cc(c1)N(=O)=O)N(=O)=O</t>
  </si>
  <si>
    <t>3,5-dinitroaniline</t>
  </si>
  <si>
    <t>0.941/0.94/0.94/0.94/0.94,0.94</t>
  </si>
  <si>
    <t>054321-79-8</t>
  </si>
  <si>
    <t>c1(c(c(cc(c1)C(N)=O)[N+](=O)[O-])N)[N+](=O)[O-]</t>
  </si>
  <si>
    <t>4-amino-3,5-dinitrobenzamide</t>
  </si>
  <si>
    <t>0.51/0.51</t>
  </si>
  <si>
    <t>001817-73-8</t>
  </si>
  <si>
    <t>O=N(=O)c(cc(N(=O)=O)c(N)c1Br)c1</t>
  </si>
  <si>
    <t>2-bromo-4,6-dinitroaniline</t>
  </si>
  <si>
    <t>1.24/1.24/1.24/1.24/1.24</t>
  </si>
  <si>
    <t>003531-19-9</t>
  </si>
  <si>
    <t>O=N(=O)c(cc(N(=O)=O)c(N)c1Cl)c1</t>
  </si>
  <si>
    <t>2-chloro-4,6-dinitroaniline</t>
  </si>
  <si>
    <t>1.12/1.22/1.12/1.12/1.12</t>
  </si>
  <si>
    <t>Castillo-Garit, Chemosphere 2008,73,415–427/Gonzalez, Bioorg. Med. Chem. 2004,12,735–744=1.22</t>
  </si>
  <si>
    <t>005388-62-5</t>
  </si>
  <si>
    <t>O=N(=O)c(c(N)c(N(=O)=O)cc1Cl)c1</t>
  </si>
  <si>
    <t>4-chloro-2,6-dinitroaniline</t>
  </si>
  <si>
    <t>1.15</t>
  </si>
  <si>
    <t>000367-81-7</t>
  </si>
  <si>
    <t>N(=O)(=O)c1c(N)cc(F)c(N(=O)=O)c1</t>
  </si>
  <si>
    <t>5-fluoro-2,4-dinitroaniline</t>
  </si>
  <si>
    <t>1.69/1.69</t>
  </si>
  <si>
    <t>000584-48-5</t>
  </si>
  <si>
    <t>O=N(=O)c(ccc(c1N(=O)=O)Br)c1</t>
  </si>
  <si>
    <t>1-bromo-2,4-dinitrobenzene</t>
  </si>
  <si>
    <t>2.31/2.31/2.31/2.31/2.31/2.31</t>
  </si>
  <si>
    <t>N(=O)(=O)c(ccc(c1N(=O)(=O))Cl)c1</t>
  </si>
  <si>
    <t>1-chloro-2,4-dinitrobenzene</t>
  </si>
  <si>
    <t>1.98/1.98/2.16/1.98/1.98/1.98/2.16/2.16/2.16/2.16</t>
  </si>
  <si>
    <t>Castillo-Garit, Chemosphere 2008,73,415–427/Cronin1998=Gonzalez, Bioorg. Med. Chem. 2004,12,735–744=1.98</t>
  </si>
  <si>
    <t>002678-21-9</t>
  </si>
  <si>
    <t>N(=O)(=O)c1c(Cl)c(N(=O)=O)c(Cl)c(Cl)c1</t>
  </si>
  <si>
    <t>1,2,4-trichloro-3,5-dinitrobenzene</t>
  </si>
  <si>
    <t>2.59/2.6/2.59/2.6/2.6/2.6/2.6</t>
  </si>
  <si>
    <t>Cronin1998/Katritzky, J. Phys. Org. Chem. 2003,16,811–817/Castillo-Garit, Chemosphere 2008,73,415–427/Gonzalez, Bioorg. Med. Chem. 2004,12,735–744</t>
  </si>
  <si>
    <t>O=N(=O)c(c(cc(c1N(=O)=O)Cl)Cl)c1</t>
  </si>
  <si>
    <t>1,5-dichloro-2,4-dinitrobenzene</t>
  </si>
  <si>
    <t>2.57/2.57/2.72</t>
  </si>
  <si>
    <t>O=N(=O)c(c(cc(c1N(=O)=O)Cl)Cl)c1Cl</t>
  </si>
  <si>
    <t>bis(1,3,5-trichloro-2,4-dinitrobenzene) hydrate</t>
  </si>
  <si>
    <t>2.19/2.19/2.19/2.19/2.19/2.19/2.19/2.19/2.19/2.19/2.19/2.19</t>
  </si>
  <si>
    <t>006306-39-4</t>
  </si>
  <si>
    <t>N(=O)(=O)c1cc(Cl)c(Cl)cc1N(=O)=O</t>
  </si>
  <si>
    <t>1,2-dichloro-4,5-dinitrobenzene</t>
  </si>
  <si>
    <t>2.21/2.21/2.21/2.21/2.21/2.21/2.21</t>
  </si>
  <si>
    <t>020098-38-8</t>
  </si>
  <si>
    <t>N(=O)(=O)c1c(Cl)c(Cl)c(N(=O)=O)c(Cl)c1Cl</t>
  </si>
  <si>
    <t>1,2,4,5-tetrachloro-3,6-dinitrobenzene</t>
  </si>
  <si>
    <t>2.74/2.82/2.74/2.74/2.82/2.82/2.82</t>
  </si>
  <si>
    <t>Cronin1998/Katritzky, J. Phys. Org. Chem. 2003,16,811–817/Gonzalez, Bioorg. Med. Chem. 2004,12,735–744/Castillo-Garit, Chemosphere 2008,73,415–427</t>
  </si>
  <si>
    <t>028689-08-9</t>
  </si>
  <si>
    <t>N(=O)(=O)c1c(Cl)cc(Cl)cc1N(=O)=O</t>
  </si>
  <si>
    <t>1,5-dichloro-2,3-dinitrobenzene</t>
  </si>
  <si>
    <t>2.6/2.6/2.6/2.6/2.42/2.42/2.42/2.42/2.5966/2.6/2.42/2.42/2.42</t>
  </si>
  <si>
    <t>051676-74-5</t>
  </si>
  <si>
    <t>[O-][N+](C1=C(C)C=C(Cl)C([N+]([O-])=O)=C1)=O</t>
  </si>
  <si>
    <t>1-chloro-5-methyl-2,4-dinitrobenzene</t>
  </si>
  <si>
    <t>2.33</t>
  </si>
  <si>
    <t>004110-35-4</t>
  </si>
  <si>
    <t>c(c(cc1N(=O)=O)C#N)c(c1)N(=O)=O</t>
  </si>
  <si>
    <t>3,5-dinitrobenzonitrile</t>
  </si>
  <si>
    <t>1.22/1.22</t>
  </si>
  <si>
    <t>001930-72-9</t>
  </si>
  <si>
    <t>Clc(c(cc1C#N)N(=O)=O)c(c1)N(=O)=O</t>
  </si>
  <si>
    <t>4-chloro-3,5-dinitrobenzonitrile</t>
  </si>
  <si>
    <t>2.66/2.66/2.66</t>
  </si>
  <si>
    <t>000070-34-8</t>
  </si>
  <si>
    <t>N(=O)(=O)c(ccc(F)c1N(=O)(=O))c1</t>
  </si>
  <si>
    <t>1-fluoro-2,4-dinitrobenzene</t>
  </si>
  <si>
    <t>1.71/1.71/1.71/1.71/1.71</t>
  </si>
  <si>
    <t>000327-92-4</t>
  </si>
  <si>
    <t>O=N(=O)c(c(F)cc(F)c1N(=O)=O)c1</t>
  </si>
  <si>
    <t>1,5-difluoro-2,4-dinitrobenzene</t>
  </si>
  <si>
    <t>2.08/2.08/2.08</t>
  </si>
  <si>
    <t>Castillo-Garit, Chemosphere 2008,73,415–427/Gonzalez, Bioorg. Med. Chem. 2004,12,735–744=2.03</t>
  </si>
  <si>
    <t>N(=O)(=O)c(ccc(O)c1N(=O)(=O))c1</t>
  </si>
  <si>
    <t>2,4-dinitrophenol</t>
  </si>
  <si>
    <t>1.096/1.096/1.1/1.077/1.096/1.096/1.1/1.1/1.077/1.06/1.06/1.1/1.06/1.08/1.1/1.08/1.096/1.08/1.06/1.06/1.077/1.06/1.08/1.06/1.06</t>
  </si>
  <si>
    <t>Cronin, Chemosphere 2002,49,1201–1221/Castillo-Garit, Chemosphere 2008,73,415–427/Katritzky, J. Phys. Org. Chem. 2003,16,811–817/Gonzalez, Bioorg. Med. Chem. 2004,12,735–744=1.1</t>
  </si>
  <si>
    <t>000066-56-8</t>
  </si>
  <si>
    <t>Oc1cccc(N(=O)=O)c1N(=O)=O</t>
  </si>
  <si>
    <t>2,3-dinitrophenol</t>
  </si>
  <si>
    <t>0.463/0.463/0.46/0.46/0.46/0.46/0.463/0.46/0.46</t>
  </si>
  <si>
    <t>Oc1cc(ccc1N(=O)=O)N(=O)=O</t>
  </si>
  <si>
    <t>2,5-dinitrophenol</t>
  </si>
  <si>
    <t>0.929/0.929/0.93/0.95/0.929/0.95/0.95/0.95/0.95/0.95/0.95/0.95/1.04/0.95/0.95/0.95/0.929/0.95/0.95/1.04/0.95/1.04/0.95/1.04,1.04</t>
  </si>
  <si>
    <t>Cronin, Chemosphere 2002,49,1201–1221/Katritzky, J. Phys. Org. Chem. 2003,16,811–817/Gonzalez, Bioorg. Med. Chem. 2004,12,735–744/Castillo-Garit, Chemosphere 2008,73,415–427=1.04</t>
  </si>
  <si>
    <t>N(=O)(=O)c(cc(N(=O)(=O))c(O)c1C)c1</t>
  </si>
  <si>
    <t>2-methyl-4,6-dinitrophenol</t>
  </si>
  <si>
    <t>1.729/1.329/1.33/1.721/1.729/1.728/1.73/1.73/1.721/1.73/1.73/1.73/1.73/1.72/1.73/1.72/1.729/1.72/1.73/1.73/1.721/1.73/1.72/1.73</t>
  </si>
  <si>
    <t>Cronin, Chemosphere 2002,49,1201–1221/Castillo-Garit, Chemosphere 2008,73,415–427/Katritzky, J. Phys. Org. Chem. 2003,16,811–817/Gonzalez, Bioorg. Med. Chem. 2004,12,735–744=1.73</t>
  </si>
  <si>
    <t>Oc1c(cccc1N(=O)=O)N(=O)=O</t>
  </si>
  <si>
    <t>2,6-dinitrophenol</t>
  </si>
  <si>
    <t>0.539/0.573/0.57/0.539/0.573/0.54/0.54/0.54/0.539/0.54/0.54/0.54/0.83/0.54/0.54/0.54/0.573/0.54/0.54/0.83/0.539/0.83/0.54/0.83</t>
  </si>
  <si>
    <t>Cronin, Chemosphere 2002,49,1201–1221/Katritzky, J. Phys. Org. Chem. 2003,16,811–817/Gonzalez, Bioorg. Med. Chem. 2004,12,735–744/Castillo-Garit, Chemosphere 2008,73,415–427=0.83</t>
  </si>
  <si>
    <t>000577-71-9</t>
  </si>
  <si>
    <t>Oc1ccc(N(=O)=O)c(c1)N(=O)=O</t>
  </si>
  <si>
    <t>3,4-dinitrophenol</t>
  </si>
  <si>
    <t>0.266/0.266/0.266/0.27/0.37/0.27/0.27/0.266/0.27/0.27</t>
  </si>
  <si>
    <t>000586-11-8</t>
  </si>
  <si>
    <t>Oc1cc(cc(c1)N(=O)=O)N(=O)=O</t>
  </si>
  <si>
    <t>3,5-dinitrophenol</t>
  </si>
  <si>
    <t>1.39/1.386</t>
  </si>
  <si>
    <t>000609-93-8</t>
  </si>
  <si>
    <t>N(=O)(=O)c(c(O)c(N(=O)(=O))cc1C)c1</t>
  </si>
  <si>
    <t>4-methyl-2,6-dinitrophenol</t>
  </si>
  <si>
    <t>1.23/1.23/1.229/1.23/1.23/1.229/1.23/1.23/1.23/1.23/1.23/1.23/1.229/1.23/1.23</t>
  </si>
  <si>
    <t>004097-49-8</t>
  </si>
  <si>
    <t>Oc(c(cc1C(C)(C)C)N(=O)=O)c(c1)N(=O)=O</t>
  </si>
  <si>
    <t>4-tert-butyl-2,6-dinitrophenol</t>
  </si>
  <si>
    <t>1.802/1.8/1.8/1.8/1.8/1.8/1.8/1.802/1.802/1.8/1.8/1.8/1.8/1.8</t>
  </si>
  <si>
    <t>000709-49-9</t>
  </si>
  <si>
    <t>N(=O)(=O)c1c(I)ccc(N(=O)=O)c1</t>
  </si>
  <si>
    <t>1-iodo-2,4-dinitrobenzene</t>
  </si>
  <si>
    <t>2.12/2.12/2.12/2.12/2.12/2.12/2.12</t>
  </si>
  <si>
    <t>071022-43-0</t>
  </si>
  <si>
    <t>O=N(=O)c(cc(N(=O)(=O))cc1(CO))c1</t>
  </si>
  <si>
    <t>(3,5-dinitrophenyl)methanol</t>
  </si>
  <si>
    <t>0.53/0.53/0.53/0.53</t>
  </si>
  <si>
    <t>079544-31-3</t>
  </si>
  <si>
    <t>O=N(=O)c(c(N(=O)(=O))ccc1(CO))c1</t>
  </si>
  <si>
    <t>(3,4-dinitrophenyl)methanol</t>
  </si>
  <si>
    <t>1.09/1.09/1.09/1.09/1.09</t>
  </si>
  <si>
    <t>N(=O)(=O)c(cc(N(=O)(=O))c(O)c1N(=O)(=O))c1</t>
  </si>
  <si>
    <t>-0.155/-0.155/-0.155/-0.155/-0.155/-0.16/-0.16/-0.155/-0.16/-0.155/-0.16</t>
  </si>
  <si>
    <t>029663-11-4</t>
  </si>
  <si>
    <t>Oc1c([N+](=O)[O-])cc([N+](=O)[O-])cc1[N+](=O)[O-]</t>
  </si>
  <si>
    <t>2,4,6-Trinitrophenol</t>
  </si>
  <si>
    <t>1.33</t>
  </si>
  <si>
    <t>000100-47-0</t>
  </si>
  <si>
    <t>C(#N)c(cccc1)c1</t>
  </si>
  <si>
    <t>benzonitrile</t>
  </si>
  <si>
    <t>-0.52/-0.53/-0.53/-0.52/-0.52/-0.5</t>
  </si>
  <si>
    <t>000104-85-8</t>
  </si>
  <si>
    <t>N#Cc(ccc(c1)C)c1</t>
  </si>
  <si>
    <t>4-methylbenzonitrile</t>
  </si>
  <si>
    <t>-0.1/-0.1/-0.1/-0.1</t>
  </si>
  <si>
    <t>2-methylbenzonitrile</t>
  </si>
  <si>
    <t>-0.24/-0.24/-0.24/-0.24/-0.24/-0.24/-0.24/-0.24/-0.24/-0.24/-0.24/-0.24/-0.24</t>
  </si>
  <si>
    <t>000620-22-4</t>
  </si>
  <si>
    <t>N#Cc(cccc1C)c1</t>
  </si>
  <si>
    <t>3-methylbenzonitrile</t>
  </si>
  <si>
    <t>-0.25/-0.25/-0.25/-0.24</t>
  </si>
  <si>
    <t>000623-00-7</t>
  </si>
  <si>
    <t>Brc1ccc(C#N)cc1</t>
  </si>
  <si>
    <t>4-bromobenzonitrile</t>
  </si>
  <si>
    <t>0.29/0.29/0.29/0.31</t>
  </si>
  <si>
    <t>000623-03-0</t>
  </si>
  <si>
    <t>N#Cc(ccc(c1)Cl)c1</t>
  </si>
  <si>
    <t>4-chlorobenzonitrile</t>
  </si>
  <si>
    <t>0/0/0/0/0/0</t>
  </si>
  <si>
    <t>000766-84-7</t>
  </si>
  <si>
    <t>N#Cc1cc(Cl)ccc1</t>
  </si>
  <si>
    <t>3-chlorobenzonitrile</t>
  </si>
  <si>
    <t>-0.055/-0.06/-0.06/-0.05</t>
  </si>
  <si>
    <t>2-chlorobenzonitrile</t>
  </si>
  <si>
    <t>0.28/0.28/0.28</t>
  </si>
  <si>
    <t>2-chloro-6-methylbenzonitrile</t>
  </si>
  <si>
    <t>0.46/0.46</t>
  </si>
  <si>
    <t>001194-02-1</t>
  </si>
  <si>
    <t>N#Cc(ccc(F)c1)c1</t>
  </si>
  <si>
    <t>4-fluorobenzonitrile</t>
  </si>
  <si>
    <t>000103-84-4</t>
  </si>
  <si>
    <t>O=C(Nc(cccc1)c1)C</t>
  </si>
  <si>
    <t>N-phenylacetamide</t>
  </si>
  <si>
    <t>002210-24-4</t>
  </si>
  <si>
    <t>C=CC(NC1=CC=CC=C1)=O</t>
  </si>
  <si>
    <t>N-phenylprop-2-enamide</t>
  </si>
  <si>
    <t>000122-85-0</t>
  </si>
  <si>
    <t>O=Cc(ccc(NC(=O)C)c1)c1</t>
  </si>
  <si>
    <t>N-(4-formylphenyl)acetamide</t>
  </si>
  <si>
    <t>-0.224/-0.22</t>
  </si>
  <si>
    <t>benzenethiol</t>
  </si>
  <si>
    <t>040046-30-8</t>
  </si>
  <si>
    <t>CC1=CC(C)=CC(C/N=C/S)=C1</t>
  </si>
  <si>
    <t>1-isothiocyanato-3,5-dimethylbenzene</t>
  </si>
  <si>
    <t>1.88</t>
  </si>
  <si>
    <t>000599-70-2</t>
  </si>
  <si>
    <t>S(=O)(=O)(CC)c1ccccc1</t>
  </si>
  <si>
    <t>(ethanesulfonyl)benzene</t>
  </si>
  <si>
    <t>-0.79/-0.75</t>
  </si>
  <si>
    <t>005535-48-8</t>
  </si>
  <si>
    <t>S(=O)(=O)(c1ccccc1)C=C</t>
  </si>
  <si>
    <t>(ethenesulfonyl)benzene</t>
  </si>
  <si>
    <t>016212-05-8</t>
  </si>
  <si>
    <t>S(=O)(=O)(c1ccccc1)CC=C</t>
  </si>
  <si>
    <t>(prop-2-ene-1-sulfonyl)benzene</t>
  </si>
  <si>
    <t>000100-68-5</t>
  </si>
  <si>
    <t>S(c(cccc1)c1)C</t>
  </si>
  <si>
    <t>(methylsulfanyl)benzene</t>
  </si>
  <si>
    <t>0.18/0.18/0.18/0.18/0.18/0.18/0.18</t>
  </si>
  <si>
    <t>000622-38-8</t>
  </si>
  <si>
    <t>CCSc1ccccc1</t>
  </si>
  <si>
    <t>(ethylsulfanyl)benzene</t>
  </si>
  <si>
    <t>0.3/0.3</t>
  </si>
  <si>
    <t>000874-79-3</t>
  </si>
  <si>
    <t>S(CCC)c(ccc1)cc1</t>
  </si>
  <si>
    <t>(propylsulfanyl)benzene</t>
  </si>
  <si>
    <t>0.86/0.86</t>
  </si>
  <si>
    <t>004837-01-8</t>
  </si>
  <si>
    <t>BrCCSc1ccccc1</t>
  </si>
  <si>
    <t>[(2-bromoethyl)sulfanyl]benzene</t>
  </si>
  <si>
    <t>0.39</t>
  </si>
  <si>
    <t>001822-73-7</t>
  </si>
  <si>
    <t>C=CSc1ccccc1</t>
  </si>
  <si>
    <t>(ethenylsulfanyl)benzene</t>
  </si>
  <si>
    <t>005651-88-7</t>
  </si>
  <si>
    <t>c1ccc(cc1)SCC#C</t>
  </si>
  <si>
    <t>(prop-2-yn-1-ylsulfanyl)benzene</t>
  </si>
  <si>
    <t>0.54/0.54/0.54/0.54/0.54</t>
  </si>
  <si>
    <t>002227-79-4</t>
  </si>
  <si>
    <t>NC(=S)c(cccc1)c1</t>
  </si>
  <si>
    <t>benzenecarbothioamide</t>
  </si>
  <si>
    <t>0.09/0.09/0.09/0.09/0.09</t>
  </si>
  <si>
    <t>000637-53-6</t>
  </si>
  <si>
    <t>N(c(cccc1)c1)C(=S)C</t>
  </si>
  <si>
    <t>N-phenylethanethioamide</t>
  </si>
  <si>
    <t>1.41/1.41/1.41/1.41/1.41/1.41/1.41</t>
  </si>
  <si>
    <t>3.34</t>
  </si>
  <si>
    <t>023165-44-8</t>
  </si>
  <si>
    <t>S=C=NC1=CC=C(CCCC)C=C1</t>
  </si>
  <si>
    <t>1-butyl-4-isothiocyanatobenzene</t>
  </si>
  <si>
    <t>2.76</t>
  </si>
  <si>
    <t>019495-08-0</t>
  </si>
  <si>
    <t>S=C=NC(/C=C/C1=CC=CC=C1)=O</t>
  </si>
  <si>
    <t>3-phenylprop-2-enonyl isothiocyanate</t>
  </si>
  <si>
    <t>149865-84-9</t>
  </si>
  <si>
    <t>S=C=NC1=CC=C(CCC2)C2=C1</t>
  </si>
  <si>
    <t>5-isothiocyanato-2,3-dihydro-1H-indene</t>
  </si>
  <si>
    <t>024277-43-8</t>
  </si>
  <si>
    <t>S=C=N[C@@H](C)C1=CC=CC=C1</t>
  </si>
  <si>
    <t>(1-isothiocyanatoethyl)benzene</t>
  </si>
  <si>
    <t>2.71</t>
  </si>
  <si>
    <t>127142-66-9</t>
  </si>
  <si>
    <t>S=C=NC1=CC=C(Cl)C([N+]([O-])=O)=C1</t>
  </si>
  <si>
    <t>1-chloro-4-isothiocyanato-2-nitrobenzene</t>
  </si>
  <si>
    <t>2.11</t>
  </si>
  <si>
    <t>0.61/0.61/0.61</t>
  </si>
  <si>
    <t>000621-83-0</t>
  </si>
  <si>
    <t>S=C(N)NCc1ccccc1</t>
  </si>
  <si>
    <t>benzylthiourea</t>
  </si>
  <si>
    <t>0.66</t>
  </si>
  <si>
    <t>0.1/0.1</t>
  </si>
  <si>
    <t>005296-64-0</t>
  </si>
  <si>
    <t>c1ccccc1SCC=C</t>
  </si>
  <si>
    <t>(prop-2-en-1-ylsulfanyl)benzene</t>
  </si>
  <si>
    <t>0.69/0.69</t>
  </si>
  <si>
    <t>(isothiocyanatomethyl)benzene</t>
  </si>
  <si>
    <t>2.74/2.74/2.74</t>
  </si>
  <si>
    <t>2.54</t>
  </si>
  <si>
    <t>003012-37-1</t>
  </si>
  <si>
    <t>c1ccccc1CSC(#N)</t>
  </si>
  <si>
    <t>(benzylsulfanyl)carbonitrile</t>
  </si>
  <si>
    <t>1.05/1.05</t>
  </si>
  <si>
    <t>019241-16-8</t>
  </si>
  <si>
    <t>S=C=Nc1c(C)cccc1C</t>
  </si>
  <si>
    <t>2-isothiocyanato-1,3-dimethylbenzene</t>
  </si>
  <si>
    <t>1.49</t>
  </si>
  <si>
    <t>002627-27-2</t>
  </si>
  <si>
    <t>S=C=NCCCc1ccccc1</t>
  </si>
  <si>
    <t>(3-isothiocyanatopropyl)benzene</t>
  </si>
  <si>
    <t>020451-53-0</t>
  </si>
  <si>
    <t>O=S(c1ccccc1)C=C</t>
  </si>
  <si>
    <t>(ethenesulfinyl)benzene</t>
  </si>
  <si>
    <t>diethyl benzylphosphonate</t>
  </si>
  <si>
    <t>-0.43</t>
  </si>
  <si>
    <t>001453-82-3</t>
  </si>
  <si>
    <t>O=C(N)c(ccnc1)c1</t>
  </si>
  <si>
    <t>pyridine-4-carboxamide</t>
  </si>
  <si>
    <t>-1.015/-1.02</t>
  </si>
  <si>
    <t>001603-40-3</t>
  </si>
  <si>
    <t>n(c(N)c(cc1)C)c1</t>
  </si>
  <si>
    <t>3-methylpyridin-2-amine</t>
  </si>
  <si>
    <t>-0.57/-0.57</t>
  </si>
  <si>
    <t>002706-56-1</t>
  </si>
  <si>
    <t>n(c(ccc1)CCN)c1</t>
  </si>
  <si>
    <t>2-(pyridin-2-yl)ethan-1-amine</t>
  </si>
  <si>
    <t>-0.74/-0.74</t>
  </si>
  <si>
    <t>005407-87-4</t>
  </si>
  <si>
    <t>n(c(cc(c1)C)C)c1N</t>
  </si>
  <si>
    <t>4,6-dimethylpyridin-2-amine</t>
  </si>
  <si>
    <t>-0.22</t>
  </si>
  <si>
    <t>006298-19-7</t>
  </si>
  <si>
    <t>n1c(Cl)c(N)ccc1</t>
  </si>
  <si>
    <t>2-chloropyridin-3-amine</t>
  </si>
  <si>
    <t>-0.71</t>
  </si>
  <si>
    <t>005350-93-6</t>
  </si>
  <si>
    <t>n1c(Cl)ccc(N)c1</t>
  </si>
  <si>
    <t>6-chloropyridin-3-amine</t>
  </si>
  <si>
    <t>pyridin-3-amine</t>
  </si>
  <si>
    <t>-0.478/-0.48</t>
  </si>
  <si>
    <t>pyridin-4-amine</t>
  </si>
  <si>
    <t>-0.439/-0.439/-0.44/-0.44</t>
  </si>
  <si>
    <t>pyridin-2-amine</t>
  </si>
  <si>
    <t>-0.621/-0.6213/-0.621/-0.61</t>
  </si>
  <si>
    <t>5-bromopyridin-2-amine</t>
  </si>
  <si>
    <t>0.49/0.5/0.49/0.49</t>
  </si>
  <si>
    <t>035486-42-1</t>
  </si>
  <si>
    <t>n1c(N)c(Br)cc(Br)c1</t>
  </si>
  <si>
    <t>3,5-dibromopyridin-2-amine</t>
  </si>
  <si>
    <t>001072-98-6</t>
  </si>
  <si>
    <t>Nc1ccc(Cl)cn1</t>
  </si>
  <si>
    <t>5-chloropyridin-2-amine</t>
  </si>
  <si>
    <t>-0.03/-0.03</t>
  </si>
  <si>
    <t>004214-74-8</t>
  </si>
  <si>
    <t>n1c(N)c(Cl)cc(Cl)c1</t>
  </si>
  <si>
    <t>3,5-dichloropyridin-2-amine</t>
  </si>
  <si>
    <t>1.46</t>
  </si>
  <si>
    <t>002840-00-8</t>
  </si>
  <si>
    <t>n1c(F)c(Cl)c(N)c(Cl)c1F</t>
  </si>
  <si>
    <t>3,5-dichloro-2,6-difluoropyridin-4-amine</t>
  </si>
  <si>
    <t>0.6</t>
  </si>
  <si>
    <t>001122-58-3</t>
  </si>
  <si>
    <t>n(ccc(N(C)C)c1)c1</t>
  </si>
  <si>
    <t>N,N-dimethylpyridin-4-amine</t>
  </si>
  <si>
    <t>-0.635/-0.63</t>
  </si>
  <si>
    <t>N,N-dimethylpyridin-2-amine</t>
  </si>
  <si>
    <t>-0.552/-0.55/-0.55/-0.55/-0.55</t>
  </si>
  <si>
    <t>000100-48-1</t>
  </si>
  <si>
    <t>N#Cc(ccnc1)c1</t>
  </si>
  <si>
    <t>pyridine-4-carbonitrile</t>
  </si>
  <si>
    <t>-0.819/-0.82/-0.82/-0.82/-0.82/-0.82</t>
  </si>
  <si>
    <t>pyridine-3-carbonitrile</t>
  </si>
  <si>
    <t>-0.747/-0.74/-0.74/-0.74/-0.75</t>
  </si>
  <si>
    <t>pyridine-2-carbonitrile</t>
  </si>
  <si>
    <t>-0.793/-0.793/-0.79/-0.83/-0.83/-0.79/-0.79/-0.83/-0.83/-0.83</t>
  </si>
  <si>
    <t>000141-86-6</t>
  </si>
  <si>
    <t>n(c(N)ccc1)c1N</t>
  </si>
  <si>
    <t>pyridine-2,6-diamine</t>
  </si>
  <si>
    <t>-0.59/-0.59</t>
  </si>
  <si>
    <t>000452-58-4</t>
  </si>
  <si>
    <t>n1cc(N)c(N)cc1</t>
  </si>
  <si>
    <t>pyridine-2,3-diamine</t>
  </si>
  <si>
    <t>-0.11</t>
  </si>
  <si>
    <t>016867-04-2</t>
  </si>
  <si>
    <t>n1c(O)c(O)ccc1</t>
  </si>
  <si>
    <t>pyridine-2,3-diol</t>
  </si>
  <si>
    <t>-0.34/-0.34</t>
  </si>
  <si>
    <t>000626-03-9</t>
  </si>
  <si>
    <t>n1c(O)cc(O)cc1</t>
  </si>
  <si>
    <t>pyridine-2,4-diol</t>
  </si>
  <si>
    <t>-1.46/-1.46/-1.46</t>
  </si>
  <si>
    <t>002578-45-2</t>
  </si>
  <si>
    <t>O=N(=O)c(cc(N(=O)=O)c(n1)Cl)c1</t>
  </si>
  <si>
    <t>2-chloro-3,5-dinitropyridine</t>
  </si>
  <si>
    <t>2.45/2.64/2.6366/2.64/2.64</t>
  </si>
  <si>
    <t>000109-00-2</t>
  </si>
  <si>
    <t>n(cccc1O)c1</t>
  </si>
  <si>
    <t>pyridin-3-ol</t>
  </si>
  <si>
    <t>-0.658/-0.66/-0.8005/-0.66</t>
  </si>
  <si>
    <t>000142-08-5</t>
  </si>
  <si>
    <t>n(c(O)ccc1)c1</t>
  </si>
  <si>
    <t>pyridin-2-ol</t>
  </si>
  <si>
    <t>-1.61/-1.61</t>
  </si>
  <si>
    <t>001121-78-4</t>
  </si>
  <si>
    <t>n(cc(c1)O)c(c1)C</t>
  </si>
  <si>
    <t>6-methylpyridin-3-ol</t>
  </si>
  <si>
    <t>-0.88</t>
  </si>
  <si>
    <t>002168-13-0</t>
  </si>
  <si>
    <t>n1c(CN(C)C)c(O)ccc1</t>
  </si>
  <si>
    <t>2-[(dimethylamino)methyl]pyridin-3-ol</t>
  </si>
  <si>
    <t>-1.26</t>
  </si>
  <si>
    <t>2-bromopyridin-3-ol</t>
  </si>
  <si>
    <t>0.15/0/0.15</t>
  </si>
  <si>
    <t>5-chloropyridin-2-ol</t>
  </si>
  <si>
    <t>-0.75/-0.75/-0.75/-0.75/-0.75</t>
  </si>
  <si>
    <t>2-chloropyridin-3-ol</t>
  </si>
  <si>
    <t>-0.01/-0.04/-0.04/-0.01</t>
  </si>
  <si>
    <t>6-chloropyridin-2-ol</t>
  </si>
  <si>
    <t>-0.285/-0.29/-0.29/-0.2851/-0.29/-0.29</t>
  </si>
  <si>
    <t>074115-12-1</t>
  </si>
  <si>
    <t>ClC1=CC(O)=CN=C1</t>
  </si>
  <si>
    <t>5-chloropyridin-3-ol</t>
  </si>
  <si>
    <t>2-hydroxy-4,6-dimethylpyridine-3-carbonitrile</t>
  </si>
  <si>
    <t>-0.7/-0.7/-0.7/-0.7/-0.7/-0.7/-0.7/-0.7/-0.70,-0.70</t>
  </si>
  <si>
    <t>001122-61-8</t>
  </si>
  <si>
    <t>O=N(=O)c1ccncc1</t>
  </si>
  <si>
    <t>4-nitropyridine</t>
  </si>
  <si>
    <t>0.478/0.4089/0.409/0.41/0.41/0.41</t>
  </si>
  <si>
    <t>005446-92-4</t>
  </si>
  <si>
    <t>n1c(OC)ccc(N(=O)=O)c1</t>
  </si>
  <si>
    <t>2-methoxy-5-nitropyridine</t>
  </si>
  <si>
    <t>006635-86-5</t>
  </si>
  <si>
    <t>NC1=NC=CC(C)=C1[N+]([O-])=O</t>
  </si>
  <si>
    <t>4-methyl-3-nitropyridin-2-amine</t>
  </si>
  <si>
    <t>004214-75-9</t>
  </si>
  <si>
    <t>n(ccc1)c(N)c1N(=O)=O</t>
  </si>
  <si>
    <t>3-nitropyridin-2-amine</t>
  </si>
  <si>
    <t>004214-76-0</t>
  </si>
  <si>
    <t>O=N(=O)c(ccc(n1)N)c1</t>
  </si>
  <si>
    <t>5-nitropyridin-2-amine</t>
  </si>
  <si>
    <t>0.223/0.2234/0.22/0.22</t>
  </si>
  <si>
    <t>021901-40-6</t>
  </si>
  <si>
    <t>c1(cc(c(cn1)[N+](=O)[O-])C)N</t>
  </si>
  <si>
    <t>4-methyl-5-nitropyridin-2-amine</t>
  </si>
  <si>
    <t>0.37/0.37</t>
  </si>
  <si>
    <t>004487-59-6</t>
  </si>
  <si>
    <t>n1c(Br)ccc(N(=O)=O)c1</t>
  </si>
  <si>
    <t>2-bromo-5-nitropyridine</t>
  </si>
  <si>
    <t>1.07/1.07/1.07</t>
  </si>
  <si>
    <t>004548-45-2</t>
  </si>
  <si>
    <t>n1c(Cl)ccc(N(=O)=O)c1</t>
  </si>
  <si>
    <t>2-chloro-5-nitropyridine</t>
  </si>
  <si>
    <t>0.8/0.8/0.8</t>
  </si>
  <si>
    <t>005470-18-8</t>
  </si>
  <si>
    <t>O=N(=O)c(cccn1)c1Cl</t>
  </si>
  <si>
    <t>2-chloro-3-nitropyridine</t>
  </si>
  <si>
    <t>0.87/0.87</t>
  </si>
  <si>
    <t>016013-85-7</t>
  </si>
  <si>
    <t>n1c(Cl)c(N(=O)=O)ccc1Cl</t>
  </si>
  <si>
    <t>2,6-dichloro-3-nitropyridine</t>
  </si>
  <si>
    <t>2.03/2.0279/2.03/2.03</t>
  </si>
  <si>
    <t>023056-33-9</t>
  </si>
  <si>
    <t>c1(cc(c(cn1)[N+](=O)[O-])C)Cl</t>
  </si>
  <si>
    <t>2-chloro-4-methyl-5-nitropyridine</t>
  </si>
  <si>
    <t>0.42/0.41</t>
  </si>
  <si>
    <t>023056-39-5</t>
  </si>
  <si>
    <t>c1(c(c(ccn1)C)[N+](=O)[O-])Cl</t>
  </si>
  <si>
    <t>2-chloro-4-methyl-3-nitropyridine</t>
  </si>
  <si>
    <t>0.29/0.29</t>
  </si>
  <si>
    <t>038533-61-8</t>
  </si>
  <si>
    <t>n1c(Cl)c(N(=O)=O)ccc1OC</t>
  </si>
  <si>
    <t>2-chloro-6-methoxy-3-nitropyridine</t>
  </si>
  <si>
    <t>1.36/1.36/1.36</t>
  </si>
  <si>
    <t>000121-17-5</t>
  </si>
  <si>
    <t>O=N(=O)c(c(ccc1C(F)(F)F)Cl)c1</t>
  </si>
  <si>
    <t>1-chloro-2-nitro-4-(trifluoromethyl)benzene</t>
  </si>
  <si>
    <t>Oc1cccnc1N(=O)=O</t>
  </si>
  <si>
    <t>2-nitropyridin-3-ol</t>
  </si>
  <si>
    <t>015128-90-2</t>
  </si>
  <si>
    <t>n1c(N(=O)=O)c(O)ccc1C</t>
  </si>
  <si>
    <t>6-methyl-2-nitropyridin-3-ol</t>
  </si>
  <si>
    <t>0.39/0.39/0.39</t>
  </si>
  <si>
    <t>021901-41-7</t>
  </si>
  <si>
    <t>n1c(O)cc(C)c([N+](=O)[O-])c1</t>
  </si>
  <si>
    <t>4-methyl-5-nitropyridin-2-ol</t>
  </si>
  <si>
    <t>-0.17/-0.17</t>
  </si>
  <si>
    <t>021901-18-8</t>
  </si>
  <si>
    <t>OC1=NC=CC(C)=C1[N+]([O-])=O</t>
  </si>
  <si>
    <t>4-methyl-3-nitropyridin-2-ol</t>
  </si>
  <si>
    <t>-0.5/-0.68</t>
  </si>
  <si>
    <t>000696-54-8</t>
  </si>
  <si>
    <t>ON=Cc1ccncc1</t>
  </si>
  <si>
    <t>N-(pyridin-4-ylmethylidene)hydroxylamine</t>
  </si>
  <si>
    <t>-0.547/-0.55/-0.55</t>
  </si>
  <si>
    <t>010351-06-1</t>
  </si>
  <si>
    <t>n1c(Cl)c(Cl)c(S)c(Cl)c1Cl</t>
  </si>
  <si>
    <t>tetrachloropyridine-4-thiol</t>
  </si>
  <si>
    <t>1.3724/1.37/1.37</t>
  </si>
  <si>
    <t>phenylbenzene</t>
  </si>
  <si>
    <t>1.05/1.05/1.05/1.05/1.05/1.05/1.05/1.05/1.05/1.05/1.05/1.05</t>
  </si>
  <si>
    <t>000644-08-6</t>
  </si>
  <si>
    <t>c1ccccc1c2ccc(C)cc2</t>
  </si>
  <si>
    <t>1-methyl-4-phenylbenzene</t>
  </si>
  <si>
    <t>1.66/1.66/1.66/1.66</t>
  </si>
  <si>
    <t>1-ethyl-4-phenylbenzene</t>
  </si>
  <si>
    <t>1.97/1.97/1.97/1.97/1.97</t>
  </si>
  <si>
    <t>000324-74-3</t>
  </si>
  <si>
    <t>Fc(ccc1c(ccc2)cc2)cc1</t>
  </si>
  <si>
    <t>1-fluoro-4-phenylbenzene</t>
  </si>
  <si>
    <t>0.53</t>
  </si>
  <si>
    <t>000092-91-1</t>
  </si>
  <si>
    <t>O=C(c(ccc(c(cccc1)c1)c2)c2)C</t>
  </si>
  <si>
    <t>1-(4-phenylphenyl)ethan-1-one</t>
  </si>
  <si>
    <t>002928-43-0</t>
  </si>
  <si>
    <t>OCc1ccccc1c2ccccc2</t>
  </si>
  <si>
    <t>(2-phenylphenyl)methanol</t>
  </si>
  <si>
    <t>0.82</t>
  </si>
  <si>
    <t>003597-91-9</t>
  </si>
  <si>
    <t>OCc1ccc(cc1)c2ccccc2</t>
  </si>
  <si>
    <t>(4-phenylphenyl)methanol</t>
  </si>
  <si>
    <t>0.92/0.92/0.92/0.92/0.92</t>
  </si>
  <si>
    <t>000092-92-2</t>
  </si>
  <si>
    <t>O=C(O)c(ccc(c(cccc1)c1)c2)c2</t>
  </si>
  <si>
    <t>4-phenylbenzoic acid</t>
  </si>
  <si>
    <t>0.98/0.98</t>
  </si>
  <si>
    <t>003218-36-8</t>
  </si>
  <si>
    <t>c(ccc1c(ccc2C=O)cc2)cc1</t>
  </si>
  <si>
    <t>4-phenylbenzaldehyde</t>
  </si>
  <si>
    <t>1.12/1.12/1.119/1.12</t>
  </si>
  <si>
    <t>000614-47-1</t>
  </si>
  <si>
    <t>c1(C(=O)C=Cc2ccccc2)ccccc1</t>
  </si>
  <si>
    <t>(2E)-1,3-diphenylprop-2-en-1-one</t>
  </si>
  <si>
    <t>005411-12-1</t>
  </si>
  <si>
    <t>O=C(c(cccc1)c1)C(O2)C2c(cccc3)c3</t>
  </si>
  <si>
    <t>chalcone a,b-epoxide</t>
  </si>
  <si>
    <t>000091-01-0</t>
  </si>
  <si>
    <t>OC(c(cccc1)c1)c(cccc2)c2</t>
  </si>
  <si>
    <t>diphenylmethanol</t>
  </si>
  <si>
    <t>0.5/0.5/0.5</t>
  </si>
  <si>
    <t>001883-32-5</t>
  </si>
  <si>
    <t>OCC(c(cccc1)c1)c(cccc2)c2</t>
  </si>
  <si>
    <t>2,2-diphenylethan-1-ol</t>
  </si>
  <si>
    <t>005342-87-0</t>
  </si>
  <si>
    <t>C(c1ccccc1)C(c2ccccc2)(O)C</t>
  </si>
  <si>
    <t>1,2-diphenylpropan-2-ol</t>
  </si>
  <si>
    <t>020017-67-8</t>
  </si>
  <si>
    <t>c(ccc1C(c(ccc2)cc2)CCO)cc1</t>
  </si>
  <si>
    <t>3,3-diphenylpropan-1-ol</t>
  </si>
  <si>
    <t>1.04</t>
  </si>
  <si>
    <t>029338-49-6</t>
  </si>
  <si>
    <t>OC(C(c(cccc1)c1)c(cccc2)c2)C</t>
  </si>
  <si>
    <t>1,1-diphenylpropan-2-ol</t>
  </si>
  <si>
    <t>0.75/0.75/0.75/0.75/0.75</t>
  </si>
  <si>
    <t>000093-99-2</t>
  </si>
  <si>
    <t>O=C(Oc(cccc1)c1)c(cccc2)c2</t>
  </si>
  <si>
    <t>phenyl benzoate</t>
  </si>
  <si>
    <t>1.348/1.35/1.35/1.35/1.35</t>
  </si>
  <si>
    <t>000120-51-4</t>
  </si>
  <si>
    <t>O=C(OCc(cccc1)c1)c(cccc2)c2</t>
  </si>
  <si>
    <t>benzyl benzoate</t>
  </si>
  <si>
    <t>1.45/1.45/1.45/1.45/1.45/1.45</t>
  </si>
  <si>
    <t>diphenyl ether</t>
  </si>
  <si>
    <t>4-bromodiphenyl ether</t>
  </si>
  <si>
    <t>diphenylmethanone</t>
  </si>
  <si>
    <t>0.87/0.87/0.87/0.87/0.87/0.87/0.87/0.87/0.87/0.87/0.87/0.87</t>
  </si>
  <si>
    <t>000131-58-8</t>
  </si>
  <si>
    <t>O=C(c(cccc1)c1)c(c(ccc2)C)c2</t>
  </si>
  <si>
    <t>(2-methylphenyl)(phenyl)methanone</t>
  </si>
  <si>
    <t>1.44/1.37</t>
  </si>
  <si>
    <t>000134-84-9</t>
  </si>
  <si>
    <t>O=C(c(cccc1)c1)c(ccc(c2)C)c2</t>
  </si>
  <si>
    <t>(4-methylphenyl)(phenyl)methanone</t>
  </si>
  <si>
    <t>1.4/1.4</t>
  </si>
  <si>
    <t>000090-90-4</t>
  </si>
  <si>
    <t>Brc(ccc1C(=O)c(ccc2)cc2)cc1</t>
  </si>
  <si>
    <t>(4-bromophenyl)(phenyl)methanone</t>
  </si>
  <si>
    <t>1.73/1.26/1.26/1.26/1.26/1.26</t>
  </si>
  <si>
    <t>000134-85-0</t>
  </si>
  <si>
    <t>O=C(c(cccc1)c1)c(ccc(c2)Cl)c2</t>
  </si>
  <si>
    <t>(4-chlorophenyl)(phenyl)methanone</t>
  </si>
  <si>
    <t>1.51/1.5/1.5/1.5/1.5/1.5</t>
  </si>
  <si>
    <t>001016-78-0</t>
  </si>
  <si>
    <t>Clc(ccc1)cc1C(=O)c(ccc2)cc2</t>
  </si>
  <si>
    <t>(3-chlorophenyl)(phenyl)methanone</t>
  </si>
  <si>
    <t>1.55/1.55/1.55/1.55/1.55/1.55</t>
  </si>
  <si>
    <t>000342-24-5</t>
  </si>
  <si>
    <t>Fc1c(C(=O)c2ccccc2)cccc1</t>
  </si>
  <si>
    <t>(2-fluorophenyl)(phenyl)methanone</t>
  </si>
  <si>
    <t>1.11/0.96</t>
  </si>
  <si>
    <t>1-methylnaphthalene</t>
  </si>
  <si>
    <t>0.74/0.74/0.74</t>
  </si>
  <si>
    <t>0.33/-0.12/-0.12/0.33/-0.12/0.33</t>
  </si>
  <si>
    <t>2-methylnaphthalene</t>
  </si>
  <si>
    <t>1.08/1.08/1.08</t>
  </si>
  <si>
    <t>000571-58-4</t>
  </si>
  <si>
    <t>Cc1ccc(C)c2ccccc12</t>
  </si>
  <si>
    <t>1,4-dimethylnaphthalene</t>
  </si>
  <si>
    <t>1.43/1.43/1.43</t>
  </si>
  <si>
    <t>1,2-dimethylnaphthalene</t>
  </si>
  <si>
    <t>1.31</t>
  </si>
  <si>
    <t>001127-76-0</t>
  </si>
  <si>
    <t>CCc1cccc2ccccc12</t>
  </si>
  <si>
    <t>1-ethylnaphthalene</t>
  </si>
  <si>
    <t>1-chloronaphthalene</t>
  </si>
  <si>
    <t>0.81</t>
  </si>
  <si>
    <t>000086-52-2</t>
  </si>
  <si>
    <t>c(c(c(cc1)CCl)ccc2)(c2)c1</t>
  </si>
  <si>
    <t>1-(chloromethyl)naphthalene</t>
  </si>
  <si>
    <t>0.43</t>
  </si>
  <si>
    <t>000321-38-0</t>
  </si>
  <si>
    <t>Fc(c(c(ccc1)cc2)c1)c2</t>
  </si>
  <si>
    <t>1-fluoronaphthalene</t>
  </si>
  <si>
    <t>000090-14-2</t>
  </si>
  <si>
    <t>c(c(c(cc1)I)ccc2)(c2)c1</t>
  </si>
  <si>
    <t>1-iodonaphthalene</t>
  </si>
  <si>
    <t>000605-02-7</t>
  </si>
  <si>
    <t>c(ccc1c(c2)c(ccc3)cc3)cc1cc2</t>
  </si>
  <si>
    <t>1-phenylnaphthalene</t>
  </si>
  <si>
    <t>2.04</t>
  </si>
  <si>
    <t>000090-11-9</t>
  </si>
  <si>
    <t>c(c(c(cc1)Br)ccc2)(c2)c1</t>
  </si>
  <si>
    <t>1-bromonaphthalene</t>
  </si>
  <si>
    <t>1.86</t>
  </si>
  <si>
    <t>quinoline</t>
  </si>
  <si>
    <t>0.0119/-0.003/0.1312/0.09/0.09/0.09/0.09/0.09/0.08</t>
  </si>
  <si>
    <t>000091-63-4</t>
  </si>
  <si>
    <t>CC(C=C2)=NC1=C2C=CC=C1</t>
  </si>
  <si>
    <t>2-methylquinoline</t>
  </si>
  <si>
    <t>0.4685</t>
  </si>
  <si>
    <t>-0.003</t>
  </si>
  <si>
    <t>CC1=CC2=C(N=C(C)C=C2)C=C1</t>
  </si>
  <si>
    <t>0.6778</t>
  </si>
  <si>
    <t>000580-17-6</t>
  </si>
  <si>
    <t>n(c(c(ccc1)cc2N)c1)c2</t>
  </si>
  <si>
    <t>quinolin-3-amine</t>
  </si>
  <si>
    <t>-0.071</t>
  </si>
  <si>
    <t>000611-34-7</t>
  </si>
  <si>
    <t>Nc1cccc2ncccc12</t>
  </si>
  <si>
    <t>quinolin-5-amine</t>
  </si>
  <si>
    <t>-0.215/-0.2148</t>
  </si>
  <si>
    <t>000607-34-1</t>
  </si>
  <si>
    <t>O=N(=O)c1cccc2ncccc12</t>
  </si>
  <si>
    <t>5-nitroquinoline</t>
  </si>
  <si>
    <t>0.388/0.39</t>
  </si>
  <si>
    <t>000607-35-2</t>
  </si>
  <si>
    <t>O=N(=O)c(c(nccc1)c1cc2)c2</t>
  </si>
  <si>
    <t>8-nitroquinoline</t>
  </si>
  <si>
    <t>000613-50-3</t>
  </si>
  <si>
    <t>O=N(=O)c2ccc1ncccc1c2</t>
  </si>
  <si>
    <t>6-nitroquinoline</t>
  </si>
  <si>
    <t>0.461/0.4613/0.46</t>
  </si>
  <si>
    <t>035975-00-9</t>
  </si>
  <si>
    <t>c1nc2ccc(N(=O)=O)c(N)c2cc1</t>
  </si>
  <si>
    <t>6-nitroquinolin-5-amine</t>
  </si>
  <si>
    <t>0.919/0.9194/0.92</t>
  </si>
  <si>
    <t>2-butoxyethan-1-ol</t>
  </si>
  <si>
    <t>-1.3743/-1.37/-1.374/-1.37/-1.37</t>
  </si>
  <si>
    <t>000080-55-7</t>
  </si>
  <si>
    <t>O=C(OCC)C(O)(C)C</t>
  </si>
  <si>
    <t>ethyl 2-hydroxy-2-methylpropanoate</t>
  </si>
  <si>
    <t>-1.57</t>
  </si>
  <si>
    <t>056816-01-4</t>
  </si>
  <si>
    <t>OC(C)CC(=O)OCC</t>
  </si>
  <si>
    <t>ethyl (3S)-3-hydroxybutanoate</t>
  </si>
  <si>
    <t>000105-50-0</t>
  </si>
  <si>
    <t>O=C(OCC)CC(=O)CC(=O)OCC</t>
  </si>
  <si>
    <t>1,5-diethyl 3-oxopentanedioate</t>
  </si>
  <si>
    <t>000539-88-8</t>
  </si>
  <si>
    <t>O=C(OCC)CCC(=O)C</t>
  </si>
  <si>
    <t>ethyl 4-oxopentanoate</t>
  </si>
  <si>
    <t>-1.4</t>
  </si>
  <si>
    <t>040420-22-2</t>
  </si>
  <si>
    <t>CCOC(=O)CCCC(=O)CC(=O)OCC</t>
  </si>
  <si>
    <t>1,7-diethyl 3-oxoheptanedioate</t>
  </si>
  <si>
    <t>-0.38/-0.3778/-0.378</t>
  </si>
  <si>
    <t>000133-08-4</t>
  </si>
  <si>
    <t>O=C(OCC)C(C(=O)OCC)CCCC</t>
  </si>
  <si>
    <t>1,3-diethyl 2-butylpropanedioate</t>
  </si>
  <si>
    <t>0.56/0.5566/0.557</t>
  </si>
  <si>
    <t>000133-13-1</t>
  </si>
  <si>
    <t>O=C(OCC)C(C(=O)OCC)CC</t>
  </si>
  <si>
    <t>1,3-diethyl 2-ethylpropanedioate</t>
  </si>
  <si>
    <t>-0.24/-0.2422/-0.242</t>
  </si>
  <si>
    <t>1,3-diethyl propanedioate</t>
  </si>
  <si>
    <t>-1.029/-1.03,-1.00/-1/-1.03/-1.03,-1.029/-0.9975/-0.998/-1.03/-1.03</t>
  </si>
  <si>
    <t>000609-08-5</t>
  </si>
  <si>
    <t>O=C(OCC)C(C(=O)OCC)C</t>
  </si>
  <si>
    <t>1,3-diethyl 2-methylpropanedioate</t>
  </si>
  <si>
    <t>-0.51/-0.5114/-0.511</t>
  </si>
  <si>
    <t>002163-48-6</t>
  </si>
  <si>
    <t>O=C(OCC)C(C(=O)OCC)CCC</t>
  </si>
  <si>
    <t>1,3-diethyl 2-propylpropanedioate</t>
  </si>
  <si>
    <t>0.13/0.1341/0.134</t>
  </si>
  <si>
    <t>000108-59-8</t>
  </si>
  <si>
    <t>O=C(OC)CC(=O)OC</t>
  </si>
  <si>
    <t>1,3-dimethyl propanedioate</t>
  </si>
  <si>
    <t>-1.29/-1.287/-1.2869/-1.287</t>
  </si>
  <si>
    <t>000631-22-1</t>
  </si>
  <si>
    <t>O=C(OCC)C(Br)(Br)C(=O)OCC</t>
  </si>
  <si>
    <t>1,3-diethyl 2,2-dibromopropanedioate</t>
  </si>
  <si>
    <t>2.14</t>
  </si>
  <si>
    <t>000685-87-0</t>
  </si>
  <si>
    <t>O=C(OCC)C(Br)C(=O)OCC</t>
  </si>
  <si>
    <t>1,3-diethyl 2-bromopropanedioate</t>
  </si>
  <si>
    <t>2.21</t>
  </si>
  <si>
    <t>1,3-diethyl 2-chloropropanedioate</t>
  </si>
  <si>
    <t>0.63/0.6345/0.635/0.63</t>
  </si>
  <si>
    <t>057856-81-2</t>
  </si>
  <si>
    <t>O=C(OCC=C)CCCCCCCCC</t>
  </si>
  <si>
    <t>prop-2-en-1-yl decanoate</t>
  </si>
  <si>
    <t>2-(diethylamino)ethan-1-ol (neutralized)</t>
  </si>
  <si>
    <t>-1.5/-1.4955/-1.496/-1.5</t>
  </si>
  <si>
    <t>000105-59-9</t>
  </si>
  <si>
    <t>OCCN(CCO)C</t>
  </si>
  <si>
    <t>2-[(2-hydroxyethyl)(methyl)amino]ethan-1-ol (neutralized)</t>
  </si>
  <si>
    <t>-1.8338</t>
  </si>
  <si>
    <t>2-[bis(2-hydroxyethyl)amino]ethan-1-ol</t>
  </si>
  <si>
    <t>-1.75/-1.7488/-1.749/-1.75</t>
  </si>
  <si>
    <t>002978-58-7</t>
  </si>
  <si>
    <t>C(#C)C(N)(C)C</t>
  </si>
  <si>
    <t>2-methylbut-3-yn-2-amine</t>
  </si>
  <si>
    <t>-0.91/-0.9104/-0.91</t>
  </si>
  <si>
    <t>002450-71-7</t>
  </si>
  <si>
    <t>C(#C)CN</t>
  </si>
  <si>
    <t>prop-2-yn-1-amine</t>
  </si>
  <si>
    <t>-0.826/-0.826</t>
  </si>
  <si>
    <t>007223-38-3</t>
  </si>
  <si>
    <t>N(CC#C)(C)C</t>
  </si>
  <si>
    <t>dimethyl(prop-2-yn-1-yl)amine</t>
  </si>
  <si>
    <t>-1.1451/-1.145</t>
  </si>
  <si>
    <t>035161-71-8</t>
  </si>
  <si>
    <t>C#CCNC</t>
  </si>
  <si>
    <t>methyl(prop-2-yn-1-yl)amine</t>
  </si>
  <si>
    <t>-0.98/-0.9818/-0.982</t>
  </si>
  <si>
    <t>013361-34-7</t>
  </si>
  <si>
    <t>O=C(OCC(CCCC)CC)CC#N</t>
  </si>
  <si>
    <t>2-ethylhexyl 2-cyanoacetate</t>
  </si>
  <si>
    <t>005459-58-5</t>
  </si>
  <si>
    <t>N#CCC(=O)OCCCC</t>
  </si>
  <si>
    <t>butyl 2-cyanoacetate</t>
  </si>
  <si>
    <t>017686-43-0</t>
  </si>
  <si>
    <t>N#CCC(=O)OCCCCCCCCCC</t>
  </si>
  <si>
    <t>decyl 2-cyanoacetate</t>
  </si>
  <si>
    <t>1.7</t>
  </si>
  <si>
    <t>141942-85-0</t>
  </si>
  <si>
    <t>CCOC(C[C@H](O)CC#N)=O</t>
  </si>
  <si>
    <t>ethyl (3R)-4-cyano-3-hydroxybutanoate</t>
  </si>
  <si>
    <t>-1.64</t>
  </si>
  <si>
    <t>000105-56-6</t>
  </si>
  <si>
    <t>O=C(OCC)CC#N</t>
  </si>
  <si>
    <t>ethyl 2-cyanoacetate</t>
  </si>
  <si>
    <t>-1.23</t>
  </si>
  <si>
    <t>000623-47-2</t>
  </si>
  <si>
    <t>CCOC(=O)C#C</t>
  </si>
  <si>
    <t>ethyl prop-2-ynoate</t>
  </si>
  <si>
    <t>1.7/1.7/1.7</t>
  </si>
  <si>
    <t>000105-34-0</t>
  </si>
  <si>
    <t>O=C(OC)CC#N</t>
  </si>
  <si>
    <t>methyl 2-cyanoacetate</t>
  </si>
  <si>
    <t>-1.34</t>
  </si>
  <si>
    <t>015666-97-4</t>
  </si>
  <si>
    <t>CCCCCCCCOC(CC#N)=O</t>
  </si>
  <si>
    <t>octyl 2-cyanoacetate</t>
  </si>
  <si>
    <t>0.9</t>
  </si>
  <si>
    <t>017686-39-4</t>
  </si>
  <si>
    <t>N#CCC(=O)OCCCCC</t>
  </si>
  <si>
    <t>pentyl 2-cyanoacetate</t>
  </si>
  <si>
    <t>000627-09-8</t>
  </si>
  <si>
    <t>O=C(OCC#C)C</t>
  </si>
  <si>
    <t>prop-2-yn-1-yl acetate</t>
  </si>
  <si>
    <t>-1.1664/-1.166</t>
  </si>
  <si>
    <t>001932-92-9</t>
  </si>
  <si>
    <t>O=C(OCC#C)CC</t>
  </si>
  <si>
    <t>prop-2-yn-1-yl propanoate</t>
  </si>
  <si>
    <t>-0.6554/-0.655</t>
  </si>
  <si>
    <t>013361-30-3</t>
  </si>
  <si>
    <t>N#CCC(=O)OC(C)C</t>
  </si>
  <si>
    <t>propan-2-yl 2-cyanoacetate</t>
  </si>
  <si>
    <t>-0.95</t>
  </si>
  <si>
    <t>052688-11-6</t>
  </si>
  <si>
    <t>C1(OC(=O)CC#N)CCCCC1</t>
  </si>
  <si>
    <t>cyclohexyl 2-cyanoacetate</t>
  </si>
  <si>
    <t>-0.09</t>
  </si>
  <si>
    <t>002417-90-5</t>
  </si>
  <si>
    <t>N#CCCBr</t>
  </si>
  <si>
    <t>3-bromopropanenitrile</t>
  </si>
  <si>
    <t>-0.5</t>
  </si>
  <si>
    <t>005332-06-9</t>
  </si>
  <si>
    <t>N#CCCCBr</t>
  </si>
  <si>
    <t>4-bromobutanenitrile</t>
  </si>
  <si>
    <t>-0.88/-0.88/-0.4655/-0.466</t>
  </si>
  <si>
    <t>005414-21-1</t>
  </si>
  <si>
    <t>N#CCCCCBr</t>
  </si>
  <si>
    <t>5-bromopentanenitrile</t>
  </si>
  <si>
    <t>-0.21/-0.21/-0.2147/-0.215/-0.2</t>
  </si>
  <si>
    <t>020965-27-9</t>
  </si>
  <si>
    <t>N#CCCCCCCBr</t>
  </si>
  <si>
    <t>7-bromoheptanenitrile</t>
  </si>
  <si>
    <t>0.51/0.512/0.512</t>
  </si>
  <si>
    <t>000542-76-7</t>
  </si>
  <si>
    <t>C(#N)CCCl</t>
  </si>
  <si>
    <t>3-chloropropanenitrile</t>
  </si>
  <si>
    <t>-1.12/-0.9986/-0.999/-1</t>
  </si>
  <si>
    <t>000628-20-6</t>
  </si>
  <si>
    <t>N#CCCCCl</t>
  </si>
  <si>
    <t>4-chlorobutanenitrile</t>
  </si>
  <si>
    <t>-0.93/-0.9303/-0.93</t>
  </si>
  <si>
    <t>006280-87-1</t>
  </si>
  <si>
    <t>N#CCCCCCl</t>
  </si>
  <si>
    <t>5-chloropentanenitrile</t>
  </si>
  <si>
    <t>-0.63/-0.6345/-0.635</t>
  </si>
  <si>
    <t>022819-91-6</t>
  </si>
  <si>
    <t>N#CCCCCCCCl</t>
  </si>
  <si>
    <t>7-chloroheptanenitrile</t>
  </si>
  <si>
    <t>0.29/0.2868/0.287</t>
  </si>
  <si>
    <t>hexanedinitrile</t>
  </si>
  <si>
    <t>-1.54/-1.5381/-1.538/-1.54/-1.54</t>
  </si>
  <si>
    <t>octanedinitrile</t>
  </si>
  <si>
    <t>-0.77/-0.77/-0.77</t>
  </si>
  <si>
    <t>000110-61-2</t>
  </si>
  <si>
    <t>C(#N)CCC(#N)</t>
  </si>
  <si>
    <t>butanedinitrile</t>
  </si>
  <si>
    <t>-1.8236/-1.824</t>
  </si>
  <si>
    <t>propanedinitrile</t>
  </si>
  <si>
    <t>0.22/0.22</t>
  </si>
  <si>
    <t>000544-13-8</t>
  </si>
  <si>
    <t>N#CCCCC#N</t>
  </si>
  <si>
    <t>pentanedinitrile</t>
  </si>
  <si>
    <t>-1.6375/-1.638</t>
  </si>
  <si>
    <t>2-methylprop-2-enenitrile</t>
  </si>
  <si>
    <t>-1.65/-1.65/-1.653</t>
  </si>
  <si>
    <t>016529-66-1</t>
  </si>
  <si>
    <t>N#CC=CCC</t>
  </si>
  <si>
    <t>(3E)-pent-3-enenitrile</t>
  </si>
  <si>
    <t>-0.9528/-0.953/-0.95</t>
  </si>
  <si>
    <t>013361-32-5</t>
  </si>
  <si>
    <t>O=C(OCC=C)CC#N</t>
  </si>
  <si>
    <t>prop-2-en-1-yl 2-cyanoacetate</t>
  </si>
  <si>
    <t>-0.79</t>
  </si>
  <si>
    <t>but-3-enenitrile</t>
  </si>
  <si>
    <t>-1.48/-1.48/-1.48/-1.48/-1.4792/-1.479/-1.48/-1.48</t>
  </si>
  <si>
    <t>N-(butan-2-ylidene)hydroxylamine</t>
  </si>
  <si>
    <t>-1.07/-1.0697/-1.07/-1.07/-1.07</t>
  </si>
  <si>
    <t>N-ethylidenehydroxylamine</t>
  </si>
  <si>
    <t>-0.8905/-0.89/-1.61/-1.61/-0.89/-1.61</t>
  </si>
  <si>
    <t>005314-31-8</t>
  </si>
  <si>
    <t>ON=C(CCCCC)C</t>
  </si>
  <si>
    <t>N-(heptan-2-ylidene)hydroxylamine</t>
  </si>
  <si>
    <t>0.1025/0.103/0.1</t>
  </si>
  <si>
    <t>000127-06-0</t>
  </si>
  <si>
    <t>N(O)=C(C)C</t>
  </si>
  <si>
    <t>N-(propan-2-ylidene)hydroxylamine</t>
  </si>
  <si>
    <t>-1.25/-1.25/-1.2485/-1.249/-1.25</t>
  </si>
  <si>
    <t>N-cyclohexylidenehydroxylamine</t>
  </si>
  <si>
    <t>-0.8/-0.7963/-0.796/-0.8/-0.8</t>
  </si>
  <si>
    <t>000624-84-0</t>
  </si>
  <si>
    <t>O=CNN</t>
  </si>
  <si>
    <t>formohydrazide</t>
  </si>
  <si>
    <t>-0.8708</t>
  </si>
  <si>
    <t>000598-55-0</t>
  </si>
  <si>
    <t>O=C(OC)N</t>
  </si>
  <si>
    <t>methyl carbamate</t>
  </si>
  <si>
    <t>-1.9749/-1.975</t>
  </si>
  <si>
    <t>ethyl carbamate</t>
  </si>
  <si>
    <t>-1.65/-1.65/-1.65/-1.65/-1.65/-1.65</t>
  </si>
  <si>
    <t>000592-35-8</t>
  </si>
  <si>
    <t>O=C(OCCCC)N</t>
  </si>
  <si>
    <t>butyl carbamate</t>
  </si>
  <si>
    <t>-0.9663/-0.966</t>
  </si>
  <si>
    <t>001071-93-8</t>
  </si>
  <si>
    <t>O=C(NN)CCCCC(=O)NN</t>
  </si>
  <si>
    <t>hexanedihydrazide</t>
  </si>
  <si>
    <t>-1.3744</t>
  </si>
  <si>
    <t>001068-57-1</t>
  </si>
  <si>
    <t>O=C(NN)C</t>
  </si>
  <si>
    <t>acetohydrazide</t>
  </si>
  <si>
    <t>-1.3796</t>
  </si>
  <si>
    <t>003538-65-6</t>
  </si>
  <si>
    <t>CCCC(=O)NN</t>
  </si>
  <si>
    <t>butanehydrazide</t>
  </si>
  <si>
    <t>-0.972/-0.972</t>
  </si>
  <si>
    <t>1-methylpiperazine</t>
  </si>
  <si>
    <t>-0.96/-0.96</t>
  </si>
  <si>
    <t>2-(piperazin-1-yl)ethan-1-amine</t>
  </si>
  <si>
    <t>-0.79/-0.79</t>
  </si>
  <si>
    <t>3-[4-(3-aminopropyl)piperazin-1-yl]propan-1-amine</t>
  </si>
  <si>
    <t>(2,2-dimethyl-1,3-dioxolan-4-yl)methanol</t>
  </si>
  <si>
    <t>-1.79</t>
  </si>
  <si>
    <t>001072-43-1</t>
  </si>
  <si>
    <t>S(C1C)C1</t>
  </si>
  <si>
    <t>1,2-propylene sulphide</t>
  </si>
  <si>
    <t>000420-12-2</t>
  </si>
  <si>
    <t>S(C1)C1</t>
  </si>
  <si>
    <t>thiirane</t>
  </si>
  <si>
    <t>005586-70-9</t>
  </si>
  <si>
    <t>S=C=NCCCCCCN=C=S</t>
  </si>
  <si>
    <t>1,6-diisothiocyanatohexane</t>
  </si>
  <si>
    <t>3.52</t>
  </si>
  <si>
    <t>000057-06-7</t>
  </si>
  <si>
    <t>N(=C=S)CC=C</t>
  </si>
  <si>
    <t>3-isothiocyanatoprop-1-ene</t>
  </si>
  <si>
    <t>2.06/2.06/2.0605/2.061/2.06/1.85</t>
  </si>
  <si>
    <t>024309-48-6</t>
  </si>
  <si>
    <t>C#C\N=C=S</t>
  </si>
  <si>
    <t>3-isothiocyanatoprop-1-yne</t>
  </si>
  <si>
    <t>000623-81-4</t>
  </si>
  <si>
    <t>O=S(OCC)OCC</t>
  </si>
  <si>
    <t>diethyl sulfite</t>
  </si>
  <si>
    <t>000623-98-3</t>
  </si>
  <si>
    <t>S(=O)(OCCC)OCCC</t>
  </si>
  <si>
    <t>dipropyl sulfite</t>
  </si>
  <si>
    <t>0.09/0.0861/0.086</t>
  </si>
  <si>
    <t>000597-35-3</t>
  </si>
  <si>
    <t>CCS(=O)(=O)CC</t>
  </si>
  <si>
    <t>(ethanesulfonyl)ethane</t>
  </si>
  <si>
    <t>-1.84/-1.84</t>
  </si>
  <si>
    <t>000598-04-9</t>
  </si>
  <si>
    <t>O=S(=O)(CCCC)CCCC</t>
  </si>
  <si>
    <t>1-(butane-1-sulfonyl)butane</t>
  </si>
  <si>
    <t>-0.26/-0.2563/-0.256/-0.26</t>
  </si>
  <si>
    <t>000067-71-0</t>
  </si>
  <si>
    <t>O=S(=O)(C)C</t>
  </si>
  <si>
    <t>methanesulfonylmethane</t>
  </si>
  <si>
    <t>-2.2/-2.2</t>
  </si>
  <si>
    <t>003680-02-2</t>
  </si>
  <si>
    <t>S(=O)(=O)(C)C=C</t>
  </si>
  <si>
    <t>methanesulfonylethene</t>
  </si>
  <si>
    <t>0.99/0.9865</t>
  </si>
  <si>
    <t>001889-59-4</t>
  </si>
  <si>
    <t>S(=O)(=O)(CC)C=C</t>
  </si>
  <si>
    <t>(ethanesulfonyl)ethene</t>
  </si>
  <si>
    <t>000077-77-0</t>
  </si>
  <si>
    <t>C=CS(=O)(=O)C=C</t>
  </si>
  <si>
    <t>(ethenesulfonyl)ethene</t>
  </si>
  <si>
    <t>002168-93-6</t>
  </si>
  <si>
    <t>S(=O)(CCCC)CCCC</t>
  </si>
  <si>
    <t>1-(butane-1-sulfinyl)butane</t>
  </si>
  <si>
    <t>-0.26/-0.2567/-0.257/-0.26</t>
  </si>
  <si>
    <t>004253-91-2</t>
  </si>
  <si>
    <t>S(=O)(CCC)CCC</t>
  </si>
  <si>
    <t>1-(propane-1-sulfinyl)propane</t>
  </si>
  <si>
    <t>-1.22/-1.2205/-1.221/-1.22</t>
  </si>
  <si>
    <t>000589-87-7</t>
  </si>
  <si>
    <t>c(ccc(c1)Br)(c1)I</t>
  </si>
  <si>
    <t>1-bromo-4-iodobenzene</t>
  </si>
  <si>
    <t>0.35</t>
  </si>
  <si>
    <t>000591-50-4</t>
  </si>
  <si>
    <t>c(cccc1)(c1)I</t>
  </si>
  <si>
    <t>iodobenzene</t>
  </si>
  <si>
    <t>0.36/0.36/0.36/0.36/0.36/0.36/0.36</t>
  </si>
  <si>
    <t>000585-71-7</t>
  </si>
  <si>
    <t>BrC(c(cccc1)c1)C</t>
  </si>
  <si>
    <t>(1-bromoethyl)benzene</t>
  </si>
  <si>
    <t>000100-39-0</t>
  </si>
  <si>
    <t>BrCc(cccc1)c1</t>
  </si>
  <si>
    <t>(bromomethyl)benzene</t>
  </si>
  <si>
    <t>0.64/0.64/0.64/0.64</t>
  </si>
  <si>
    <t>000618-31-5</t>
  </si>
  <si>
    <t>BrC(Br)c1ccccc1</t>
  </si>
  <si>
    <t>(dibromomethyl)benzene</t>
  </si>
  <si>
    <t>000673-32-5</t>
  </si>
  <si>
    <t>c(ccc1C#CC)cc1</t>
  </si>
  <si>
    <t>prop-1-yn-1-ylbenzene</t>
  </si>
  <si>
    <t>000536-74-3</t>
  </si>
  <si>
    <t>C(c(cccc1)c1)#C</t>
  </si>
  <si>
    <t>ethynylbenzene</t>
  </si>
  <si>
    <t>-0.14/-0.14/-0.14</t>
  </si>
  <si>
    <t>000300-57-2</t>
  </si>
  <si>
    <t>c(cccc1)(c1)CC=C</t>
  </si>
  <si>
    <t>prop-2-en-1-ylbenzene</t>
  </si>
  <si>
    <t>ethenylbenzene</t>
  </si>
  <si>
    <t>-0.02</t>
  </si>
  <si>
    <t>000100-06-1</t>
  </si>
  <si>
    <t>O=C(c(ccc(OC)c1)c1)C</t>
  </si>
  <si>
    <t>1-(4-methoxyphenyl)ethan-1-one</t>
  </si>
  <si>
    <t>000582-24-1</t>
  </si>
  <si>
    <t>O=C(c(cccc1)c1)CO</t>
  </si>
  <si>
    <t>2-Hydroxyacetophenone</t>
  </si>
  <si>
    <t>1-phenylbutane-1,3-dione</t>
  </si>
  <si>
    <t>0.57/0.57/0.57</t>
  </si>
  <si>
    <t>014371-10-9</t>
  </si>
  <si>
    <t>O=CC=Cc1ccccc1</t>
  </si>
  <si>
    <t>(2E)-3-phenylprop-2-enal</t>
  </si>
  <si>
    <t>0.68/0.68</t>
  </si>
  <si>
    <t>000140-26-1</t>
  </si>
  <si>
    <t>O=C(OCCc(cccc1)c1)CC(C)C</t>
  </si>
  <si>
    <t>2-phenylethyl 3-methylbutanoate</t>
  </si>
  <si>
    <t>1.1</t>
  </si>
  <si>
    <t>000103-36-6</t>
  </si>
  <si>
    <t>O=C(OCC)C=Cc(cccc1)c1</t>
  </si>
  <si>
    <t>ethyl (2E)-3-phenylprop-2-enoate</t>
  </si>
  <si>
    <t>0.99/0.99/0.99</t>
  </si>
  <si>
    <t>000103-26-4</t>
  </si>
  <si>
    <t>O=C(OC)C=Cc(cccc1)c1</t>
  </si>
  <si>
    <t>methyl (2E)-3-phenylprop-2-enoate</t>
  </si>
  <si>
    <t>0.58/0.58/0.58</t>
  </si>
  <si>
    <t>benzyl 2-methylprop-2-enoate</t>
  </si>
  <si>
    <t>0.65/0.65/0.65/0.65/0.65/0.65</t>
  </si>
  <si>
    <t>000538-65-8</t>
  </si>
  <si>
    <t>CCCCOC(=O)C=Cc1ccccc1</t>
  </si>
  <si>
    <t>butyl (2E)-3-phenylprop-2-enoate</t>
  </si>
  <si>
    <t>1.53/1.53/1.53</t>
  </si>
  <si>
    <t>007778-83-8</t>
  </si>
  <si>
    <t>O=C(OCCC)C=Cc(cccc1)c1</t>
  </si>
  <si>
    <t>propyl (2E)-3-phenylprop-2-enoate</t>
  </si>
  <si>
    <t>1.23/1.23/1.23</t>
  </si>
  <si>
    <t>000103-54-8</t>
  </si>
  <si>
    <t>O=C(OCC=Cc(cccc1)c1)C</t>
  </si>
  <si>
    <t>3-phenylprop-2-en-1-yl acetate</t>
  </si>
  <si>
    <t>0.59</t>
  </si>
  <si>
    <t>002495-35-4</t>
  </si>
  <si>
    <t>O=C(OCc(cccc1)c1)C=C</t>
  </si>
  <si>
    <t>benzyl prop-2-enoate</t>
  </si>
  <si>
    <t>1.35</t>
  </si>
  <si>
    <t>015484-80-7</t>
  </si>
  <si>
    <t>CC(C)(C)c1ccc(C(=O)OC=C)cc1</t>
  </si>
  <si>
    <t>ethenyl 4-tert-butylbenzoate</t>
  </si>
  <si>
    <t>1.57/1.57</t>
  </si>
  <si>
    <t>000769-78-8</t>
  </si>
  <si>
    <t>C=COC(=O)c1ccccc1</t>
  </si>
  <si>
    <t>ethenyl benzoate</t>
  </si>
  <si>
    <t>002216-94-6</t>
  </si>
  <si>
    <t>CCOC(=O)C#Cc1ccccc1</t>
  </si>
  <si>
    <t>ethyl 3-phenylprop-2-ynoate</t>
  </si>
  <si>
    <t>000099-05-8</t>
  </si>
  <si>
    <t>O=C(O)c(cccc1N)c1</t>
  </si>
  <si>
    <t>3-aminobenzoic acid</t>
  </si>
  <si>
    <t>-0.63</t>
  </si>
  <si>
    <t>000156-38-7</t>
  </si>
  <si>
    <t>O=C(O)Cc(ccc(O)c1)c1</t>
  </si>
  <si>
    <t>2-(4-hydroxyphenyl)acetic acid</t>
  </si>
  <si>
    <t>-1.5/-1.5/-1.5/-1.5/-1.5</t>
  </si>
  <si>
    <t>2,4,6-tribromophenol</t>
  </si>
  <si>
    <t>2.0498/1.602/2.05/1.6/2.03/2.05/2.032/2.03/2.03/2.03/2.03/2.03/1.91/2.03/2.03/2.05/2.03/2.03/1.91/2.03/1.91/2.03/1.91</t>
  </si>
  <si>
    <t>Cronin, Chemosphere 2002,49,1201–1221/Castillo-Garit, Chemosphere 2008,73,415–427=1.91</t>
  </si>
  <si>
    <t>006627-55-0</t>
  </si>
  <si>
    <t>c1(c(ccc(c1)C)O)Br</t>
  </si>
  <si>
    <t>2-bromo-4-methylphenol</t>
  </si>
  <si>
    <t>0.79/0.599/0.789/0.599/0.6/0.6/0.6/0.789/0.6/0.6/0.599/0.6/0.6/0.6/0.6</t>
  </si>
  <si>
    <t>000095-56-7</t>
  </si>
  <si>
    <t>Oc(c(ccc1)Br)c1</t>
  </si>
  <si>
    <t>2-bromophenol</t>
  </si>
  <si>
    <t>0.5039/0.5/0.504/0.33/0.504/0.33/0.33/0.33/0.33/0.504/0.33/0.33/0.33/0.33/0.33/0.33</t>
  </si>
  <si>
    <t>000591-20-8</t>
  </si>
  <si>
    <t>Oc(cccc1Br)c1</t>
  </si>
  <si>
    <t>3-bromophenol</t>
  </si>
  <si>
    <t>1.145/1.145/1.15/1.14/1.15/1.15/1.145/1.15</t>
  </si>
  <si>
    <t>002374-05-2</t>
  </si>
  <si>
    <t>Oc(c(cc(c1)Br)C)c1C</t>
  </si>
  <si>
    <t>4-bromo-2,6-dimethylphenol</t>
  </si>
  <si>
    <t>1.28/1.167/1.278/1.17/1.17/1.278/1.17/1.16/1.167/1.16/1.17/1.16</t>
  </si>
  <si>
    <t>007463-51-6</t>
  </si>
  <si>
    <t>Oc1cc(C)c(Br)c(C)c1</t>
  </si>
  <si>
    <t>4-bromo-3,5-dimethylphenol</t>
  </si>
  <si>
    <t>1.268/1.27/1.27/1.27/1.268/1.27</t>
  </si>
  <si>
    <t>4-bromophenol</t>
  </si>
  <si>
    <t>0.6806/0.68/0.681/0.68/0.681/0.681/0.68/0.68/0.68/0.68/0.681/0.68/0.68/0.68/0.68/0.68/0.68/0.68</t>
  </si>
  <si>
    <t>002316-64-5</t>
  </si>
  <si>
    <t>c1c(O)c(CO)cc(Br)c1</t>
  </si>
  <si>
    <t>4-bromo-2-(hydroxymethyl)phenol</t>
  </si>
  <si>
    <t>0.343/0.343/0.34/0.34/0.34/0.34/0.343/0.34</t>
  </si>
  <si>
    <t>003217-15-0</t>
  </si>
  <si>
    <t>Brc(cc(Cl)c1O)cc1Cl</t>
  </si>
  <si>
    <t>4-bromo-2,6-dichlorophenol</t>
  </si>
  <si>
    <t>1.78/1.778/1.779/1.78/1.78/1.78/1.779/1.78/1.78/1.778/1.78/1.78/1.78</t>
  </si>
  <si>
    <t>007530-27-0</t>
  </si>
  <si>
    <t>Oc1c(Cl)cc(Br)cc1C</t>
  </si>
  <si>
    <t>4-bromo-2-chloro-6-methylphenol</t>
  </si>
  <si>
    <t>1.28/1.276/1.277/1.28/1.28/1.28/1.277/1.28/1.28/1.276/1.28/1.28/1.28</t>
  </si>
  <si>
    <t>000611-20-1</t>
  </si>
  <si>
    <t>N#Cc(c(O)ccc1)c1</t>
  </si>
  <si>
    <t>2-hydroxybenzonitrile</t>
  </si>
  <si>
    <t>0.03/0.031/0.034/0.034/0.031/0.034/0.03/0.04/0.03/0.031/0.03/0.034/0.03/0.04</t>
  </si>
  <si>
    <t>Cronin, Chemosphere 2002,49,1201–1221/Gonzalez, Bioorg. Med. Chem. 2004,12,735–744=0.04</t>
  </si>
  <si>
    <t>000873-62-1</t>
  </si>
  <si>
    <t>Oc1cccc(C#N)c1</t>
  </si>
  <si>
    <t>3-hydroxybenzonitrile</t>
  </si>
  <si>
    <t>-0.07/-0.065/-0.065/-0.064/-0.065/-0.064/-0.06/-0.06/-0.06/-0.06/-0.065/-0.06/-0.064/-0.06/-0.06</t>
  </si>
  <si>
    <t>Cronin, Chemosphere 2002,49,1201–1221/Gonzalez, Bioorg. Med. Chem. 2004,12,735–744</t>
  </si>
  <si>
    <t>000767-00-0</t>
  </si>
  <si>
    <t>C(#N)c(ccc(O)c1)c1</t>
  </si>
  <si>
    <t>4-hydroxybenzonitrile</t>
  </si>
  <si>
    <t>0.52/0.516/0.52/0.516/0.516/0.516/0.52/0.52/0.52/0.516/0.52/0.516/0.52</t>
  </si>
  <si>
    <t>014191-95-8</t>
  </si>
  <si>
    <t>Oc(ccc1CC#N)cc1</t>
  </si>
  <si>
    <t>2-(4-hydroxyphenyl)acetonitrile</t>
  </si>
  <si>
    <t>-0.38/-0.384/-0.384/-0.384/-0.384/-0.38/-0.38/-0.38/-0.384/-0.38/-0.38/-0.384/-0.38/-0.38/-0.38</t>
  </si>
  <si>
    <t>004421-08-3</t>
  </si>
  <si>
    <t>Oc(ccc1C#N)c(c1)OC</t>
  </si>
  <si>
    <t>4-hydroxy-3-methoxybenzonitrile</t>
  </si>
  <si>
    <t>-0.03/-0.03/-0.03/-0.03/-0.03/-0.03/-0.03/-0.03/-0.03</t>
  </si>
  <si>
    <t>3,5-dibromo-4-hydroxybenzonitrile</t>
  </si>
  <si>
    <t>1.16/1.16/1.16/1.16/1.16</t>
  </si>
  <si>
    <t>000608-30-0</t>
  </si>
  <si>
    <t>Nc1c(Br)cccc1Br</t>
  </si>
  <si>
    <t>2,6-dibromoaniline</t>
  </si>
  <si>
    <t>000615-36-1</t>
  </si>
  <si>
    <t>Nc(c(ccc1)Br)c1</t>
  </si>
  <si>
    <t>2-bromoaniline</t>
  </si>
  <si>
    <t>000591-19-5</t>
  </si>
  <si>
    <t>Nc(cccc1Br)c1</t>
  </si>
  <si>
    <t>3-bromoaniline</t>
  </si>
  <si>
    <t>0.52/0.46</t>
  </si>
  <si>
    <t>4-bromoaniline</t>
  </si>
  <si>
    <t>1.01/1.01/1.01</t>
  </si>
  <si>
    <t>000874-17-9</t>
  </si>
  <si>
    <t>ClC1=CC(Br)=C(N)C(Br)=C1</t>
  </si>
  <si>
    <t>2,6-dibromo-4-chloroaniline</t>
  </si>
  <si>
    <t>1.52</t>
  </si>
  <si>
    <t>000615-43-0</t>
  </si>
  <si>
    <t>Nc(c(ccc1)I)c1</t>
  </si>
  <si>
    <t>2-iodoaniline</t>
  </si>
  <si>
    <t>0.35/0.35/0.35/0.35/0.35</t>
  </si>
  <si>
    <t>000626-01-7</t>
  </si>
  <si>
    <t>Nc(cccc1I)c1</t>
  </si>
  <si>
    <t>3-iodoaniline</t>
  </si>
  <si>
    <t>0.61/0.56/0.65/0.65/0.65</t>
  </si>
  <si>
    <t>005344-90-1</t>
  </si>
  <si>
    <t>OCc(c(N)ccc1)c1</t>
  </si>
  <si>
    <t>(2-aminophenyl)methanol</t>
  </si>
  <si>
    <t>-1.07/-1.07/-1.07/-1.07</t>
  </si>
  <si>
    <t>001877-77-6</t>
  </si>
  <si>
    <t>Nc1cccc(CO)c1</t>
  </si>
  <si>
    <t>(3-aminophenyl)methanol</t>
  </si>
  <si>
    <t>-1.13/-1.13/-1.13/-1.13/-1.13</t>
  </si>
  <si>
    <t>3-methoxyaniline</t>
  </si>
  <si>
    <t>0.49</t>
  </si>
  <si>
    <t>004344-55-2</t>
  </si>
  <si>
    <t>O(c(ccc(N)c1)c1)CCCC</t>
  </si>
  <si>
    <t>4-butoxyaniline</t>
  </si>
  <si>
    <t>4-(hexyloxy)aniline</t>
  </si>
  <si>
    <t>1.382/1.38/1.38/1.38/1.38/1.38/1.38/1.38/1.38/1.38/1.38/1.38/1.38</t>
  </si>
  <si>
    <t>039905-50-5</t>
  </si>
  <si>
    <t>O(c(ccc(N)c1)c1)CCCCC</t>
  </si>
  <si>
    <t>4-(pentyloxy)aniline</t>
  </si>
  <si>
    <t>0.97/0.97/0.97/0.97/0.97</t>
  </si>
  <si>
    <t>2-methoxyaniline</t>
  </si>
  <si>
    <t>0.53/-0.69/-0.69/-0.69</t>
  </si>
  <si>
    <t>4-methoxyaniline</t>
  </si>
  <si>
    <t>-0.07</t>
  </si>
  <si>
    <t>1-(3-aminophenyl)ethan-1-one</t>
  </si>
  <si>
    <t>-0.82/-0.82</t>
  </si>
  <si>
    <t>000099-92-3</t>
  </si>
  <si>
    <t>O=C(c(ccc(N)c1)c1)C</t>
  </si>
  <si>
    <t>1-(4-aminophenyl)ethan-1-one</t>
  </si>
  <si>
    <t>000087-25-2</t>
  </si>
  <si>
    <t>O=C(OCC)c(c(N)ccc1)c1</t>
  </si>
  <si>
    <t>ethyl 2-aminobenzoate</t>
  </si>
  <si>
    <t>000582-33-2</t>
  </si>
  <si>
    <t>O=C(OCC)c(cccc1N)c1</t>
  </si>
  <si>
    <t>ethyl 3-aminobenzoate</t>
  </si>
  <si>
    <t>-0.12</t>
  </si>
  <si>
    <t>ethyl 4-aminobenzoate</t>
  </si>
  <si>
    <t>0.7/0.7/0.61/0.7</t>
  </si>
  <si>
    <t>000619-45-4</t>
  </si>
  <si>
    <t>O=C(OC)c(ccc(N)c1)c1</t>
  </si>
  <si>
    <t>methyl 4-aminobenzoate</t>
  </si>
  <si>
    <t>001885-29-6</t>
  </si>
  <si>
    <t>N#Cc(c(N)ccc1)c1</t>
  </si>
  <si>
    <t>2-aminobenzonitrile</t>
  </si>
  <si>
    <t>-0.5/-0.5/-0.5</t>
  </si>
  <si>
    <t>002237-30-1</t>
  </si>
  <si>
    <t>Nc1cccc(C#N)c1</t>
  </si>
  <si>
    <t>3-aminobenzonitrile</t>
  </si>
  <si>
    <t>-0.47/-0.47/-0.47/-0.47/-0.47/-0.47/-0.47</t>
  </si>
  <si>
    <t>000873-74-5</t>
  </si>
  <si>
    <t>N#Cc(ccc(N)c1)c1</t>
  </si>
  <si>
    <t>4-aminobenzonitrile</t>
  </si>
  <si>
    <t>0.25/0.25/0.24</t>
  </si>
  <si>
    <t>2-amino-5-chlorobenzonitrile</t>
  </si>
  <si>
    <t>0.439/0.44/0.44/0.44/0.44/0.44/0.44/0.44/0.44/0.44/0.44</t>
  </si>
  <si>
    <t>003544-25-0</t>
  </si>
  <si>
    <t>Nc1ccc(CC#N)cc1</t>
  </si>
  <si>
    <t>2-(4-aminophenyl)acetonitrile</t>
  </si>
  <si>
    <t>-0.76/-0.76/-0.76/-0.76</t>
  </si>
  <si>
    <t>N-ethylaniline</t>
  </si>
  <si>
    <t>0.02,0.07/0.02/0.07/0.07/0.07</t>
  </si>
  <si>
    <t>N-methylaniline</t>
  </si>
  <si>
    <t>0.051/0.06/0.06/0.06/0.06/0.06/0.06</t>
  </si>
  <si>
    <t>N,N-diethylaniline</t>
  </si>
  <si>
    <t>0.629/0.67/0.67/0.67/0.66/0.67/0.66</t>
  </si>
  <si>
    <t>N,N-dimethylaniline</t>
  </si>
  <si>
    <t>0.257/0.28/0.28/0.28/0.28</t>
  </si>
  <si>
    <t>000613-97-8</t>
  </si>
  <si>
    <t>N(c(cccc1)c1)(CC)C</t>
  </si>
  <si>
    <t>N-ethyl-N-methylaniline</t>
  </si>
  <si>
    <t>001527-89-5</t>
  </si>
  <si>
    <t>N#Cc1cc(OC)ccc1</t>
  </si>
  <si>
    <t>3-methoxybenzonitrile</t>
  </si>
  <si>
    <t>0.048/0.05/0.05/0.05/0.01</t>
  </si>
  <si>
    <t>000874-90-8</t>
  </si>
  <si>
    <t>N#Cc(ccc(OC)c1)c1</t>
  </si>
  <si>
    <t>4-methoxybenzonitrile</t>
  </si>
  <si>
    <t>0.1/0.1/0.1/0.1/0.1/0.1</t>
  </si>
  <si>
    <t>007153-22-2</t>
  </si>
  <si>
    <t>N#Cc1ccc(C(=O)OCC)cc1</t>
  </si>
  <si>
    <t>ethyl 4-cyanobenzoate</t>
  </si>
  <si>
    <t>0.37/0.37/0.37/0.37</t>
  </si>
  <si>
    <t>methyl 4-cyanobenzoate</t>
  </si>
  <si>
    <t>-0.061/-0.05/-0.05/-0.06/-0.06/-0.05/-0.05</t>
  </si>
  <si>
    <t>001443-80-7</t>
  </si>
  <si>
    <t>CC(=O)c1ccc(C(#N))cc1</t>
  </si>
  <si>
    <t>4-acetylbenzonitrile</t>
  </si>
  <si>
    <t>-0.37/-0.37/-0.37</t>
  </si>
  <si>
    <t>benzene-1,2-dicarbonitrile</t>
  </si>
  <si>
    <t>-0.34/-0.34/-0.34/-0.34</t>
  </si>
  <si>
    <t>001835-49-0</t>
  </si>
  <si>
    <t>Fc(c(F)c(c1F)C#N)c(c1F)C#N</t>
  </si>
  <si>
    <t>tetrafluorobenzene-1,4-dicarbonitrile</t>
  </si>
  <si>
    <t>2.55</t>
  </si>
  <si>
    <t>002700-22-3</t>
  </si>
  <si>
    <t>c1ccccc1C=C(C(#N))C(#N)</t>
  </si>
  <si>
    <t>2-(phenylmethylidene)propanedinitrile</t>
  </si>
  <si>
    <t>0.64/0.64/0.64</t>
  </si>
  <si>
    <t>000645-59-0</t>
  </si>
  <si>
    <t>N#CCCc(cccc1)c1</t>
  </si>
  <si>
    <t>3-phenylpropanenitrile</t>
  </si>
  <si>
    <t>-0.16/-0.16/-0.16/-0.16</t>
  </si>
  <si>
    <t>002046-18-6</t>
  </si>
  <si>
    <t>N#CCCCc(cccc1)c1</t>
  </si>
  <si>
    <t>4-phenylbutanenitrile</t>
  </si>
  <si>
    <t>0.15/0.15/0.15/0.15/0.15/0.14</t>
  </si>
  <si>
    <t>001823-91-2</t>
  </si>
  <si>
    <t>N#CC(c(cccc1)c1)C</t>
  </si>
  <si>
    <t>2-phenylpropanenitrile</t>
  </si>
  <si>
    <t>0.01/0.01/0.01/0.01</t>
  </si>
  <si>
    <t>000140-29-4</t>
  </si>
  <si>
    <t>C(#N)Cc(cccc1)c1</t>
  </si>
  <si>
    <t>2-phenylacetonitrile</t>
  </si>
  <si>
    <t>-0.36/-0.36/-0.36/-0.36</t>
  </si>
  <si>
    <t>016532-79-9</t>
  </si>
  <si>
    <t>N#CCc(ccc(c1)Br)c1</t>
  </si>
  <si>
    <t>2-(4-bromophenyl)acetonitrile</t>
  </si>
  <si>
    <t>0.6/0.6/0.6/0.6</t>
  </si>
  <si>
    <t>000140-53-4</t>
  </si>
  <si>
    <t>N#CCc(ccc(c1)Cl)c1</t>
  </si>
  <si>
    <t>2-(4-chlorophenyl)acetonitrile</t>
  </si>
  <si>
    <t>0.66/0.66/0.66</t>
  </si>
  <si>
    <t>000613-90-1</t>
  </si>
  <si>
    <t>O=C(C#N)c(cccc1)c1</t>
  </si>
  <si>
    <t>benzoyl cyanide</t>
  </si>
  <si>
    <t>0.31/0.31/0.31/0.31</t>
  </si>
  <si>
    <t>004360-47-8</t>
  </si>
  <si>
    <t>C(#N)C=Cc(cccc1)c1</t>
  </si>
  <si>
    <t>(2E)-3-phenylprop-2-enenitrile</t>
  </si>
  <si>
    <t>0.16/0.16/0.16</t>
  </si>
  <si>
    <t>004553-07-5</t>
  </si>
  <si>
    <t>c(ccc1C(C#N)C(=O)OCC)cc1</t>
  </si>
  <si>
    <t>ethyl 2-cyano-2-phenylacetate</t>
  </si>
  <si>
    <t>-0.02/-0.02/-0.02/-0.02</t>
  </si>
  <si>
    <t>016588-34-4</t>
  </si>
  <si>
    <t>N(=O)(=O)c1c(ccc(c1)C=O)Cl</t>
  </si>
  <si>
    <t>4-chloro-3-nitrobenzaldehyde</t>
  </si>
  <si>
    <t>1.19</t>
  </si>
  <si>
    <t>000100-11-8</t>
  </si>
  <si>
    <t>O=N(=O)c(ccc(c1)CBr)c1</t>
  </si>
  <si>
    <t>1-(bromomethyl)-4-nitrobenzene</t>
  </si>
  <si>
    <t>2.31/2.3</t>
  </si>
  <si>
    <t>020098-48-0</t>
  </si>
  <si>
    <t>N(=O)(=O)c1cc(Cl)c(Cl)c(Cl)c1</t>
  </si>
  <si>
    <t>1,2,3-trichloro-5-nitrobenzene</t>
  </si>
  <si>
    <t>005274-70-4</t>
  </si>
  <si>
    <t>O=Cc(c(O)c(N(=O)=O)cc1)c1</t>
  </si>
  <si>
    <t>2-hydroxy-3-nitrobenzaldehyde</t>
  </si>
  <si>
    <t>[O-][N+](=O)c(cc([N+](=O)[O-])cc1(CO))c1</t>
  </si>
  <si>
    <t>3,5-Dinitrobenzyl alcohol</t>
  </si>
  <si>
    <t>000527-85-5</t>
  </si>
  <si>
    <t>NC(=O)c1ccccc1C</t>
  </si>
  <si>
    <t>2-methylbenzamide</t>
  </si>
  <si>
    <t>benzamide</t>
  </si>
  <si>
    <t>-0.91/-0.91/-0.91/-0.91/-0.91/-0.91</t>
  </si>
  <si>
    <t>000621-88-5</t>
  </si>
  <si>
    <t>O=C(N)COc(cccc1)c1</t>
  </si>
  <si>
    <t>2-phenoxyacetamide</t>
  </si>
  <si>
    <t>-0.73</t>
  </si>
  <si>
    <t>2,4-dichlorobenzamide</t>
  </si>
  <si>
    <t>-0.36/-0.36</t>
  </si>
  <si>
    <t>000619-56-7</t>
  </si>
  <si>
    <t>NC(=O)c1ccc(Cl)cc1</t>
  </si>
  <si>
    <t>4-chlorobenzamide</t>
  </si>
  <si>
    <t>0.09</t>
  </si>
  <si>
    <t>2-aminobenzamide</t>
  </si>
  <si>
    <t>002835-68-9</t>
  </si>
  <si>
    <t>O=C(N)c(ccc(N)c1)c1</t>
  </si>
  <si>
    <t>4-aminobenzamide</t>
  </si>
  <si>
    <t>-0.59/-0.91</t>
  </si>
  <si>
    <t>2-hydroxybenzamide</t>
  </si>
  <si>
    <t>-0.24/-0.242/-0.242/-0.242/-0.242/-0.24/-0.24/-0.24/-0.24/-0.24/-0.242/-0.24/-0.24/-0.242/-0.24</t>
  </si>
  <si>
    <t>000619-57-8</t>
  </si>
  <si>
    <t>NC(=O)c1ccc(O)cc1</t>
  </si>
  <si>
    <t>4-hydroxybenzamide</t>
  </si>
  <si>
    <t>-0.78/-0.78/-0.78/-0.78/-0.78/-0.78/-0.78/-0.78/-0.78/-0.78/-0.78/-0.78</t>
  </si>
  <si>
    <t>007120-43-6</t>
  </si>
  <si>
    <t>c1c(c(ccc1Cl)O)C(N)=O</t>
  </si>
  <si>
    <t>5-chloro-2-hydroxybenzamide</t>
  </si>
  <si>
    <t>0.59/0.59/0.59</t>
  </si>
  <si>
    <t>040187-51-7</t>
  </si>
  <si>
    <t>NC(=O)c1c(O)ccc(C(=O)C)c1</t>
  </si>
  <si>
    <t>5-acetyl-2-hydroxybenzamide</t>
  </si>
  <si>
    <t>000610-15-1</t>
  </si>
  <si>
    <t>NC(=O)c1ccccc1N(=O)=O</t>
  </si>
  <si>
    <t>2-nitrobenzamide</t>
  </si>
  <si>
    <t>-0.721/-0.72/-0.72/-0.72/-0.72/-0.72</t>
  </si>
  <si>
    <t>Castillo-Garit, Chemosphere 2008,73,415–427/Katritzky, J. Phys. Org. Chem. 2003,16,811–817</t>
  </si>
  <si>
    <t>O=C(N)c(ccc(N(=O)(=O))c1)c1</t>
  </si>
  <si>
    <t>4-nitrobenzamide</t>
  </si>
  <si>
    <t>0.179/0.179/0.18/0.18/0.18/0.18/0.18</t>
  </si>
  <si>
    <t>040763-96-0</t>
  </si>
  <si>
    <t>ClC1=CC=C([N+]([O-])=O)C(C(N)=O)=C1</t>
  </si>
  <si>
    <t>5-chloro-2-nitrobenzamide</t>
  </si>
  <si>
    <t>000645-09-0</t>
  </si>
  <si>
    <t>O=C(N)c(cccc1N(=O)=O)c1</t>
  </si>
  <si>
    <t>3-nitrobenzamide</t>
  </si>
  <si>
    <t>-0.193/-0.19/-0.19/-0.19</t>
  </si>
  <si>
    <t>017174-98-0</t>
  </si>
  <si>
    <t>O=C(N)c(c(C#N)ccc1)c1</t>
  </si>
  <si>
    <t>2-cyanobenzamide</t>
  </si>
  <si>
    <t>003034-34-2</t>
  </si>
  <si>
    <t>NC(=O)c1ccc(C(#N))cc1</t>
  </si>
  <si>
    <t>4-cyanobenzamide</t>
  </si>
  <si>
    <t>-0.38/-0.38/-0.38/-0.38/-0.38/-0.38</t>
  </si>
  <si>
    <t>N-(3-hydroxyphenyl)acetamide</t>
  </si>
  <si>
    <t>-0.155/-0.155/-0.16/-0.16/-0.16/-0.16/-0.16/-0.16/-0.16/-0.155/-0.16/-0.16/-0.16</t>
  </si>
  <si>
    <t>N-(4-hydroxyphenyl)acetamide</t>
  </si>
  <si>
    <t>-0.819/-0.82/-0.819/-0.82/-0.819/-0.82/-0.82/-0.82/-0.82/-0.82/-0.819/-0.82/-0.82/-0.82/-0.82/-0.82</t>
  </si>
  <si>
    <t>003947-58-8</t>
  </si>
  <si>
    <t>O=C(Nc(c(O)ccc1N(=O)=O)c1)CBr</t>
  </si>
  <si>
    <t>2-bromo-N-(2-hydroxy-5-nitrophenyl)acetamide</t>
  </si>
  <si>
    <t>0.87/0.87/0.87</t>
  </si>
  <si>
    <t>000495-18-1</t>
  </si>
  <si>
    <t>O=C(NO)c(cccc1)c1</t>
  </si>
  <si>
    <t>N-hydroxybenzamide</t>
  </si>
  <si>
    <t>0.38</t>
  </si>
  <si>
    <t>000622-46-8</t>
  </si>
  <si>
    <t>NC(=O)Oc1ccccc1</t>
  </si>
  <si>
    <t>phenyl carbamate</t>
  </si>
  <si>
    <t>000613-94-5</t>
  </si>
  <si>
    <t>O=C(NN)c(cccc1)c1</t>
  </si>
  <si>
    <t>benzohydrazide</t>
  </si>
  <si>
    <t>-0.52/-0.52</t>
  </si>
  <si>
    <t>000937-39-3</t>
  </si>
  <si>
    <t>c(ccc1CC(=O)NN)cc1</t>
  </si>
  <si>
    <t>2-phenylacetohydrazide</t>
  </si>
  <si>
    <t>-0.48/-0.48/-0.48</t>
  </si>
  <si>
    <t>000936-02-7</t>
  </si>
  <si>
    <t>c1cccc(O)c1C(=O)NN</t>
  </si>
  <si>
    <t>2-hydroxybenzohydrazide</t>
  </si>
  <si>
    <t>0.181/0.181/0.18/0.18/0.18/0.181/0.18</t>
  </si>
  <si>
    <t>000089-73-6</t>
  </si>
  <si>
    <t>ONC(=O)c1c(O)cccc1</t>
  </si>
  <si>
    <t>N,2-dihydroxybenzamide</t>
  </si>
  <si>
    <t>0.379/0.379/0.38/0.38/0.38/0.379/0.38</t>
  </si>
  <si>
    <t>2-ethenylpyridine</t>
  </si>
  <si>
    <t>0.24</t>
  </si>
  <si>
    <t>4-ethenylpyridine</t>
  </si>
  <si>
    <t>1.068/1.07/1.188/1.07</t>
  </si>
  <si>
    <t>3-(pyridin-3-yl)propan-1-ol</t>
  </si>
  <si>
    <t>-0.84/-0.84/-0.84</t>
  </si>
  <si>
    <t>000586-95-8</t>
  </si>
  <si>
    <t>n(ccc(c1)CO)c1</t>
  </si>
  <si>
    <t>pyridin-4-ylmethanol</t>
  </si>
  <si>
    <t>-1.329/-1.33</t>
  </si>
  <si>
    <t>000586-98-1</t>
  </si>
  <si>
    <t>OCc1ccccn1</t>
  </si>
  <si>
    <t>pyridin-2-ylmethanol</t>
  </si>
  <si>
    <t>-1.453/-1.51</t>
  </si>
  <si>
    <t>001678-52-0</t>
  </si>
  <si>
    <t>CCOC(C1=CC=NC=C1C(OCC)=O)=O</t>
  </si>
  <si>
    <t>3,4-diethyl pyridine-3,4-dicarboxylate</t>
  </si>
  <si>
    <t>002739-98-2</t>
  </si>
  <si>
    <t>n1c(CC(=O)OCC)cccc1</t>
  </si>
  <si>
    <t>ethyl 2-(pyridin-2-yl)acetate</t>
  </si>
  <si>
    <t>-0.92</t>
  </si>
  <si>
    <t>039931-77-6</t>
  </si>
  <si>
    <t>n1cc(CC(=O)OCC)ccc1</t>
  </si>
  <si>
    <t>ethyl 2-(pyridin-3-yl)acetate</t>
  </si>
  <si>
    <t>002524-52-9</t>
  </si>
  <si>
    <t>O=C(OCC)c(nccc1)c1</t>
  </si>
  <si>
    <t>ethyl pyridine-2-carboxylate</t>
  </si>
  <si>
    <t>002459-09-8</t>
  </si>
  <si>
    <t>O=C(OC)c(ccnc1)c1</t>
  </si>
  <si>
    <t>methyl pyridine-4-carboxylate</t>
  </si>
  <si>
    <t>-0.814/-0.81</t>
  </si>
  <si>
    <t>pyridin-3-ylmethanol</t>
  </si>
  <si>
    <t>-1.463/-1.51</t>
  </si>
  <si>
    <t>001121-60-4</t>
  </si>
  <si>
    <t>O=Cc(nccc1)c1</t>
  </si>
  <si>
    <t>pyridine-2-carbaldehyde</t>
  </si>
  <si>
    <t>-0.08/-0.14/-0.14</t>
  </si>
  <si>
    <t>pyridine-3-carbaldehyde</t>
  </si>
  <si>
    <t>-0.91/-0.15/-0.15/-0.15/-0.15/-0.13</t>
  </si>
  <si>
    <t>000872-85-5</t>
  </si>
  <si>
    <t>O=Cc(ccnc1)c1</t>
  </si>
  <si>
    <t>pyridine-4-carbaldehyde</t>
  </si>
  <si>
    <t>-0.159/-0.21</t>
  </si>
  <si>
    <t>000626-64-2</t>
  </si>
  <si>
    <t>O=C1C=CNC=C1</t>
  </si>
  <si>
    <t>pyridin-4-ol</t>
  </si>
  <si>
    <t>-1.587/-1.59/-1.59</t>
  </si>
  <si>
    <t>024234-61-5</t>
  </si>
  <si>
    <t>CC(C1=C(C)N=C(C)C(C(C)=O)=C1)=O</t>
  </si>
  <si>
    <t>1-(5-acetyl-2,6-dimethylpyridin-3-yl)ethan-1-one</t>
  </si>
  <si>
    <t>-0.54</t>
  </si>
  <si>
    <t>1-(pyridin-4-yl)ethan-1-one</t>
  </si>
  <si>
    <t>-0.835/-0.87/-0.87/-0.87/-0.87/-0.87</t>
  </si>
  <si>
    <t>pyridine-2,6-dicarboxylic acid</t>
  </si>
  <si>
    <t>-0.112/0.12/0.12</t>
  </si>
  <si>
    <t>000098-98-6</t>
  </si>
  <si>
    <t>O=C(O)c(nccc1)c1</t>
  </si>
  <si>
    <t>pyridine-2-carboxylic acid</t>
  </si>
  <si>
    <t>0.071/0.07</t>
  </si>
  <si>
    <t>000059-67-6</t>
  </si>
  <si>
    <t>O=C(O)c(cccn1)c1</t>
  </si>
  <si>
    <t>pyridine-3-carboxylic acid</t>
  </si>
  <si>
    <t>-1.356/-1.36</t>
  </si>
  <si>
    <t>000055-22-1</t>
  </si>
  <si>
    <t>O=C(O)c(ccnc1)c1</t>
  </si>
  <si>
    <t>pyridine-4-carboxylic acid</t>
  </si>
  <si>
    <t>-1.386/-1.38</t>
  </si>
  <si>
    <t>016867-03-1</t>
  </si>
  <si>
    <t>n1c(N)c(O)ccc1</t>
  </si>
  <si>
    <t>2-aminopyridin-3-ol</t>
  </si>
  <si>
    <t>0.05/0.05</t>
  </si>
  <si>
    <t>4-chloro-6-methylpyrimidin-2-amine</t>
  </si>
  <si>
    <t>-0.47/-0.47</t>
  </si>
  <si>
    <t>005910-89-4</t>
  </si>
  <si>
    <t>n(c(c(nc1)C)C)c1</t>
  </si>
  <si>
    <t>2,3-dimethylpyrazine</t>
  </si>
  <si>
    <t>000289-80-5</t>
  </si>
  <si>
    <t>n(nccc1)c1</t>
  </si>
  <si>
    <t>pyridazine</t>
  </si>
  <si>
    <t>-1.41/-1.407</t>
  </si>
  <si>
    <t>000289-95-2</t>
  </si>
  <si>
    <t>n(cccn1)c1</t>
  </si>
  <si>
    <t>pyrimidine</t>
  </si>
  <si>
    <t>-1.75/-1.752</t>
  </si>
  <si>
    <t>003073-77-6</t>
  </si>
  <si>
    <t>n1c(N)ncc(N(=O)=O)c1</t>
  </si>
  <si>
    <t>5-nitropyrimidin-2-amine</t>
  </si>
  <si>
    <t>004316-93-2</t>
  </si>
  <si>
    <t>O=N(=O)c(c(ncn1)Cl)c1Cl</t>
  </si>
  <si>
    <t>4,6-dichloro-5-nitropyrimidine</t>
  </si>
  <si>
    <t>2.12</t>
  </si>
  <si>
    <t>000109-08-0</t>
  </si>
  <si>
    <t>n(ccnc1C)c1</t>
  </si>
  <si>
    <t>2-methylpyrazine</t>
  </si>
  <si>
    <t>-1.09</t>
  </si>
  <si>
    <t>000290-37-9</t>
  </si>
  <si>
    <t>n(ccnc1)c1</t>
  </si>
  <si>
    <t>pyrazine</t>
  </si>
  <si>
    <t>-1.82/-1.822/-1.8625/-1.88/-1.88/-1.88</t>
  </si>
  <si>
    <t>000106-51-4</t>
  </si>
  <si>
    <t>C1(=O)C=CC(=O)C=C1</t>
  </si>
  <si>
    <t>cyclohexa-2,5-diene-1,4-dione</t>
  </si>
  <si>
    <t>2.33/2.33</t>
  </si>
  <si>
    <t>000137-18-8</t>
  </si>
  <si>
    <t>O=C1C(C)=CC(=O)C(C)=C1</t>
  </si>
  <si>
    <t>2,5-dimethylcyclohexa-2,5-diene-1,4-dione</t>
  </si>
  <si>
    <t>2.16</t>
  </si>
  <si>
    <t>000527-61-7</t>
  </si>
  <si>
    <t>C1=C(C)C(=O)C(C)=CC1=O</t>
  </si>
  <si>
    <t>2,6-dimethylcyclohexa-2,5-diene-1,4-dione</t>
  </si>
  <si>
    <t>000553-97-9</t>
  </si>
  <si>
    <t>CC1=CC(=O)C=CC1=O</t>
  </si>
  <si>
    <t>2-methylcyclohexa-2,5-diene-1,4-dione</t>
  </si>
  <si>
    <t>2.41</t>
  </si>
  <si>
    <t>000527-17-3</t>
  </si>
  <si>
    <t>CC1=C(C)C(=O)C(C)=C(C)C1=O</t>
  </si>
  <si>
    <t>tetramethylcyclohexa-2,5-diene-1,4-dione</t>
  </si>
  <si>
    <t>1.25</t>
  </si>
  <si>
    <t>003117-03-1</t>
  </si>
  <si>
    <t>O=C(C(OC)=C1)C=C(OC)C1=O</t>
  </si>
  <si>
    <t>2,5-dimethoxycyclohexa-2,5-diene-1,4-dione</t>
  </si>
  <si>
    <t>000530-55-2</t>
  </si>
  <si>
    <t>O=C1C(OC)=CC(=O)C=C1OC</t>
  </si>
  <si>
    <t>2,6-dimethoxycyclohexa-2,5-diene-1,4-dione</t>
  </si>
  <si>
    <t>1.99/1.99</t>
  </si>
  <si>
    <t>000615-93-0</t>
  </si>
  <si>
    <t>O=C1C(Cl)=CC(=O)C(Cl)=C1</t>
  </si>
  <si>
    <t>2,5-dichlorocyclohexa-2,5-diene-1,4-dione</t>
  </si>
  <si>
    <t>2.61</t>
  </si>
  <si>
    <t>000695-99-8</t>
  </si>
  <si>
    <t>O=C1C(Cl)=CC(=O)C=C1</t>
  </si>
  <si>
    <t>2-chlorocyclohexa-2,5-diene-1,4-dione</t>
  </si>
  <si>
    <t>2.58/1.5454</t>
  </si>
  <si>
    <t>000118-75-2</t>
  </si>
  <si>
    <t>O=C1C(Cl)=C(Cl)C(=O)C(Cl)=C1Cl</t>
  </si>
  <si>
    <t>tetrachlorocyclohexa-2,5-diene-1,4-dione</t>
  </si>
  <si>
    <t>1.8788/1.2/1.1982</t>
  </si>
  <si>
    <t>015233-65-5</t>
  </si>
  <si>
    <t>C1(=O)C(OC)=CC(=O)C=C1OC</t>
  </si>
  <si>
    <t>2,6-dimethoxybenzene-1,4-diol</t>
  </si>
  <si>
    <t>1.72</t>
  </si>
  <si>
    <t>000615-94-1</t>
  </si>
  <si>
    <t>O=C1C(O)=CC(=O)C(O)=C1</t>
  </si>
  <si>
    <t>2,5-dihydroxycyclohexa-2,5-diene-1,4-dione</t>
  </si>
  <si>
    <t>-0.05/-0.0546</t>
  </si>
  <si>
    <t>014920-89-9</t>
  </si>
  <si>
    <t>O1C(C)=C(C)C=C1</t>
  </si>
  <si>
    <t>2,3-dimethylfuran</t>
  </si>
  <si>
    <t>-0.51/-0.51</t>
  </si>
  <si>
    <t>2,5-dimethylfuran</t>
  </si>
  <si>
    <t>-0.48</t>
  </si>
  <si>
    <t>004466-24-4</t>
  </si>
  <si>
    <t>O1C(CCCC)=CC=C1</t>
  </si>
  <si>
    <t>2-butylfuran</t>
  </si>
  <si>
    <t>0.44</t>
  </si>
  <si>
    <t>003208-16-0</t>
  </si>
  <si>
    <t>C1=COC(CC)=C1</t>
  </si>
  <si>
    <t>2-ethylfuran</t>
  </si>
  <si>
    <t>003777-69-3</t>
  </si>
  <si>
    <t>O(C=C1)C(=C1)CCCCC</t>
  </si>
  <si>
    <t>2-pentylfuran</t>
  </si>
  <si>
    <t>furan</t>
  </si>
  <si>
    <t>-1.65</t>
  </si>
  <si>
    <t>039511-08-5</t>
  </si>
  <si>
    <t>O=C/C=C/C1=CC=CO1</t>
  </si>
  <si>
    <t>(2E)-3-(furan-2-yl)prop-2-enal</t>
  </si>
  <si>
    <t>000098-01-1</t>
  </si>
  <si>
    <t>O=CC(OC=C1)=C1</t>
  </si>
  <si>
    <t>furan-2-carbaldehyde</t>
  </si>
  <si>
    <t>-0.18/-0.02</t>
  </si>
  <si>
    <t>021508-19-0</t>
  </si>
  <si>
    <t>ClC1=CC=C(C=O)O1</t>
  </si>
  <si>
    <t>5-chlorofuran-2-carbaldehyde</t>
  </si>
  <si>
    <t>000620-02-0</t>
  </si>
  <si>
    <t>O=CC(OC(=C1)C)=C1</t>
  </si>
  <si>
    <t>5-methylfuran-2-carbaldehyde</t>
  </si>
  <si>
    <t>-0.03</t>
  </si>
  <si>
    <t>000498-60-2</t>
  </si>
  <si>
    <t>O=Cc1ccoc1</t>
  </si>
  <si>
    <t>furan-3-carbaldehyde</t>
  </si>
  <si>
    <t>0</t>
  </si>
  <si>
    <t>001899-24-7</t>
  </si>
  <si>
    <t>O=Cc1ccc(o1)Br</t>
  </si>
  <si>
    <t>5-bromofuran-2-carbaldehyde</t>
  </si>
  <si>
    <t>0.13</t>
  </si>
  <si>
    <t>002689-65-8</t>
  </si>
  <si>
    <t>O=Cc1ccc(o1)I</t>
  </si>
  <si>
    <t>5-iodofuran-2-carbaldehyde</t>
  </si>
  <si>
    <t>000609-38-1</t>
  </si>
  <si>
    <t>O=C(N)C(OC=C1)=C1</t>
  </si>
  <si>
    <t>furan-2-carboxamide</t>
  </si>
  <si>
    <t>022037-28-1</t>
  </si>
  <si>
    <t>o1cc(Br)cc1</t>
  </si>
  <si>
    <t>3-bromofuran</t>
  </si>
  <si>
    <t>-0.48/-0.48</t>
  </si>
  <si>
    <t>000611-13-2</t>
  </si>
  <si>
    <t>O=C(OC)C(OC=C1)=C1</t>
  </si>
  <si>
    <t>methyl furan-2-carboxylate</t>
  </si>
  <si>
    <t>000698-63-5</t>
  </si>
  <si>
    <t>N(=O)(=O)c1ccc(C(=O))o1</t>
  </si>
  <si>
    <t>5-nitrofuran-2-carbaldehyde</t>
  </si>
  <si>
    <t>2.23</t>
  </si>
  <si>
    <t>001193-79-9</t>
  </si>
  <si>
    <t>O1C(C(=O)C)=CC=C1C</t>
  </si>
  <si>
    <t>1-(5-methylfuran-2-yl)ethan-1-one</t>
  </si>
  <si>
    <t>-0.83</t>
  </si>
  <si>
    <t>001192-62-7</t>
  </si>
  <si>
    <t>O=C(C(OC=C1)=C1)C</t>
  </si>
  <si>
    <t>1-(furan-2-yl)ethan-1-one</t>
  </si>
  <si>
    <t>-1.04</t>
  </si>
  <si>
    <t>003194-15-8</t>
  </si>
  <si>
    <t>O(C=C1)C(=C1)C(=O)CC</t>
  </si>
  <si>
    <t>1-(furan-2-yl)propan-1-one</t>
  </si>
  <si>
    <t>031909-58-7</t>
  </si>
  <si>
    <t>O=C(CC#N)C1=CC=CO1</t>
  </si>
  <si>
    <t>3-(furan-2-yl)-3-oxopropanenitrile</t>
  </si>
  <si>
    <t>000617-90-3</t>
  </si>
  <si>
    <t>o1cccc1C(#N)</t>
  </si>
  <si>
    <t>furan-2-carbonitrile</t>
  </si>
  <si>
    <t>003237-22-7</t>
  </si>
  <si>
    <t>O1C=CC=C1C=C(C#N)C#N</t>
  </si>
  <si>
    <t>2-(furan-2-ylmethylidene)propanedinitrile</t>
  </si>
  <si>
    <t>0.94</t>
  </si>
  <si>
    <t>007187-01-1</t>
  </si>
  <si>
    <t>O1C(C=CC#N)=CC=C1</t>
  </si>
  <si>
    <t>3-(furan-2-yl)prop-2-enenitrile</t>
  </si>
  <si>
    <t>000609-39-2</t>
  </si>
  <si>
    <t>o1cccc1N(=O)=O</t>
  </si>
  <si>
    <t>2-nitrofuran</t>
  </si>
  <si>
    <t>0.74</t>
  </si>
  <si>
    <t>000699-18-3</t>
  </si>
  <si>
    <t>o1cccc1C=CN(=O)(=O)</t>
  </si>
  <si>
    <t>2-(2-nitroethenyl)furan</t>
  </si>
  <si>
    <t>001003-29-8</t>
  </si>
  <si>
    <t>O=CC(NC=C1)=C1</t>
  </si>
  <si>
    <t>1H-pyrrole-3-carbaldehyde</t>
  </si>
  <si>
    <t>trimethyl-1,3-oxazole</t>
  </si>
  <si>
    <t>-1.01/-1.01</t>
  </si>
  <si>
    <t>1H-pyrrole</t>
  </si>
  <si>
    <t>-1.1056/-1.106/-1.109/-1.109/-1.09/-1.09/-1.09/-1.09/-1.09/-1.09</t>
  </si>
  <si>
    <t>002386-25-6</t>
  </si>
  <si>
    <t>N(C=C1C)C(C)=C1C(=O)C</t>
  </si>
  <si>
    <t>1-(2,4-dimethyl-1H-pyrrol-3-yl)ethan-1-one</t>
  </si>
  <si>
    <t>004513-94-4</t>
  </si>
  <si>
    <t>N1C(C#N)=CC=C1</t>
  </si>
  <si>
    <t>1H-pyrrole-2-carbonitrile</t>
  </si>
  <si>
    <t>001072-83-9</t>
  </si>
  <si>
    <t>O=C(C(NC=C1)=C1)C</t>
  </si>
  <si>
    <t>1-(1H-pyrrol-2-yl)ethan-1-one</t>
  </si>
  <si>
    <t>001072-82-8</t>
  </si>
  <si>
    <t>CC(C1=CNC=C1)=O</t>
  </si>
  <si>
    <t>1-(1H-pyrrol-3-yl)ethan-1-one</t>
  </si>
  <si>
    <t>000932-62-7</t>
  </si>
  <si>
    <t>CN1C=CC(C(C)=O)=C1</t>
  </si>
  <si>
    <t>1-(1-methyl-1H-pyrrol-3-yl)ethan-1-one</t>
  </si>
  <si>
    <t>-1</t>
  </si>
  <si>
    <t>1-(1-methyl-1H-pyrrol-2-yl)ethan-1-one</t>
  </si>
  <si>
    <t>-0.69/-0.69</t>
  </si>
  <si>
    <t>2-methyl-1H-imidazole</t>
  </si>
  <si>
    <t>000288-32-4</t>
  </si>
  <si>
    <t>N1C=NC=C1</t>
  </si>
  <si>
    <t>1H-imidazole</t>
  </si>
  <si>
    <t>-1/-1/-1</t>
  </si>
  <si>
    <t>2,4,5-tribromo-1H-imidazole</t>
  </si>
  <si>
    <t>1.43/1.43</t>
  </si>
  <si>
    <t>000288-13-1</t>
  </si>
  <si>
    <t>N1N=CC=C1</t>
  </si>
  <si>
    <t>1H-pyrazole</t>
  </si>
  <si>
    <t>-1.71/-1.715/-1.3377</t>
  </si>
  <si>
    <t>000872-55-9</t>
  </si>
  <si>
    <t>CCc1cccs1</t>
  </si>
  <si>
    <t>2-ethylthiophene</t>
  </si>
  <si>
    <t>-0.43/-0.43</t>
  </si>
  <si>
    <t>034722-01-5</t>
  </si>
  <si>
    <t>CCCCC1=CSC=C1</t>
  </si>
  <si>
    <t>3-butylthiophene</t>
  </si>
  <si>
    <t>0.96/0.96</t>
  </si>
  <si>
    <t>000616-44-4</t>
  </si>
  <si>
    <t>C1(C)=CSC=C1</t>
  </si>
  <si>
    <t>3-methylthiophene</t>
  </si>
  <si>
    <t>-0.7/-0.7</t>
  </si>
  <si>
    <t>thiophene</t>
  </si>
  <si>
    <t>-1.44/-1.44</t>
  </si>
  <si>
    <t>000098-03-3</t>
  </si>
  <si>
    <t>O=CC(SC=C1)=C1</t>
  </si>
  <si>
    <t>thiophene-2-carbaldehyde</t>
  </si>
  <si>
    <t>000498-62-4</t>
  </si>
  <si>
    <t>O=CC(C=CS1)=C1</t>
  </si>
  <si>
    <t>thiophene-3-carbaldehyde</t>
  </si>
  <si>
    <t>007283-96-7</t>
  </si>
  <si>
    <t>O=CC(SC(=C1)Cl)=C1</t>
  </si>
  <si>
    <t>5-chlorothiophene-2-carbaldehyde</t>
  </si>
  <si>
    <t>3-bromothiophene</t>
  </si>
  <si>
    <t>-0.04/-0.04/-0.04</t>
  </si>
  <si>
    <t>001003-09-4</t>
  </si>
  <si>
    <t>C1=CC=C(Br)S1</t>
  </si>
  <si>
    <t>2-bromothiophene</t>
  </si>
  <si>
    <t>000096-43-5</t>
  </si>
  <si>
    <t>C1=CC=C(Cl)S1</t>
  </si>
  <si>
    <t>2-chlorothiophene</t>
  </si>
  <si>
    <t>040032-73-3</t>
  </si>
  <si>
    <t>Brc1ccsc1Cl</t>
  </si>
  <si>
    <t>3-bromo-2-chlorothiophene</t>
  </si>
  <si>
    <t>0.73</t>
  </si>
  <si>
    <t>001468-82-2</t>
  </si>
  <si>
    <t>BrCC(C1=CSC=C1)=O</t>
  </si>
  <si>
    <t>2-bromo-1-(thiophen-3-yl)ethan-1-one</t>
  </si>
  <si>
    <t>2.22/2.22/2.22</t>
  </si>
  <si>
    <t>000651-70-7</t>
  </si>
  <si>
    <t>O=C(C(F)(F)F)C1=CC=CS1</t>
  </si>
  <si>
    <t>2,2,2-trifluoro-1-(thiophen-2-yl)ethan-1-one</t>
  </si>
  <si>
    <t>050478-16-5</t>
  </si>
  <si>
    <t>N#CC1=CC=C(Cl)S1</t>
  </si>
  <si>
    <t>5-chlorothiophene-2-carbonitrile</t>
  </si>
  <si>
    <t>000609-40-5</t>
  </si>
  <si>
    <t>O=N(=O)C(SC=C1)=C1</t>
  </si>
  <si>
    <t>2-nitrothiophene</t>
  </si>
  <si>
    <t>000090-41-5</t>
  </si>
  <si>
    <t>Nc(c(c(cccc1)c1)ccc2)c2</t>
  </si>
  <si>
    <t>2-phenylaniline</t>
  </si>
  <si>
    <t>002243-47-2</t>
  </si>
  <si>
    <t>c(ccc1c(ccc2)cc2N)cc1</t>
  </si>
  <si>
    <t>3-phenylaniline</t>
  </si>
  <si>
    <t>0.78/0.78</t>
  </si>
  <si>
    <t>000092-67-1</t>
  </si>
  <si>
    <t>Nc(ccc(c(cccc1)c1)c2)c2</t>
  </si>
  <si>
    <t>4-phenylaniline</t>
  </si>
  <si>
    <t>0.95/0.84</t>
  </si>
  <si>
    <t>1.3828/1.38/1.383/1.383/1.38/1.38/1.393/1.39/1.39/1.383/1.39/1.393/1.39</t>
  </si>
  <si>
    <t>001806-29-7</t>
  </si>
  <si>
    <t>Oc(c(c(c(O)ccc1)c1)ccc2)c2</t>
  </si>
  <si>
    <t>2-(2-hydroxyphenyl)phenol</t>
  </si>
  <si>
    <t>0.88/0.88</t>
  </si>
  <si>
    <t>1.094/1.09/1.094/1.09/1.094/1.094/1.09/1.09/1.09/1.09/1.094/1.09/1.09/1.09/1.094/1.09</t>
  </si>
  <si>
    <t>000580-51-8</t>
  </si>
  <si>
    <t>Oc(cccc1c(cccc2)c2)c1</t>
  </si>
  <si>
    <t>3-phenylphenol</t>
  </si>
  <si>
    <t>1.35/1.351/1.351/1.351/1.35/1.35/1.351/1.35/1.35/1.351/1.35</t>
  </si>
  <si>
    <t>001079-21-6</t>
  </si>
  <si>
    <t>Oc(c(c(cccc1)c1)cc(O)c2)c2</t>
  </si>
  <si>
    <t>2-phenylbenzene-1,4-diol</t>
  </si>
  <si>
    <t>2.005/2.01/2/2.005/2.005/2/2.01</t>
  </si>
  <si>
    <t>055815-20-8</t>
  </si>
  <si>
    <t>OC1=C(Br)C=C(Br)C=C1C2=CC=CC=C2</t>
  </si>
  <si>
    <t>2,4-dibromo-6-phenylphenol</t>
  </si>
  <si>
    <t>2.208/2.208/2.21/2.21</t>
  </si>
  <si>
    <t>029558-77-8</t>
  </si>
  <si>
    <t>Oc1ccc(c2ccc(Br)cc2)cc1</t>
  </si>
  <si>
    <t>4-(4-bromophenyl)phenol</t>
  </si>
  <si>
    <t>2.31/2.31</t>
  </si>
  <si>
    <t>002920-38-9</t>
  </si>
  <si>
    <t>N#Cc(ccc(c(cccc1)c1)c2)c2</t>
  </si>
  <si>
    <t>4-phenylbenzonitrile</t>
  </si>
  <si>
    <t>1.24/1.24/1.24/1.24</t>
  </si>
  <si>
    <t>000061-68-7</t>
  </si>
  <si>
    <t>OC(=O)c1ccccc1Nc2c(C)c(C)ccc2</t>
  </si>
  <si>
    <t>2-[(2,3-dimethylphenyl)amino]benzoic acid</t>
  </si>
  <si>
    <t>1.518</t>
  </si>
  <si>
    <t>000553-26-4</t>
  </si>
  <si>
    <t>n(ccc(c1)c(ccnc2)c2)c1</t>
  </si>
  <si>
    <t>4-(pyridin-4-yl)pyridine</t>
  </si>
  <si>
    <t>0.21/0.21</t>
  </si>
  <si>
    <t>001008-89-5</t>
  </si>
  <si>
    <t>c1ccc(cc1)c2ccccn2</t>
  </si>
  <si>
    <t>2-phenylpyridine</t>
  </si>
  <si>
    <t>0.309/0.27/0.27/0.27/0.27/0.27</t>
  </si>
  <si>
    <t>001008-88-4</t>
  </si>
  <si>
    <t>n(cccc1c(cccc2)c2)c1</t>
  </si>
  <si>
    <t>3-phenylpyridine</t>
  </si>
  <si>
    <t>0.504/0.47/0.47/0.47/0.47/0.47/0.47</t>
  </si>
  <si>
    <t>4-phenylpyridine</t>
  </si>
  <si>
    <t>0.664/0.664/0.66/0.66/0.66/0.66</t>
  </si>
  <si>
    <t>005728-52-9</t>
  </si>
  <si>
    <t>c(ccc1c(ccc2CC(=O)O)cc2)cc1</t>
  </si>
  <si>
    <t>2-(4-phenylphenyl)acetic acid</t>
  </si>
  <si>
    <t>0.79/0.79</t>
  </si>
  <si>
    <t>4-phenoxybenzaldehyde</t>
  </si>
  <si>
    <t>1.26/1.26/1.26/1.26/1.26/1.257/1.26</t>
  </si>
  <si>
    <t>028994-41-4</t>
  </si>
  <si>
    <t>Oc(c(ccc1)Cc(cccc2)c2)c1</t>
  </si>
  <si>
    <t>2-benzylphenol</t>
  </si>
  <si>
    <t>1.31/1.31</t>
  </si>
  <si>
    <t>000101-53-1</t>
  </si>
  <si>
    <t>Oc(ccc(c1)Cc(cccc2)c2)c1</t>
  </si>
  <si>
    <t>4-benzylphenol</t>
  </si>
  <si>
    <t>1.2/1.195/1.195/1.195</t>
  </si>
  <si>
    <t>3,4,6-trichloro-2-[(2,3,5-trichloro-6-hydroxyphenyl)methyl]phenol</t>
  </si>
  <si>
    <t>3.04/3.04</t>
  </si>
  <si>
    <t>4-chloro-2-[(5-chloro-2-hydroxyphenyl)methyl]phenol</t>
  </si>
  <si>
    <t>3.09/3.09</t>
  </si>
  <si>
    <t>000101-18-8</t>
  </si>
  <si>
    <t>Oc(cccc1Nc(cccc2)c2)c1</t>
  </si>
  <si>
    <t>3-(phenylamino)phenol</t>
  </si>
  <si>
    <t>1.01/1.01</t>
  </si>
  <si>
    <t>000094-18-8</t>
  </si>
  <si>
    <t>O=C(OCc(cccc1)c1)c(ccc(O)c2)c2</t>
  </si>
  <si>
    <t>benzyl 4-hydroxybenzoate</t>
  </si>
  <si>
    <t>1.55/1.55</t>
  </si>
  <si>
    <t>017696-62-7</t>
  </si>
  <si>
    <t>Oc1ccc(C(=O)Oc2ccccc2)cc1</t>
  </si>
  <si>
    <t>phenyl 4-hydroxybenzoate</t>
  </si>
  <si>
    <t>1.37/1.37/1.37</t>
  </si>
  <si>
    <t>000136-36-7</t>
  </si>
  <si>
    <t>O=C(Oc(cccc1O)c1)c(cccc2)c2</t>
  </si>
  <si>
    <t>3-hydroxyphenyl benzoate</t>
  </si>
  <si>
    <t>1.11/1.11/1.11/1.11</t>
  </si>
  <si>
    <t>phenyl 4-amino-2-hydroxybenzoate</t>
  </si>
  <si>
    <t>1.41/1.41/1.41/1.41,1.41</t>
  </si>
  <si>
    <t>3-(benzyloxy)aniline</t>
  </si>
  <si>
    <t>0.878/0.88/0.88/0.88/0.88/0.88/0.88/0.88/0.88/0.88,0.88</t>
  </si>
  <si>
    <t>000139-59-3</t>
  </si>
  <si>
    <t>O(c(ccc(N)c1)c1)c(cccc2)c2</t>
  </si>
  <si>
    <t>4-phenoxyaniline</t>
  </si>
  <si>
    <t>000103-16-2</t>
  </si>
  <si>
    <t>O(c(ccc(O)c1)c1)Cc(cccc2)c2</t>
  </si>
  <si>
    <t>4-(benzyloxy)phenol</t>
  </si>
  <si>
    <t>1.04/1.038/1.038/1.038/1.04/1.04/1.038/1.04/1.038/1.04</t>
  </si>
  <si>
    <t>4-phenoxyphenol</t>
  </si>
  <si>
    <t>1.355/1.36/1.355/1.356/1.36/1.36/1.36/1.36/1.36/1.355/1.36/1.36</t>
  </si>
  <si>
    <t>001137-41-3</t>
  </si>
  <si>
    <t>O=C(c(cccc1)c1)c(ccc(N)c2)c2</t>
  </si>
  <si>
    <t>4-benzoylaniline</t>
  </si>
  <si>
    <t>0.68/0.68/0.68/0.68</t>
  </si>
  <si>
    <t>000131-55-5</t>
  </si>
  <si>
    <t>O=C(c(c(O)cc(O)c1)c1)c(c(O)cc(O)c2)c2</t>
  </si>
  <si>
    <t>4-[(2,4-dihydroxyphenyl)carbonyl]benzene-1,3-diol</t>
  </si>
  <si>
    <t>0.96/0.96/0.96/0.96/0.96</t>
  </si>
  <si>
    <t>000835-11-0</t>
  </si>
  <si>
    <t>Oc(ccc1)c(c1)C(=O)c(ccc2)c(O)c2</t>
  </si>
  <si>
    <t>2-[(2-hydroxyphenyl)carbonyl]phenol</t>
  </si>
  <si>
    <t>1.16/1.16/1.16</t>
  </si>
  <si>
    <t>000117-99-7</t>
  </si>
  <si>
    <t>O=C(c(cccc1)c1)c(c(O)ccc2)c2</t>
  </si>
  <si>
    <t>2-benzoylphenol</t>
  </si>
  <si>
    <t>1.23/1.23</t>
  </si>
  <si>
    <t>001143-72-2</t>
  </si>
  <si>
    <t>O=C(c(cccc1)c1)c(c(O)c(O)c(O)c2)c2</t>
  </si>
  <si>
    <t>4-benzoylbenzene-1,2,3-triol</t>
  </si>
  <si>
    <t>0.88</t>
  </si>
  <si>
    <t>000131-56-6</t>
  </si>
  <si>
    <t>O=C(c(cccc1)c1)c(c(O)cc(O)c2)c2</t>
  </si>
  <si>
    <t>4-benzoylbenzene-1,3-diol</t>
  </si>
  <si>
    <t>001137-42-4</t>
  </si>
  <si>
    <t>O=C(c(cccc1)c1)c(ccc(O)c2)c2</t>
  </si>
  <si>
    <t>4-benzoylphenol</t>
  </si>
  <si>
    <t>1.02/1.024/1.024/1.024/1.02/1.02/1.024/1.02/1.02,1.02/1.024/1.02/1.02/1.02,1.02</t>
  </si>
  <si>
    <t>002491-32-9</t>
  </si>
  <si>
    <t>O=C(c1ccc(cc1)O)Cc2ccccc2</t>
  </si>
  <si>
    <t>1-(4-hydroxyphenyl)-2-phenylethan-1-one</t>
  </si>
  <si>
    <t>1.07/1.07/1.07/1.07/1.07</t>
  </si>
  <si>
    <t>2-benzoyl-5-methoxyphenol</t>
  </si>
  <si>
    <t>1.42/1.42/1.42/1.42/1.42/1.42/1.42</t>
  </si>
  <si>
    <t>000086-00-0</t>
  </si>
  <si>
    <t>O=N(=O)c1ccccc1c2ccccc2</t>
  </si>
  <si>
    <t>1-nitro-2-phenylbenzene</t>
  </si>
  <si>
    <t>1.301/1.3/1.3/1.3/1.3/1.3</t>
  </si>
  <si>
    <t>002113-58-8</t>
  </si>
  <si>
    <t>c1ccccc1c2cc(N(=O)=O)ccc2</t>
  </si>
  <si>
    <t>1-nitro-3-phenylbenzene</t>
  </si>
  <si>
    <t>1.569/1.57/1.57/1.57</t>
  </si>
  <si>
    <t>Katritzky, J. Phys. Org. Chem. 2003,16,811–817/Gonzalez, Bioorg. Med. Chem. 2004,12,735–744</t>
  </si>
  <si>
    <t>000836-30-6</t>
  </si>
  <si>
    <t>N(=O)(=O)c(ccc(Nc(cccc1)c1)c2)c2</t>
  </si>
  <si>
    <t>4-nitro-N-phenylaniline</t>
  </si>
  <si>
    <t>1.886/1.89/1.89</t>
  </si>
  <si>
    <t>c1ccccc1Oc2ccc(N(=O)(=O))cc2</t>
  </si>
  <si>
    <t>1-nitro-4-phenoxybenzene</t>
  </si>
  <si>
    <t>1.58/1.58/1.58/1.58/1.58</t>
  </si>
  <si>
    <t>4-(2-phenyldiazen-1-yl)phenol</t>
  </si>
  <si>
    <t>1.655/1.655/1.66/1.655/1.656/1.66/1.66/1.655/1.66</t>
  </si>
  <si>
    <t>4-(2-phenyldiazen-1-yl)aniline</t>
  </si>
  <si>
    <t>1.421/1.42</t>
  </si>
  <si>
    <t>4-[2-(pyridin-4-yl)ethyl]pyridine</t>
  </si>
  <si>
    <t>-0.03/-0.03/-0.03/-0.03/-0.03/-0.03</t>
  </si>
  <si>
    <t>000101-82-6</t>
  </si>
  <si>
    <t>n(c(ccc1)Cc(cccc2)c2)c1</t>
  </si>
  <si>
    <t>2-benzylpyridine</t>
  </si>
  <si>
    <t>0.407/0.38/0.38/0.38/0.38/0.38</t>
  </si>
  <si>
    <t>000620-95-1</t>
  </si>
  <si>
    <t>n1cc(Cc2ccccc2)ccc1</t>
  </si>
  <si>
    <t>3-benzylpyridine</t>
  </si>
  <si>
    <t>0.701/0.68/0.68/0.68</t>
  </si>
  <si>
    <t>002116-65-6</t>
  </si>
  <si>
    <t>n(ccc(c1)Cc(cccc2)c2)c1</t>
  </si>
  <si>
    <t>4-benzylpyridine</t>
  </si>
  <si>
    <t>0.676/0.65/0.65/0.63/0.63/0.63</t>
  </si>
  <si>
    <t>4-benzoylpyridine</t>
  </si>
  <si>
    <t>-0.093/-0.093/-0.09/-0.1/-0.09/-0.09/-0.09</t>
  </si>
  <si>
    <t>3-[(4-bromophenyl)carbonyl]pyridine</t>
  </si>
  <si>
    <t>000122-60-1</t>
  </si>
  <si>
    <t>O(C1COc(cccc2)c2)C1</t>
  </si>
  <si>
    <t>phenyl glycidyl ether</t>
  </si>
  <si>
    <t>styrene-7,8-oxide</t>
  </si>
  <si>
    <t>000121-39-1</t>
  </si>
  <si>
    <t>O=C(OCC)C(O1)C1c(cccc2)c2</t>
  </si>
  <si>
    <t>ethyl 3-phenylglycidate</t>
  </si>
  <si>
    <t>0.60</t>
  </si>
  <si>
    <t>000773-99-9</t>
  </si>
  <si>
    <t>c12c(CCO)cccc1cccc2</t>
  </si>
  <si>
    <t>2-(naphthalen-1-yl)ethan-1-ol</t>
  </si>
  <si>
    <t>001485-07-0</t>
  </si>
  <si>
    <t>c12cc(CCO)ccc1cccc2</t>
  </si>
  <si>
    <t>2-(naphthalen-2-yl)ethan-1-ol</t>
  </si>
  <si>
    <t>004780-79-4</t>
  </si>
  <si>
    <t>c1ccc2ccccc2c1CO</t>
  </si>
  <si>
    <t>naphthalen-1-ylmethanol</t>
  </si>
  <si>
    <t>001592-38-7</t>
  </si>
  <si>
    <t>OCc1cc2ccccc2cc1</t>
  </si>
  <si>
    <t>naphthalen-2-ylmethanol</t>
  </si>
  <si>
    <t>000066-77-3</t>
  </si>
  <si>
    <t>O=Cc(c(c(ccc1)cc2)c1)c2</t>
  </si>
  <si>
    <t>naphthalene-1-carbaldehyde</t>
  </si>
  <si>
    <t>0.42/0.423</t>
  </si>
  <si>
    <t>035699-44-6</t>
  </si>
  <si>
    <t>CC1=CC=C(C=CC=C2)C2=C1C=O</t>
  </si>
  <si>
    <t>2-methylnaphthalene-1-carbaldehyde</t>
  </si>
  <si>
    <t>1.231</t>
  </si>
  <si>
    <t>033738-48-6</t>
  </si>
  <si>
    <t>O=CC1=C2C(C=CC=C2)=C(C)C=C1</t>
  </si>
  <si>
    <t>4-methylnaphthalene-1-carbaldehyde</t>
  </si>
  <si>
    <t>1.123</t>
  </si>
  <si>
    <t>000827-54-3</t>
  </si>
  <si>
    <t>c(ccc1cc2C=C)cc1cc2</t>
  </si>
  <si>
    <t>2-ethenylnaphthalene</t>
  </si>
  <si>
    <t>1.24</t>
  </si>
  <si>
    <t>005328-01-8</t>
  </si>
  <si>
    <t>CCOc1cccc2ccccc12</t>
  </si>
  <si>
    <t>1-ethoxynaphthalene</t>
  </si>
  <si>
    <t>002216-69-5</t>
  </si>
  <si>
    <t>O(c(c(c(ccc1)cc2)c1)c2)C</t>
  </si>
  <si>
    <t>1-methoxynaphthalene</t>
  </si>
  <si>
    <t>000086-56-6</t>
  </si>
  <si>
    <t>N(c(c(c(ccc1)cc2)c1)c2)(C)C</t>
  </si>
  <si>
    <t>N,N-dimethylnaphthalen-1-amine</t>
  </si>
  <si>
    <t>000134-32-7</t>
  </si>
  <si>
    <t>c(c(c(N)cc1)ccc2)(c2)c1</t>
  </si>
  <si>
    <t>naphthalen-1-amine</t>
  </si>
  <si>
    <t>0.2214/0.22</t>
  </si>
  <si>
    <t>000830-81-9</t>
  </si>
  <si>
    <t>O=C(Oc(c(c(ccc1)cc2)c1)c2)C</t>
  </si>
  <si>
    <t>naphthalen-1-yl acetate</t>
  </si>
  <si>
    <t>naphthalen-1-ol</t>
  </si>
  <si>
    <t>0.76/0.76/0.75/0.75/0.75/0.76/0.75/0.75/0.75</t>
  </si>
  <si>
    <t>007469-77-4</t>
  </si>
  <si>
    <t>c(ccc1c(O)c2C)cc1cc2</t>
  </si>
  <si>
    <t>2-methylnaphthalen-1-ol</t>
  </si>
  <si>
    <t>1.2493</t>
  </si>
  <si>
    <t>naphthalen-2-ol</t>
  </si>
  <si>
    <t>0.79</t>
  </si>
  <si>
    <t>007770-45-8</t>
  </si>
  <si>
    <t>OC1=C(C=CC=C2)C2=C(C=O)C=C1</t>
  </si>
  <si>
    <t>4-hydroxynaphthalene-1-carbaldehyde</t>
  </si>
  <si>
    <t>000613-54-7</t>
  </si>
  <si>
    <t>c12cc(C(=O)CBr)ccc1cccc2</t>
  </si>
  <si>
    <t>2-bromo-1-(naphthalen-2-yl)ethan-1-one</t>
  </si>
  <si>
    <t>2.96/2.96</t>
  </si>
  <si>
    <t>042882-31-5</t>
  </si>
  <si>
    <t>c(c(c(cc1)C(N)C)ccc2)(c2)c1</t>
  </si>
  <si>
    <t>1-(naphthalen-1-yl)ethan-1-amine</t>
  </si>
  <si>
    <t>0.54</t>
  </si>
  <si>
    <t>000118-31-0</t>
  </si>
  <si>
    <t>c(c(c(cc1)CN)ccc2)(c2)c1</t>
  </si>
  <si>
    <t>naphthalen-1-ylmethanamine</t>
  </si>
  <si>
    <t>000086-87-3</t>
  </si>
  <si>
    <t>O=C(O)Cc(c(c(ccc1)cc2)c1)c2</t>
  </si>
  <si>
    <t>2-(naphthalen-1-yl)acetic acid</t>
  </si>
  <si>
    <t>0.14</t>
  </si>
  <si>
    <t>000086-55-5</t>
  </si>
  <si>
    <t>O=C(O)c(c(c(ccc1)cc2)c1)c2</t>
  </si>
  <si>
    <t>naphthalene-1-carboxylic acid</t>
  </si>
  <si>
    <t>0.4/0.4</t>
  </si>
  <si>
    <t>naphthalene-1,5-diamine</t>
  </si>
  <si>
    <t>0.541/0.5408</t>
  </si>
  <si>
    <t>naphthalene-1,8-diamine</t>
  </si>
  <si>
    <t>0.84</t>
  </si>
  <si>
    <t>000771-97-1</t>
  </si>
  <si>
    <t>c(c(ccc1)cc(N)c2N)(c1)c2</t>
  </si>
  <si>
    <t>naphthalene-2,3-diamine</t>
  </si>
  <si>
    <t>000083-56-7</t>
  </si>
  <si>
    <t>Oc(c(c(c(O)cc1)cc2)c1)c2</t>
  </si>
  <si>
    <t>naphthalene-1,5-diol</t>
  </si>
  <si>
    <t>000092-44-4</t>
  </si>
  <si>
    <t>Oc(c(O)cc(c1ccc2)c2)c1</t>
  </si>
  <si>
    <t>naphthalene-2,3-diol</t>
  </si>
  <si>
    <t>000582-17-2</t>
  </si>
  <si>
    <t>Oc(ccc(c1cc(O)c2)c2)c1</t>
  </si>
  <si>
    <t>naphthalene-2,7-diol</t>
  </si>
  <si>
    <t>0.55</t>
  </si>
  <si>
    <t>000086-53-3</t>
  </si>
  <si>
    <t>N#Cc(c(c(ccc1)cc2)c1)c2</t>
  </si>
  <si>
    <t>naphthalene-1-carbonitrile</t>
  </si>
  <si>
    <t>000605-69-6</t>
  </si>
  <si>
    <t>O=N(=O)c(c(O)c(c(c1N(=O)=O)ccc2)c2)c1</t>
  </si>
  <si>
    <t>2,4-dinitronaphthalen-1-ol</t>
  </si>
  <si>
    <t>1.585/1.59/1.89/1.89</t>
  </si>
  <si>
    <t>000551-06-4</t>
  </si>
  <si>
    <t>N(c(c(c(ccc1)cc2)c1)c2)=C=S</t>
  </si>
  <si>
    <t>1-isothiocyanatonaphthalene</t>
  </si>
  <si>
    <t>017112-82-2</t>
  </si>
  <si>
    <t>c1ccc2ccccc2c1CN=C=S</t>
  </si>
  <si>
    <t>1-(isothiocyanatomethyl)naphthalene</t>
  </si>
  <si>
    <t>3.05</t>
  </si>
  <si>
    <t>000086-57-7</t>
  </si>
  <si>
    <t>N(=O)(=O)c(c(c(ccc1)cc2)c1)c2</t>
  </si>
  <si>
    <t>1-nitronaphthalene</t>
  </si>
  <si>
    <t>1.0004/1</t>
  </si>
  <si>
    <t>000881-03-8</t>
  </si>
  <si>
    <t>O=N(=O)c(c(c(ccc1)cc2)c1)c2C</t>
  </si>
  <si>
    <t>2-methyl-1-nitronaphthalene</t>
  </si>
  <si>
    <t>000776-34-1</t>
  </si>
  <si>
    <t>c1cc2c(N)ccc(N(=O)(=O))c2cc1</t>
  </si>
  <si>
    <t>4-nitronaphthalen-1-amine</t>
  </si>
  <si>
    <t>1.102/1.1018/1.12</t>
  </si>
  <si>
    <t>000607-24-9</t>
  </si>
  <si>
    <t>c12c(O)c(N(=O)=O)ccc1cccc2</t>
  </si>
  <si>
    <t>2-nitronaphthalen-1-ol</t>
  </si>
  <si>
    <t>000084-11-7</t>
  </si>
  <si>
    <t>O=C(c(c(c(c1ccc2)c2)ccc3)c3)C1=O</t>
  </si>
  <si>
    <t>9,10-dihydrophenanthrene-9,10-dione</t>
  </si>
  <si>
    <t>2.9</t>
  </si>
  <si>
    <t>000230-07-9</t>
  </si>
  <si>
    <t>c1cnc2ccc3ncccc3c2c1</t>
  </si>
  <si>
    <t>4,7-phenanthroline</t>
  </si>
  <si>
    <t>1.14</t>
  </si>
  <si>
    <t>1.3872/1.398</t>
  </si>
  <si>
    <t>000230-27-3</t>
  </si>
  <si>
    <t>c1ccc2c(c1)ccc3cccnc23</t>
  </si>
  <si>
    <t>benzo[h]quinoline</t>
  </si>
  <si>
    <t>9H-carbazole</t>
  </si>
  <si>
    <t>0.9101/0.921/0.91/0.91</t>
  </si>
  <si>
    <t>000229-87-8</t>
  </si>
  <si>
    <t>c1ccc2c(c1)cnc3ccccc23</t>
  </si>
  <si>
    <t>phenanthridine</t>
  </si>
  <si>
    <t>1.398</t>
  </si>
  <si>
    <t>000092-82-0</t>
  </si>
  <si>
    <t>n(c(c(nc1cccc2)ccc3)c3)c12</t>
  </si>
  <si>
    <t>phenazine</t>
  </si>
  <si>
    <t>1.4/1.398</t>
  </si>
  <si>
    <t>n(c(c(c1cccc2)ccc3)c3)(c12)C=C</t>
  </si>
  <si>
    <t>9-ethenyl-9H-carbazole</t>
  </si>
  <si>
    <t>2.24/2.24</t>
  </si>
  <si>
    <t>8-oxatricyclo[7.4.0.0^{2,7}]trideca-1(13),2,4,6,9,11-hexaene</t>
  </si>
  <si>
    <t>1.42/1.42/1.42/1.42/1.42/1.42</t>
  </si>
  <si>
    <t>000253-52-1</t>
  </si>
  <si>
    <t>n(ncc(c1ccc2)c2)c1</t>
  </si>
  <si>
    <t>phthalazine</t>
  </si>
  <si>
    <t>-0.34/-0.336</t>
  </si>
  <si>
    <t>002379-55-7</t>
  </si>
  <si>
    <t>n(c(c(nc1C)ccc2)c2)c1C</t>
  </si>
  <si>
    <t>2,3-dimethylquinoxaline</t>
  </si>
  <si>
    <t>007251-61-8</t>
  </si>
  <si>
    <t>Cc2cnc1ccccc1n2</t>
  </si>
  <si>
    <t>2-methylquinoxaline</t>
  </si>
  <si>
    <t>0.02</t>
  </si>
  <si>
    <t>000091-19-0</t>
  </si>
  <si>
    <t>n(c(c(nc1)ccc2)c2)c1</t>
  </si>
  <si>
    <t>quinoxaline</t>
  </si>
  <si>
    <t>-0.3/-0.303/-0.2692</t>
  </si>
  <si>
    <t>1-benzothiophene</t>
  </si>
  <si>
    <t>0.347/0.26/0.26/0.26/0.26</t>
  </si>
  <si>
    <t>000051-17-2</t>
  </si>
  <si>
    <t>n(c(c(n1)ccc2)c2)c1</t>
  </si>
  <si>
    <t>1H-1,3-benzodiazole</t>
  </si>
  <si>
    <t>-0.316</t>
  </si>
  <si>
    <t>019335-11-6</t>
  </si>
  <si>
    <t>N1=Cc2cc(N)ccc2N1</t>
  </si>
  <si>
    <t>1H-indazol-5-amine</t>
  </si>
  <si>
    <t>-0.095</t>
  </si>
  <si>
    <t>000094-52-0</t>
  </si>
  <si>
    <t>N(=O)(=O)c(ccc(ncn1)c12)c2</t>
  </si>
  <si>
    <t>6-nitro-1H-1,3-benzodiazole</t>
  </si>
  <si>
    <t>0.286</t>
  </si>
  <si>
    <t>000934-32-7</t>
  </si>
  <si>
    <t>c1ccc2nc(N)nc2c1</t>
  </si>
  <si>
    <t>1H-1,3-benzodiazol-2-amine</t>
  </si>
  <si>
    <t>0.043</t>
  </si>
  <si>
    <t>002338-12-7</t>
  </si>
  <si>
    <t>O=N(=O)c(ccc(NN=N1)c12)c2</t>
  </si>
  <si>
    <t>5-nitro-1H-1,2,3-benzotriazole</t>
  </si>
  <si>
    <t>0.749</t>
  </si>
  <si>
    <t>000271-44-3</t>
  </si>
  <si>
    <t>c2ccc1nncc1c2</t>
  </si>
  <si>
    <t>1H-indazole</t>
  </si>
  <si>
    <t>0.155/0.1556</t>
  </si>
  <si>
    <t>005401-94-5</t>
  </si>
  <si>
    <t>O=N(=O)c(ccc(NN=C1)c12)c2</t>
  </si>
  <si>
    <t>5-nitro-1H-indazole</t>
  </si>
  <si>
    <t>0.552</t>
  </si>
  <si>
    <t>000875-79-6</t>
  </si>
  <si>
    <t>CN(C(C)=C2)C1=C2C=CC=C1</t>
  </si>
  <si>
    <t>1,2-dimethyl-1H-indole</t>
  </si>
  <si>
    <t>0.8356</t>
  </si>
  <si>
    <t>c1ccc2C(C)=CNc2c1</t>
  </si>
  <si>
    <t>3-methyl-1H-indole</t>
  </si>
  <si>
    <t>000120-72-9</t>
  </si>
  <si>
    <t>c1ccc2ccnc2c1</t>
  </si>
  <si>
    <t>1H-indole</t>
  </si>
  <si>
    <t>0.2076/0.208/0.2216</t>
  </si>
  <si>
    <t>005192-03-0</t>
  </si>
  <si>
    <t>N1c2ccc(N)cc2C=C1</t>
  </si>
  <si>
    <t>1H-indol-5-amine</t>
  </si>
  <si>
    <t>-0.063</t>
  </si>
  <si>
    <t>006146-52-7</t>
  </si>
  <si>
    <t>c1c(N(=O)(=O))cc2ccnc2c1</t>
  </si>
  <si>
    <t>5-nitro-1H-indole</t>
  </si>
  <si>
    <t>1.081</t>
  </si>
  <si>
    <t>1,3-benzothiazole</t>
  </si>
  <si>
    <t>0.066/-0.03/-0.26/-0.03/-0.03</t>
  </si>
  <si>
    <t>000120-73-0</t>
  </si>
  <si>
    <t>c2ncc1ncnc1n2</t>
  </si>
  <si>
    <t>7H-purine</t>
  </si>
  <si>
    <t>029310-88-1</t>
  </si>
  <si>
    <t>BrCC(C2=CC1=CC=CC=C1OC2=O)=O</t>
  </si>
  <si>
    <t>3-(2-bromoacetyl)-2H-chromen-2-one</t>
  </si>
  <si>
    <t>2.66/2.66</t>
  </si>
  <si>
    <t>2-phenyl-4H-chromen-4-one</t>
  </si>
  <si>
    <t>1.41/1.41</t>
  </si>
  <si>
    <t>4-hydroxy-3-[(4-hydroxy-2-oxo-2H-chromen-3-yl)methyl]-2H-chromen-2-one</t>
  </si>
  <si>
    <t>1.697/1.7/1.7/1.7</t>
  </si>
  <si>
    <t>000635-46-1</t>
  </si>
  <si>
    <t>N(c(c(ccc1)CC2)c1)C2</t>
  </si>
  <si>
    <t>1,2,3,4-tetrahydroquinoline</t>
  </si>
  <si>
    <t>0.26</t>
  </si>
  <si>
    <t>000271-95-4</t>
  </si>
  <si>
    <t>c1ccc2cnoc2c1</t>
  </si>
  <si>
    <t>1,2-benzoxazole</t>
  </si>
  <si>
    <t>-0.158</t>
  </si>
  <si>
    <t>000524-42-5</t>
  </si>
  <si>
    <t>O=C(c(c(C=C1)ccc2)c2)C1=O</t>
  </si>
  <si>
    <t>1,2-dihydronaphthalene-1,2-dione</t>
  </si>
  <si>
    <t>3.19/3.2</t>
  </si>
  <si>
    <t>000273-53-0</t>
  </si>
  <si>
    <t>o(c(c(n1)ccc2)c2)c1</t>
  </si>
  <si>
    <t>1,3-benzoxazole</t>
  </si>
  <si>
    <t>000130-15-4</t>
  </si>
  <si>
    <t>c1cc2C(=O)C=CC(=O)c2cc1</t>
  </si>
  <si>
    <t>1,4-dihydronaphthalene-1,4-dione</t>
  </si>
  <si>
    <t>2/2</t>
  </si>
  <si>
    <t>000273-21-2</t>
  </si>
  <si>
    <t>c1nc2ncccc2n1</t>
  </si>
  <si>
    <t>1H-imidazo[4,5-b]pyridine</t>
  </si>
  <si>
    <t>-0.708</t>
  </si>
  <si>
    <t>000271-63-6</t>
  </si>
  <si>
    <t>c1nc2NC=Cc2cc1</t>
  </si>
  <si>
    <t>1H-pyrrolo[2,3-b]pyridine</t>
  </si>
  <si>
    <t>0.149</t>
  </si>
  <si>
    <t>2,3-dichloro-1,4-dihydronaphthalene-1,4-dione</t>
  </si>
  <si>
    <t>3.36</t>
  </si>
  <si>
    <t>000496-15-1</t>
  </si>
  <si>
    <t>N(c(c(ccc1)C2)c1)C2</t>
  </si>
  <si>
    <t>2,3-dihydro-1H-indole</t>
  </si>
  <si>
    <t>-0.312</t>
  </si>
  <si>
    <t>000083-72-7</t>
  </si>
  <si>
    <t>c1ccc2C(=O)C=C(O)C(=O)c2c1</t>
  </si>
  <si>
    <t>2-hydroxy-1,4-dihydronaphthalene-1,4-dione</t>
  </si>
  <si>
    <t>000708-06-5</t>
  </si>
  <si>
    <t>O=Cc(c(c(ccc1)cc2)c1)c2O</t>
  </si>
  <si>
    <t>2-hydroxynaphthalene-1-carbaldehyde</t>
  </si>
  <si>
    <t>000363-03-1</t>
  </si>
  <si>
    <t>O=C1C=CC(=O)C=C1c2ccccc2</t>
  </si>
  <si>
    <t>2-phenylcyclohexa-2,5-diene-1,4-dione</t>
  </si>
  <si>
    <t>2.83</t>
  </si>
  <si>
    <t>000475-38-7</t>
  </si>
  <si>
    <t>c1c(O)c2C(=O)C=CC(=O)c2c(O)c1</t>
  </si>
  <si>
    <t>5,8-dihydroxy-1,4-dihydronaphthalene-1,4-dione</t>
  </si>
  <si>
    <t>000481-39-0</t>
  </si>
  <si>
    <t>Oc1cccc2C(=O)C=CC(=O)c12</t>
  </si>
  <si>
    <t>5-hydroxy-1,4-dihydronaphthalene-1,4-dione</t>
  </si>
  <si>
    <t>3.33</t>
  </si>
  <si>
    <t>000481-42-5</t>
  </si>
  <si>
    <t>O=C1c2c(cccc2O)C(=O)C(=C1)C</t>
  </si>
  <si>
    <t>5-hydroxy-2-methyl-1,4-dihydronaphthalene-1,4-dione</t>
  </si>
  <si>
    <t>2.2</t>
  </si>
  <si>
    <t>2-methyl-1,4-dihydronaphthalene-1,4-dione</t>
  </si>
  <si>
    <t>1.54/1.54,1.54/1.54/1.54/1.54</t>
  </si>
  <si>
    <t>058088-62-3</t>
  </si>
  <si>
    <t>CC1=CC(NCC2=CC=CC=C2)=NC=C1</t>
  </si>
  <si>
    <t>N-benzyl-4-methylpyridin-2-amine</t>
  </si>
  <si>
    <t>0.95</t>
  </si>
  <si>
    <t>000253-82-7</t>
  </si>
  <si>
    <t>c2ccc1ncncc1c2</t>
  </si>
  <si>
    <t>quinazoline</t>
  </si>
  <si>
    <t>-0.29/-0.29</t>
  </si>
  <si>
    <t>000066-71-7</t>
  </si>
  <si>
    <t>n(c(c(ccc1cccn2)cc3)c12)c3</t>
  </si>
  <si>
    <t>1,10-phenanthroline</t>
  </si>
  <si>
    <t>0.102</t>
  </si>
  <si>
    <t>000635-12-1</t>
  </si>
  <si>
    <t>c1ccc2cc3C(=O)C=CC(=O)c3cc2c1</t>
  </si>
  <si>
    <t>1,4-dihydroanthracene-1,4-dione</t>
  </si>
  <si>
    <t>2.97</t>
  </si>
  <si>
    <t>000230-46-6</t>
  </si>
  <si>
    <t>C12=C(C=CC=N3)C3=CC=C1C=CC=N2</t>
  </si>
  <si>
    <t>1,7-phenanthroline</t>
  </si>
  <si>
    <t>1.07</t>
  </si>
  <si>
    <t>002432-11-3</t>
  </si>
  <si>
    <t>c(ccc1c(ccc2)c(O)c2c(ccc3)cc3)cc1</t>
  </si>
  <si>
    <t>2,6-diphenylphenol</t>
  </si>
  <si>
    <t>2.11/2.113/2.113</t>
  </si>
  <si>
    <t>030084-90-3</t>
  </si>
  <si>
    <t>c12c3ccc(C=O)cc3Cc1cccc2</t>
  </si>
  <si>
    <t>9H-fluorene-2-carbaldehyde</t>
  </si>
  <si>
    <t>1.499</t>
  </si>
  <si>
    <t>000577-33-3</t>
  </si>
  <si>
    <t>c12cc3c(O)c(O)ccc3c(O)c1cccc2</t>
  </si>
  <si>
    <t>anthracene-1,2,10-triol</t>
  </si>
  <si>
    <t>1.34</t>
  </si>
  <si>
    <t>004707-71-5</t>
  </si>
  <si>
    <t>c12c3ccccc3c(C=O)cc1cccc2</t>
  </si>
  <si>
    <t>phenanthrene-9-carbaldehyde</t>
  </si>
  <si>
    <t>1.708</t>
  </si>
  <si>
    <t>000262-20-4</t>
  </si>
  <si>
    <t>O(c(c(Sc1cccc2)ccc3)c3)c12</t>
  </si>
  <si>
    <t>phenoxathiine</t>
  </si>
  <si>
    <t>000844-51-9</t>
  </si>
  <si>
    <t>O=C1C(c2ccccc2)=CC(=O)c(c3ccccc3)=C1</t>
  </si>
  <si>
    <t>2,5-diphenylcyclohexa-2,5-diene-1,4-dione</t>
  </si>
  <si>
    <t>1.48/1.48/1.48/1.48</t>
  </si>
  <si>
    <t>triphenyl phosphate</t>
  </si>
  <si>
    <t>1.81/1.81</t>
  </si>
  <si>
    <t>(diphenylphosphoryl)benzene</t>
  </si>
  <si>
    <t>0.77/0.77</t>
  </si>
  <si>
    <t>100900-16-1</t>
  </si>
  <si>
    <t>O=C1C=CC(C4=C1C(C=C3)=C(C=C4)C2=C3C=CC=C2)=O</t>
  </si>
  <si>
    <t>1,4-dihydrochrysene-1,4-dione</t>
  </si>
  <si>
    <t>080480-15-5</t>
  </si>
  <si>
    <t>BrCC(C1=CC=C(C=C4)C3=C1C=CC2=CC=CC4=C23)=O</t>
  </si>
  <si>
    <t>2-bromo-1-(pyren-1-yl)ethan-1-one</t>
  </si>
  <si>
    <t>2.39/2.39</t>
  </si>
  <si>
    <t>004265-25-2</t>
  </si>
  <si>
    <t>Cc2cc1ccccc1o2</t>
  </si>
  <si>
    <t>2-methyl-1-benzofuran</t>
  </si>
  <si>
    <t>1-benzofuran</t>
  </si>
  <si>
    <t>-0.086/-0.11/-0.11/-0.11/-0.11/-0.11</t>
  </si>
  <si>
    <t>000273-13-2</t>
  </si>
  <si>
    <t>c1ccc2nsnc2c1</t>
  </si>
  <si>
    <t>2,1,3-benzothiadiazole</t>
  </si>
  <si>
    <t>000095-14-7</t>
  </si>
  <si>
    <t>c1ccc2nnnc2c1</t>
  </si>
  <si>
    <t>1H-1,2,3-benzotriazole</t>
  </si>
  <si>
    <t>-0.415</t>
  </si>
  <si>
    <t>003550-21-8</t>
  </si>
  <si>
    <t>c1ccccc1C(N=C=S)c2ccccc2</t>
  </si>
  <si>
    <t>[isothiocyanato(phenyl)methyl]benzene</t>
  </si>
  <si>
    <t>000102-02-3</t>
  </si>
  <si>
    <t>N=C(NC(=N)Nc(cccc1)c1)N</t>
  </si>
  <si>
    <t>1-(diaminomethylidene)-2-phenylguanidine</t>
  </si>
  <si>
    <t>000622-32-2</t>
  </si>
  <si>
    <t>c(ccc1C=NO)cc1</t>
  </si>
  <si>
    <t>N-(phenylmethylidene)hydroxylamine</t>
  </si>
  <si>
    <t>-0.11/-0.11/-0.11</t>
  </si>
  <si>
    <t>000094-67-7</t>
  </si>
  <si>
    <t>N(O)=Cc(c(O)ccc1)c1</t>
  </si>
  <si>
    <t>2-[(hydroxyimino)methyl]phenol</t>
  </si>
  <si>
    <t>-0.25/-0.252/-0.253/-0.252/-0.253/-0.25/-0.25/-0.25/-0.25/-0.252/-0.25/-0.25/-0.253/-0.25/-0.25</t>
  </si>
  <si>
    <t>000137-09-7</t>
  </si>
  <si>
    <t>N(H)(H)(H)(Cl)c1cc(N(H)(H)(H)(Cl))c(O)cc1</t>
  </si>
  <si>
    <t>2,4-diaminophenol dihydrochloride</t>
  </si>
  <si>
    <t>0.127/0.127/0.13/0.13/0.13/0.127/0.13</t>
  </si>
  <si>
    <t>log1/IBC50</t>
  </si>
  <si>
    <t>Time</t>
  </si>
  <si>
    <t>Reference</t>
  </si>
  <si>
    <t>log1/IBC50 (mol/l)</t>
  </si>
  <si>
    <t>CCO</t>
  </si>
  <si>
    <t>0.3/-0.11</t>
  </si>
  <si>
    <t>15min</t>
  </si>
  <si>
    <t>Kaiser, Water Poll.Res.J.Canda;1991,26,361-431  / Villa ,Ecotoxicol. Environ. Saf. 2012, 86,93-100</t>
  </si>
  <si>
    <t>CO</t>
  </si>
  <si>
    <t>-0.12/-0.38</t>
  </si>
  <si>
    <t>Kaiser, Water Poll.Res.J.Canda;1991,26,361-431  / Villa, Ecotoxicol. Environ. Saf. 2012, 86,93-100</t>
  </si>
  <si>
    <t>CC(C)O</t>
  </si>
  <si>
    <t xml:space="preserve">2-Propanol  </t>
  </si>
  <si>
    <t>Villa, Ecotoxico. Environ. Saf. 2012, 86,93-100</t>
  </si>
  <si>
    <t>CCCO</t>
  </si>
  <si>
    <t>1-propanol</t>
  </si>
  <si>
    <t xml:space="preserve">Kaiser, Water Poll.Res.J.Canda;1991,26,361-431 </t>
  </si>
  <si>
    <t>CCCCO</t>
  </si>
  <si>
    <t>1-butanol</t>
  </si>
  <si>
    <t>1.3/1.52</t>
  </si>
  <si>
    <t>Kaiser, Water Poll.Res.J.Canda;1991,26,361-431 / Villa ,Ecotoxicol. Environ. Saf. 2012, 86,93-100</t>
  </si>
  <si>
    <t>CCCCCO</t>
  </si>
  <si>
    <t xml:space="preserve">1-pentanol </t>
  </si>
  <si>
    <t>Wang, Chinese Sci. Bull., 2006,51,1513-1518</t>
  </si>
  <si>
    <t>CC(C)CO</t>
  </si>
  <si>
    <t>Kaiser, Water Poll.Res.J.Canda;1991,26,361-431</t>
  </si>
  <si>
    <t>CCC(C)O</t>
  </si>
  <si>
    <t>2-butanol</t>
  </si>
  <si>
    <t>CCCCCCO</t>
  </si>
  <si>
    <t>1-hexanol</t>
  </si>
  <si>
    <t>CCCCCCCO</t>
  </si>
  <si>
    <t>1-heptanol</t>
  </si>
  <si>
    <t>CCCCCCCCO</t>
  </si>
  <si>
    <t>4.90/4.44/3.45</t>
  </si>
  <si>
    <t>Dearden, Quant.Struct.-Act.Relat., 2000,19,3-10 / Kaiser, Water Poll.Res.J.Canda;1991,26,361-431 / Villa,Ecotoxicol. Environ.Saf. 86(2012)93-100</t>
  </si>
  <si>
    <t>CCCCCCCCCCO</t>
  </si>
  <si>
    <t xml:space="preserve">1-decanol </t>
  </si>
  <si>
    <t>CCCCCCCCCCCO</t>
  </si>
  <si>
    <t xml:space="preserve">1-Undecanol </t>
  </si>
  <si>
    <t>CCCCCCCCCCCCO</t>
  </si>
  <si>
    <t>1-dodecanol</t>
  </si>
  <si>
    <t>1-Tridecanol</t>
  </si>
  <si>
    <t>1-Tetradecanol</t>
  </si>
  <si>
    <t>CCCCCCCCCO</t>
  </si>
  <si>
    <t>000629-76-5</t>
  </si>
  <si>
    <t>OCCCCCCCCCCCCCCC</t>
  </si>
  <si>
    <t>1-Pentadecanol</t>
  </si>
  <si>
    <t>6-Bromo- I -hexanol</t>
  </si>
  <si>
    <t>Cronin, SAR QSAR Environ. Sci. 2000,11,301-312</t>
  </si>
  <si>
    <t>3-Bromo-2,2-dimethyl-1-propanol</t>
  </si>
  <si>
    <t>8-Bromo-1-octanol</t>
  </si>
  <si>
    <t>3-Chloro-1-propano1</t>
  </si>
  <si>
    <t>4-Chloro-1-butanol</t>
  </si>
  <si>
    <t>6-Chloro-1-hexanol</t>
  </si>
  <si>
    <t>8-Chloro-1-octanol</t>
  </si>
  <si>
    <t>n-Pentane</t>
  </si>
  <si>
    <t>Vighi, Ecotoxicol. Environ. Saf.  2009, 72, 154-161</t>
  </si>
  <si>
    <t xml:space="preserve">CCCCCC </t>
  </si>
  <si>
    <t>Hexane</t>
  </si>
  <si>
    <t>3.27/2.41</t>
  </si>
  <si>
    <t>Dearden, Quant.Struct.-Act.Relat., 2000,19,3-10 / Villa ,Ecotoxicol. Environ. Saf. 2012, 86,93-100</t>
  </si>
  <si>
    <t>octane</t>
  </si>
  <si>
    <t>30min</t>
  </si>
  <si>
    <t>000111-84-2</t>
  </si>
  <si>
    <t>C(CCCCCCC)C</t>
  </si>
  <si>
    <t>nonane</t>
  </si>
  <si>
    <t>Villa ,Ecotoxicol. Environ. Saf. 2012, 86,93-100</t>
  </si>
  <si>
    <t>000142-82-5</t>
  </si>
  <si>
    <t>C(CCCCC)C</t>
  </si>
  <si>
    <t>heptane</t>
  </si>
  <si>
    <t>000112-40-3</t>
  </si>
  <si>
    <t>C(CCCCCCCCCC)C</t>
  </si>
  <si>
    <t>n-Dodecane</t>
  </si>
  <si>
    <t xml:space="preserve">15min </t>
  </si>
  <si>
    <t>Freitag,Chemosphere,1994,28,253-259</t>
  </si>
  <si>
    <t xml:space="preserve">ClC(Cl)Cl </t>
  </si>
  <si>
    <t>2.55/2.25/1.64/2.90</t>
  </si>
  <si>
    <t>Dearden, Quant.Struct.-Act.Relat., 2000,19,3-10 / Kaiser, Water Poll.Res.J.Canda;1991,26,361-431 / Villa,Ecotoxicol. Environ.Saf., 2012, 86,93-100 /Freitag, Chemosphere, 1994,28,253-259</t>
  </si>
  <si>
    <t xml:space="preserve">ClC(Cl)(Cl)C(Cl)(Cl)Cl </t>
  </si>
  <si>
    <t>5.52/5.79</t>
  </si>
  <si>
    <t>Dearden, Quant.Struct.-Act.Relat., 2000,19,3-10 / Kaiser, Water Poll.Res.J.Canda;1991,26,361-431</t>
  </si>
  <si>
    <t>CC(Cl)(Cl)Cl</t>
  </si>
  <si>
    <t>1,1,1-trichloroethane</t>
  </si>
  <si>
    <t>4.22/4.43</t>
  </si>
  <si>
    <t>Kaiser, Water Poll.Res.J.Canda;1991,26,361-431/Freitag,Chemosphere,1994,28,253-259</t>
  </si>
  <si>
    <t>C(Cl)Cl</t>
  </si>
  <si>
    <t>dichloromethane</t>
  </si>
  <si>
    <t>1.96/1.93/1.27</t>
  </si>
  <si>
    <t>Dearden, Quant.Struct.-Act.Relat., 2000,19,3-10 / Kaiser, Water Poll.Res.J.Canda;1991,26,361-431 / Villa ,Ecotoxicol. Environ. Saf. 2012, 86,93-100</t>
  </si>
  <si>
    <t>000075-29-6</t>
  </si>
  <si>
    <t>C(Cl)(C)C</t>
  </si>
  <si>
    <t>2-Chloropropane</t>
  </si>
  <si>
    <t>1,1-dichloroethane</t>
  </si>
  <si>
    <t>1,1-Dichloropropane</t>
  </si>
  <si>
    <t xml:space="preserve">ClC(Cl)C(Cl)Cl </t>
  </si>
  <si>
    <t>3.70/4.62</t>
  </si>
  <si>
    <t>Dearden, Quant.Struct.-Act.Relat., 2000,19,3-10/Freitag,Chemosphere,1994,28,253-259</t>
  </si>
  <si>
    <t xml:space="preserve">ClCCCl </t>
  </si>
  <si>
    <t>2.43/1.95/2.11</t>
  </si>
  <si>
    <t>Dearden, Quant.Struct.-Act.Relat., 2000,19,3-10 / Kaiser, Water Poll.Res.J.Canda;1991,26,361-431/Freitag,Chemosphere,1994,28,253-259</t>
  </si>
  <si>
    <t>000540-54-5</t>
  </si>
  <si>
    <t>ClCCC</t>
  </si>
  <si>
    <t>1-Chloropropane</t>
  </si>
  <si>
    <t>1-chloroopentane</t>
  </si>
  <si>
    <t>000594-20-7</t>
  </si>
  <si>
    <t>C(Cl)(Cl)(C)C</t>
  </si>
  <si>
    <t>2.2-Dichloropropane</t>
  </si>
  <si>
    <t>000594-37-6</t>
  </si>
  <si>
    <t>ClCC(Cl)(C)C</t>
  </si>
  <si>
    <t>1,2-dichloro-2-methylpropane</t>
  </si>
  <si>
    <t>000616-21-7</t>
  </si>
  <si>
    <t>ClCC(Cl)CC</t>
  </si>
  <si>
    <t>1,2-dichlorobutane</t>
  </si>
  <si>
    <t>1,5-dichloropentane</t>
  </si>
  <si>
    <t xml:space="preserve">ClCC(Cl)(Cl)Cl </t>
  </si>
  <si>
    <t>Tetrachloroethane</t>
  </si>
  <si>
    <t>3.94/4.75</t>
  </si>
  <si>
    <t>Zhao ,Quant.Struct.-Act.Relat.,1998,17,131-137/Freitag,Chemosphere,1994,28,253-259</t>
  </si>
  <si>
    <t>001002-69-3</t>
  </si>
  <si>
    <t>ClCCCCCCCCCC</t>
  </si>
  <si>
    <t>1-chlorodecane</t>
  </si>
  <si>
    <t>003405-32-1</t>
  </si>
  <si>
    <t>ClCC(Cl)C(Cl)CCl</t>
  </si>
  <si>
    <t>1,2,3,4-tetrachlorobutane</t>
  </si>
  <si>
    <t xml:space="preserve">C1CCCCC1 </t>
  </si>
  <si>
    <t>3.16/3.45</t>
  </si>
  <si>
    <t>Dearden, Quant.Struct.-Act.Relat., 2000,19,3-10 / Villa,Ecotoxicol. Environ. Saf. 2012,86,93-100</t>
  </si>
  <si>
    <t>Lin,Marine Pollution Bulletin,2005,50,617-623</t>
  </si>
  <si>
    <t>C(=C(Cl)Cl)Cl</t>
  </si>
  <si>
    <t>trichloroethylene</t>
  </si>
  <si>
    <t xml:space="preserve">ClC(Cl)=C(Cl)Cl </t>
  </si>
  <si>
    <t>3.94/3.93</t>
  </si>
  <si>
    <t>cis-1,2-dichloroethylene</t>
  </si>
  <si>
    <t>000513-37-1</t>
  </si>
  <si>
    <t>CC(C)=CCl</t>
  </si>
  <si>
    <t>1-chloro-2-methylpropene</t>
  </si>
  <si>
    <t>000503-17-3</t>
  </si>
  <si>
    <t>CC#CC</t>
  </si>
  <si>
    <t>2-butyne</t>
  </si>
  <si>
    <t>000693-02-7</t>
  </si>
  <si>
    <t>CCCCC#C</t>
  </si>
  <si>
    <t>1-hexyne</t>
  </si>
  <si>
    <t>000764-35-2</t>
  </si>
  <si>
    <t>CCCC#CC</t>
  </si>
  <si>
    <t>2-hexyne</t>
  </si>
  <si>
    <t>5-chloro-i-pentyne</t>
  </si>
  <si>
    <t>000112-18-5</t>
  </si>
  <si>
    <t>CCCCCCCCCCCCN(C)C</t>
  </si>
  <si>
    <t>N,N-dimethyldodecylamine</t>
  </si>
  <si>
    <t>CCNCC</t>
  </si>
  <si>
    <t>diethylamine</t>
  </si>
  <si>
    <t>CNC</t>
  </si>
  <si>
    <t xml:space="preserve">c1ccccc1 </t>
  </si>
  <si>
    <t xml:space="preserve">Benzene  </t>
  </si>
  <si>
    <t>3.34/2.69/2.33</t>
  </si>
  <si>
    <t>Dearden, Quant.Struct.-Act.Relat., 2000,19,3-10 / Kaiser, Water Poll.Res.J.Canda;1991,26,361-431 / Villa,Ecotoxicol. Environ. Saf., 2012, 86, 93-100</t>
  </si>
  <si>
    <t>CC1=CC=CC=C1C</t>
  </si>
  <si>
    <t>o-xylene</t>
  </si>
  <si>
    <t>4.08/4.06/3.87</t>
  </si>
  <si>
    <t>Dearden, Quant.Struct.-Act.Relat., 2000,19,3-10 / Kaiser, Water Poll.Res.J.Canda;1991,26,361-431 /Lin,Marine Pollution Bulletin,2005,50,617-623</t>
  </si>
  <si>
    <t>Parvez,Toxicology in Vitro,2008,22,1806-1813</t>
  </si>
  <si>
    <t>CC(C)C1=CC=CC=C1</t>
  </si>
  <si>
    <t>CCC1=CC=CC=C1</t>
  </si>
  <si>
    <t>ethylbenzene</t>
  </si>
  <si>
    <t>Cc1ccc(C)cc1</t>
  </si>
  <si>
    <t>Dearden, Quant.Struct.-Act.Relat., 2000,19,3-10</t>
  </si>
  <si>
    <t>Cc1cc(C)ccc1</t>
  </si>
  <si>
    <t xml:space="preserve">Cc1ccccc1 </t>
  </si>
  <si>
    <t>3.08/3.67/3.10</t>
  </si>
  <si>
    <t>Dearden, Quant.Struct.-Act.Relat., 2000,19,3-10 / Kaiser, Water Poll.Res.J.Canda;1991,26,361-431 / Villa,Ecotoxicol. Environ. Saf., 2012,86,93-100</t>
  </si>
  <si>
    <t>000622-96-8</t>
  </si>
  <si>
    <t>CCC1=CC=C(C=C1)C</t>
  </si>
  <si>
    <t>4-ethyltoluene</t>
  </si>
  <si>
    <t>Brc1ccc(Br)cc1</t>
  </si>
  <si>
    <t>1,4-Dibromobenzene</t>
  </si>
  <si>
    <t>CC1=CC=C(C=C1)Br</t>
  </si>
  <si>
    <t>4-bromotoluene</t>
  </si>
  <si>
    <t>000108-36-1</t>
  </si>
  <si>
    <t>Brc1cc(Br)ccc1</t>
  </si>
  <si>
    <t>1,3-Dibromobenzene</t>
  </si>
  <si>
    <t xml:space="preserve">Brc1ccccc1 </t>
  </si>
  <si>
    <t>Dearden, Quant.Struct.-Act.Relat., 2000,19,3-10 &amp; Lin,Marine Pollution Bulletin,2005,50,617-623</t>
  </si>
  <si>
    <t>C1=CC=C(C=C1)CCBr</t>
  </si>
  <si>
    <t xml:space="preserve">Clc1cccc(Cl)c1Cl </t>
  </si>
  <si>
    <t>4.53/4.84/3.62/4.68</t>
  </si>
  <si>
    <t>Dearden, Quant.Struct.-Act.Relat., 2000,19,3-10 / Kaiser, Water Poll.Res.J.Canda;1991,26,361-431/Deneer,Aquatic Toxicology,1989,15,83-98/Lin,Marine Pollution Bulletin,2005,50,617-623</t>
  </si>
  <si>
    <t>CC1=CC=CC=C1Cl</t>
  </si>
  <si>
    <t>2-chlorotoluene</t>
  </si>
  <si>
    <t>(4.58/4.32)</t>
  </si>
  <si>
    <t xml:space="preserve">Clc1ccccc1Cl </t>
  </si>
  <si>
    <t>4.38/4.47</t>
  </si>
  <si>
    <t>CC1=C(C=C(C=C1)Cl)Cl</t>
  </si>
  <si>
    <t>2,4-dichlorotoluene</t>
  </si>
  <si>
    <t>CC1=CC(=C(C=C1)Cl)Cl</t>
  </si>
  <si>
    <t>3,4-dichlorotoluene</t>
  </si>
  <si>
    <t xml:space="preserve">Clc1cc(Cl)c(Cl)cc1Cl </t>
  </si>
  <si>
    <t>5.51/4.52</t>
  </si>
  <si>
    <t>Clc1ccc(C)cc1</t>
  </si>
  <si>
    <t>3.88/4.24</t>
  </si>
  <si>
    <t xml:space="preserve">Clc1ccc(Cl)cc1 </t>
  </si>
  <si>
    <t>4.39/4.48</t>
  </si>
  <si>
    <t>C1=C(C=C(C=C1Cl)Cl)Cl</t>
  </si>
  <si>
    <t xml:space="preserve">Clc1ccccc1 </t>
  </si>
  <si>
    <t>3.86/3.88</t>
  </si>
  <si>
    <t xml:space="preserve">Clc1c(Cl)c(Cl)c(Cl)c(Cl)c1Cl </t>
  </si>
  <si>
    <t xml:space="preserve">Clc1ccc(Cl)c(Cl)c1 </t>
  </si>
  <si>
    <t>4.50/4.69</t>
  </si>
  <si>
    <t xml:space="preserve">Clc1cccc(Cl)c1 </t>
  </si>
  <si>
    <t>4.24/4.57</t>
  </si>
  <si>
    <t>C1=CC(=C(C(=C1Cl)Cl)Cl)Cl</t>
  </si>
  <si>
    <t>(4.81/5.06)</t>
  </si>
  <si>
    <t>C1=C(C=C(C(=C1Cl)Cl)Cl)Cl</t>
  </si>
  <si>
    <t>1,2,3,5-tetrachlorobenzene</t>
  </si>
  <si>
    <t>Clc1c(C)cc(Cl)c(Cl)c1</t>
  </si>
  <si>
    <t>Clc1c(C)cc(Cl)cc1</t>
  </si>
  <si>
    <t>Clc1ccc(Br)cc1</t>
  </si>
  <si>
    <t>4-Bromochlorobenzene</t>
  </si>
  <si>
    <t>4.50/4.54</t>
  </si>
  <si>
    <t>Qin, SAR QSAR Environ. Sci. 2010,5,389-401/Kaiser, Water Poll.Res.J.Canda;1991,26,361-431</t>
  </si>
  <si>
    <t>1-Bromo-2,3-dichlorobenzene</t>
  </si>
  <si>
    <t>000352-32-9</t>
  </si>
  <si>
    <t>CC1=CC=C(C=C1)F</t>
  </si>
  <si>
    <t>p-fluorotoluene</t>
  </si>
  <si>
    <t>000462-06-6</t>
  </si>
  <si>
    <t>C1=CC=C(C=C1)F</t>
  </si>
  <si>
    <t>fluorobenzene</t>
  </si>
  <si>
    <t>000540-36-3</t>
  </si>
  <si>
    <t>C1=CC(=CC=C1F)F</t>
  </si>
  <si>
    <t>1,4-difluorobenzene</t>
  </si>
  <si>
    <t>C1=CC(=CC=C1F)Br</t>
  </si>
  <si>
    <t>000352-33-0</t>
  </si>
  <si>
    <t>C1=CC(=CC=C1F)Cl</t>
  </si>
  <si>
    <t>1-chloro-4-fluorobenzene</t>
  </si>
  <si>
    <t>1',1',1'-trifluorotoluene</t>
  </si>
  <si>
    <t>000402-43-7</t>
  </si>
  <si>
    <t>C1=CC(=CC=C1C(F)(F)F)Br</t>
  </si>
  <si>
    <t>4-bromobenzotrifluoride</t>
  </si>
  <si>
    <t>000098-56-6</t>
  </si>
  <si>
    <t>C1=CC(=CC=C1C(F)(F)F)Cl</t>
  </si>
  <si>
    <t>4-chloro-1',1',1'-trifluorotoluene</t>
  </si>
  <si>
    <t>(4.13/4.71)</t>
  </si>
  <si>
    <t>000402-44-8</t>
  </si>
  <si>
    <t>C1=CC(=CC=C1C(F)(F)F)F</t>
  </si>
  <si>
    <t>4-fluorobenzotrifluoride</t>
  </si>
  <si>
    <t>C(CCCO)CCO</t>
  </si>
  <si>
    <t>1,6-hexanediol</t>
  </si>
  <si>
    <t>CC(CCC(C)O)O</t>
  </si>
  <si>
    <t>2,5-hexanediol</t>
  </si>
  <si>
    <t>C(CO)O</t>
  </si>
  <si>
    <t>3-Chloro-1,2-propanediol</t>
  </si>
  <si>
    <t>000556-48-9</t>
  </si>
  <si>
    <t>C1CC(CCC1O)O</t>
  </si>
  <si>
    <t>1,4-cyclohexanediol</t>
  </si>
  <si>
    <t>C(COCCO)O</t>
  </si>
  <si>
    <t>diethyleneglycol</t>
  </si>
  <si>
    <t xml:space="preserve">CCOCC </t>
  </si>
  <si>
    <t>1.68/0.93</t>
  </si>
  <si>
    <t>Zhao ,Quant.Struct.-Act.Relat.,1998,17,131-137/Villa ,Ecotoxicol. Environ. Saf. 2012, 86,93-100</t>
  </si>
  <si>
    <t>diisopropylether</t>
  </si>
  <si>
    <t>CC(C)(C)OC</t>
  </si>
  <si>
    <t>tert-butyl-methyl ether</t>
  </si>
  <si>
    <t xml:space="preserve">CC(C)=O </t>
  </si>
  <si>
    <t>0.66/0.9/0.40/0.55</t>
  </si>
  <si>
    <t>Kaiser, Water Poll.Res.J.Canda;1991,26,361-431 / Zhao ,Quant.Struct.-Act.Relat.,1998,17,131-137 / Villa ,Ecotoxicol. Environ. Saf. 2012, 86,93-100 / Cronin,Ecotoxicol. Environ. Saf. 1998, 39,65-69</t>
  </si>
  <si>
    <t>Cronin,Ecotoxicol. Environ. Saf. 1998, 39,65-69</t>
  </si>
  <si>
    <t xml:space="preserve">O=C1CCCCC1 </t>
  </si>
  <si>
    <t>ethylamine</t>
  </si>
  <si>
    <t>n-butylamine</t>
  </si>
  <si>
    <t>CCCCCCN</t>
  </si>
  <si>
    <t>N-hexylamine</t>
  </si>
  <si>
    <t>cyclo-hexylamine</t>
  </si>
  <si>
    <t>007242-92-4</t>
  </si>
  <si>
    <t>C1CC2CC1CC2N</t>
  </si>
  <si>
    <t>exo-2-aminonorbornane</t>
  </si>
  <si>
    <t xml:space="preserve">Nc1ccccc1 </t>
  </si>
  <si>
    <t>2.28/3.28</t>
  </si>
  <si>
    <t>Aruoja, Chemosphere 2011, 84,1310-1393 / Zhao ,Quant.Struct.-Act.Relat.,1998,17,131-137</t>
  </si>
  <si>
    <t>c1(c(cccc1N)C)C</t>
  </si>
  <si>
    <t>3.02/3.49</t>
  </si>
  <si>
    <t>Aruoja, Chemosphere 2011, 84,1310-1393 / Kaiser, Water Poll.Res.J.Canda; 1991,26,361-431</t>
  </si>
  <si>
    <t>c1(c(cccc1C)C)N</t>
  </si>
  <si>
    <t>3.19/3.76</t>
  </si>
  <si>
    <t>c1(c(cc(cc1C)C)C)N</t>
  </si>
  <si>
    <t>Aruoja, Chemosphere 2011, 84,1310-1393</t>
  </si>
  <si>
    <t xml:space="preserve">Cc1ccccc1N </t>
  </si>
  <si>
    <t>c1(c(ccc(c1)N)C)C</t>
  </si>
  <si>
    <t>4.24/5.15</t>
  </si>
  <si>
    <t>c1(c(ccc(c1)C)N)C</t>
  </si>
  <si>
    <t>3.19/3.87</t>
  </si>
  <si>
    <t>c1(c(ccc(c1)C)C)N</t>
  </si>
  <si>
    <t>3.26/3.83</t>
  </si>
  <si>
    <t xml:space="preserve">Nc1ccc(C)cc1 </t>
  </si>
  <si>
    <t>3.41/3.97</t>
  </si>
  <si>
    <t>Aruoja, Chemosphere 2011, 84,1310-1393 / Villa,Ecotoxicol. Environ. Saf. 2012,86,93-100</t>
  </si>
  <si>
    <t xml:space="preserve">Nc1cc(C)ccc1 </t>
  </si>
  <si>
    <t>c1(cc(cc(c1)N)C)C</t>
  </si>
  <si>
    <t>3.23/3.87</t>
  </si>
  <si>
    <t>c1(c(cccc1)N)CC</t>
  </si>
  <si>
    <t>c1(c(c(ccc1)CC)N)CC</t>
  </si>
  <si>
    <t>4.43/4.47</t>
  </si>
  <si>
    <t>Aruoja, Chemosphere 2011, 84,1310-1393 / Villa,Ecotoxicol. Environ. Saf., 2012, 86,93-100</t>
  </si>
  <si>
    <t>c1(cc(ccc1)N)CC</t>
  </si>
  <si>
    <t>c1(ccc(cc1)N)CC</t>
  </si>
  <si>
    <t>4.91/5.78</t>
  </si>
  <si>
    <t xml:space="preserve">Clc1ccccc1N </t>
  </si>
  <si>
    <t>3.47/3.83</t>
  </si>
  <si>
    <t xml:space="preserve">Nc1ccc(Cl)c(Cl)c1 </t>
  </si>
  <si>
    <t>4.2/5.46/4.58</t>
  </si>
  <si>
    <t>Dearden, Quant.Struct.-Act.Relat., 2000,19,3-10 / Kaiser, Water Poll.Res.J.Canda;1991,26,361-431 / Aruoja, Chemosphere 2011, 84,1310-1393</t>
  </si>
  <si>
    <t xml:space="preserve">Nc1cc(Cl)ccc1Cl </t>
  </si>
  <si>
    <t>3.99/4.65/3.96</t>
  </si>
  <si>
    <t>Aruoja, Chemosphere 2011, 84,1310-1393 / Kaiser, Water Poll.Res.J.Canda; 1991,26,361-431/Lu,Environ.Contam.Toxicol.,2003,70,832-838</t>
  </si>
  <si>
    <t xml:space="preserve">Nc1ccc(Cl)cc1 </t>
  </si>
  <si>
    <t>3.57/4.53/3.92/4.34</t>
  </si>
  <si>
    <t>Dearden, Quant.Struct.-Act.Relat., 2000,19,3-10 / Kaiser, Water Poll.Res.J.Canda;1991,26,361-431 / Aruoja, Chemosphere 2011, 84,1310-1393 / Villa,Ecotoxicol. Environ. Saf. 2012,86,93-100</t>
  </si>
  <si>
    <t xml:space="preserve">Nc1cc(Cl)ccc1 </t>
  </si>
  <si>
    <t>3.30/3.98/2.85</t>
  </si>
  <si>
    <t>000527-20-8</t>
  </si>
  <si>
    <t>C1(=C(C(=C(C(=C1Cl)Cl)Cl)Cl)Cl)N</t>
  </si>
  <si>
    <t>pentachloroaniline</t>
  </si>
  <si>
    <t xml:space="preserve">Nc1ccc(Cl)cc1Cl </t>
  </si>
  <si>
    <t>4.09/3.99/4.55</t>
  </si>
  <si>
    <t>Zhao ,Quant.Struct.-Act.Relat.,1998,17,131-137/Kaiser, Water Poll.Res.J.Canda;1991,26,361-431/Kaiser, Water Poll.Res.J.Canda;1991,26,361-431</t>
  </si>
  <si>
    <t xml:space="preserve">Nc1cccc(Cl)c1Cl </t>
  </si>
  <si>
    <t>2,3-Dichloroaniline</t>
  </si>
  <si>
    <t>4.06/4.77/4.51</t>
  </si>
  <si>
    <t>Aruoja, Chemosphere 2011, 84,1310-1393 / Kaiser, Water Poll.Res.J.Canda; 1991,26,361-431/Deneer,Aquatic Toxicology,1989,15,83-98</t>
  </si>
  <si>
    <t xml:space="preserve">Nc1c(Cl)cccc1Cl </t>
  </si>
  <si>
    <t>2,6-Dichloroaniline</t>
  </si>
  <si>
    <t>4.16/4.98/4.10</t>
  </si>
  <si>
    <t>Dearden, Quant.Struct.-Act.Relat., 2000,19,3-10  /Kaiser, Water Poll.Res.J.Canda;1991,26,361-431 / Aruoja, Chemosphere 2011, 84,1310-1393</t>
  </si>
  <si>
    <t>c1(cc(cc(c1)Cl)Cl)N</t>
  </si>
  <si>
    <t>3.66/4.18</t>
  </si>
  <si>
    <t>c1(c(c(ccc1N)Cl)Cl)Cl</t>
  </si>
  <si>
    <t>4.27/4.96</t>
  </si>
  <si>
    <t>C1=C(C(=C(C(=C1Cl)Cl)Cl)Cl)N</t>
  </si>
  <si>
    <t>c1(c(cc(cc1Cl)N)Cl)Cl</t>
  </si>
  <si>
    <t>4.23/4.69</t>
  </si>
  <si>
    <t xml:space="preserve">Nc1c(Cl)cc(Cl)cc1Cl </t>
  </si>
  <si>
    <t>4.51/4.12/4.65</t>
  </si>
  <si>
    <t>c1(c(cc(c(c1)Cl)Cl)Cl)N</t>
  </si>
  <si>
    <t>4.39/5.08</t>
  </si>
  <si>
    <t>C1=C(C(=C(C(=C1Cl)Cl)N)Cl)Cl</t>
  </si>
  <si>
    <t>000363-73-5</t>
  </si>
  <si>
    <t>C1=C(C(=C(C(=C1F)F)F)N)F</t>
  </si>
  <si>
    <t>2,3,4,6-tetrafluoroaniline</t>
  </si>
  <si>
    <t>000367-25-9</t>
  </si>
  <si>
    <t>C1=CC(=C(C=C1F)F)N</t>
  </si>
  <si>
    <t>2,4-difluoroaniline</t>
  </si>
  <si>
    <t>C1=CC(=CC=C1N)F</t>
  </si>
  <si>
    <t>fluoroaniline_3</t>
  </si>
  <si>
    <t>000367-21-5</t>
  </si>
  <si>
    <t xml:space="preserve">Nc1ccc(F)c(Cl)c1 </t>
  </si>
  <si>
    <t>3-Chloro-4-fluoroaniline</t>
  </si>
  <si>
    <t>Zhao ,Quant.Struct.-Act.Relat.,1998,17,131-137</t>
  </si>
  <si>
    <t>c1c([N+](=O)[O-])c(N)ccc1</t>
  </si>
  <si>
    <t>3.71/4.3</t>
  </si>
  <si>
    <t>[O-][N+](=O)c(c(N)ccc1C)c1</t>
  </si>
  <si>
    <t>4-methyl-2-nitro-Benzenamine</t>
  </si>
  <si>
    <t>c1c([N+](=O)[O-])cc(N)cc1</t>
  </si>
  <si>
    <t>3.77/3.73</t>
  </si>
  <si>
    <t>Zhao ,Quant.Struct.-Act.Relat.,1998,17,131-137/Kaiser, Water Poll.Res.J.Canda;1991,26,361-431</t>
  </si>
  <si>
    <t>CC1=C(C=CC(=C1)[N+](=O)[O-])N</t>
  </si>
  <si>
    <t>000099-55-8</t>
  </si>
  <si>
    <t>CC1=C(C=C(C=C1)[N+](=O)[O-])N</t>
  </si>
  <si>
    <t>2-methyl-5-nitroaniline</t>
  </si>
  <si>
    <t>c1c([N+](=O)[O-])ccc(N)c1</t>
  </si>
  <si>
    <t>3.7/5.2/3.94</t>
  </si>
  <si>
    <t>Zhao ,Quant.Struct.-Act.Relat.,1998,17,131-137/Kaiser, Water Poll.Res.J.Canda;1991,26,361-431/Villa ,Ecotoxicol. Environ. Saf. 2012, 86,93-100</t>
  </si>
  <si>
    <t>000119-32-4</t>
  </si>
  <si>
    <t>[O-][N+](=O)c(c(ccc1N)C)c1</t>
  </si>
  <si>
    <t>4-methyl-3-nitro-Benzenamine</t>
  </si>
  <si>
    <t>000603-83-8</t>
  </si>
  <si>
    <t>CC1=C(C=CC=C1[N+](=O)[O-])N</t>
  </si>
  <si>
    <t>2-methyl-3-nitroaniline</t>
  </si>
  <si>
    <t>000611-05-2</t>
  </si>
  <si>
    <t>CC1=CC(=C(C=C1)[N+](=O)[O-])N</t>
  </si>
  <si>
    <t>5-methyl-2-nitroaniline</t>
  </si>
  <si>
    <t>000577-72-0</t>
  </si>
  <si>
    <t>COC1=C(C=C(C=C1)N)[N+](=O)[O-]</t>
  </si>
  <si>
    <t>4-methoxy-3-nitroaniline</t>
  </si>
  <si>
    <t>4-chloro-2-nitroaniline</t>
  </si>
  <si>
    <t>000099-30-9</t>
  </si>
  <si>
    <t>C1=C(C=C(C(=C1Cl)N)Cl)[N+](=O)[O-]</t>
  </si>
  <si>
    <t>2,6-dichloro-4-nitroaniline</t>
  </si>
  <si>
    <t>c1cc([N+](=O)[O-])cc(Cl)c1N</t>
  </si>
  <si>
    <t>C1=C(C=C(C(=C1Cl)N)[N+](=O)[O-])Cl</t>
  </si>
  <si>
    <t>C1=CC(=C(C=C1[N+](=O)[O-])N)Cl</t>
  </si>
  <si>
    <t>(3.98/3.95)</t>
  </si>
  <si>
    <t>C1=C(C(=CC(=C1Cl)Cl)[N+](=O)[O-])N</t>
  </si>
  <si>
    <t>C1=C(C(=CC(=C1F)F)[N+](=O)[O-])N</t>
  </si>
  <si>
    <t>000393-11-3</t>
  </si>
  <si>
    <t>C1=CC(=C(C=C1N)C(F)(F)F)[N+](=O)[O-]</t>
  </si>
  <si>
    <t>5-amino-2-nitrobenzotrifluoride</t>
  </si>
  <si>
    <t>000100-23-2</t>
  </si>
  <si>
    <t>CN(C)C1=CC=C(C=C1)[N+](=O)[O-]</t>
  </si>
  <si>
    <t>N,N-dimethyl-p-nitroaniline</t>
  </si>
  <si>
    <t>000138-89-6</t>
  </si>
  <si>
    <t>O=Nc(ccc(N(C)C)c1)c1</t>
  </si>
  <si>
    <t>4-nitroso-N,N-dimethylaniline</t>
  </si>
  <si>
    <t>000100-15-2</t>
  </si>
  <si>
    <t>CNC1=CC=C(C=C1)[N+](=O)[O-]</t>
  </si>
  <si>
    <t>N-methyl-4-nitroaniline</t>
  </si>
  <si>
    <t>CC1=C(C(=CC=C1)[N+](=O)[O-])C</t>
  </si>
  <si>
    <t>2,3-dimethylnitrobenzene</t>
  </si>
  <si>
    <t>Kaiser, Water Poll.Res.J.Canda;1991,26,361-431 &amp; Deneer,Aquatic Toxicology,1989,15,83-98</t>
  </si>
  <si>
    <t>3.91/4.87/3.95</t>
  </si>
  <si>
    <t>Zhao ,Quant.Struct.-Act.Relat.,1998,17,131-137/(Kaiser, Water Poll.Res.J.Canda;1991,26,361-431/Deneer,Aquatic Toxicology,1989,15,83-98)/Escher, J. Environ. Monitor. 2008,10,612-621</t>
  </si>
  <si>
    <t>c1cc([N+](=O)[O-])ccc1</t>
  </si>
  <si>
    <t>3.82/3.84</t>
  </si>
  <si>
    <t>Zhao ,Quant.Struct.-Act.Relat.,1998,17,131-137/(Kaiser, Water Poll.Res.J.Canda;1991,26,361-431/Deneer,Aquatic Toxicology,1989,15,83-98)</t>
  </si>
  <si>
    <t>c1(cc(ccc1)C)[N+](=O)[O-]</t>
  </si>
  <si>
    <t>3.74/4.54</t>
  </si>
  <si>
    <t>Qin, SAR QSAR Environ. Sci. 2010,5,389-401/(Kaiser, Water Poll.Res.J.Canda;1991,26,361-431/Deneer,Aquatic Toxicology,1989,15,83-98)</t>
  </si>
  <si>
    <t>CC1=C(C=C(C=C1)[N+](=O)[O-])C</t>
  </si>
  <si>
    <t>3,4-dimethylnitrobenzene</t>
  </si>
  <si>
    <t>c1c([N+](=O)[O-])ccc(C)c1</t>
  </si>
  <si>
    <t>4-Methylnitrobenzene</t>
  </si>
  <si>
    <t>3.9/4.1</t>
  </si>
  <si>
    <t>[O-][N+](=O)c(ccc(c1)CC)c1</t>
  </si>
  <si>
    <t>4-ethylnitrobenzene</t>
  </si>
  <si>
    <t>C1=CC=C(C(=C1)[N+](=O)[O-])Br</t>
  </si>
  <si>
    <t>c1c([N+](=O)[O-])cc(Br)cc1</t>
  </si>
  <si>
    <t>3-Bromonitrobenzene</t>
  </si>
  <si>
    <t>Qin, SAR QSAR Environ. Sci. 2010,5,389-401</t>
  </si>
  <si>
    <t>c1c([N+](=O)[O-])ccc(Br)c1</t>
  </si>
  <si>
    <t>4-Bromonitrobenzene</t>
  </si>
  <si>
    <t>4.68/4.12</t>
  </si>
  <si>
    <t>C1(=C(C(=C(C(=C1Cl)Cl)Cl)Cl)Cl)[N+](=O)[O-]</t>
  </si>
  <si>
    <t>pentachloro-nitrobenzene</t>
  </si>
  <si>
    <t>CC1=C(C=CC=C1Cl)[N+](=O)[O-]</t>
  </si>
  <si>
    <t>2-chloro-6-nitrotoinene</t>
  </si>
  <si>
    <t>3.97/4.54</t>
  </si>
  <si>
    <t>CC1=C(C=C(C=C1)Cl)[N+](=O)[O-]</t>
  </si>
  <si>
    <t>c1c(Cl)c([N+](=O)[O-])cc(Cl)c1</t>
  </si>
  <si>
    <t>4.22/4.36</t>
  </si>
  <si>
    <t>C1=C(C(=CC(=C1Cl)Cl)Cl)[N+](=O)[O-]</t>
  </si>
  <si>
    <t>2,4,5-trichloronitrobenzene</t>
  </si>
  <si>
    <t>c1c([N+](=O)[O-])cc(Cl)c(Cl)c1</t>
  </si>
  <si>
    <t>4.12/4.28</t>
  </si>
  <si>
    <t>c1c([N+](=O)[O-])ccc(Cl)c1</t>
  </si>
  <si>
    <t>3.94/3.87/3.67</t>
  </si>
  <si>
    <t>Zhao ,Quant.Struct.-Act.Relat.,1998,17,131-137/Kaiser, Water Poll.Res.J.Canda;1991,26,361-431/Deneer,Aquatic Toxicology,1989,15,83-98</t>
  </si>
  <si>
    <t>Clc1cc(Cl)c(Cl)c([N+](=O)[O-])c1Cl</t>
  </si>
  <si>
    <t>2,3,5,6-tetrachloronitrobenzene</t>
  </si>
  <si>
    <t>c1cc([N+](=O)[O-])cc(Cl)c1</t>
  </si>
  <si>
    <t>4.05/4.08</t>
  </si>
  <si>
    <t>c1c([N+](=O)[O-])c(Cl)cc(Cl)c1</t>
  </si>
  <si>
    <t>5.58/5.05</t>
  </si>
  <si>
    <t>Qin, SAR QSAR Environ. Sci. 2010,5,389-401/(Kaiser, Water Poll.Res.J.Canda;1991,26,361-431//Deneer,Aquatic Toxicology,1989,15,83-98)</t>
  </si>
  <si>
    <t>c1([N+](=O)[O-])cc(Cl)cc(Cl)c1</t>
  </si>
  <si>
    <t>(4.0/4.03)</t>
  </si>
  <si>
    <t>C1=C(C(=C(C(=C1Cl)Cl)Cl)Cl)[N+](=O)[O-]</t>
  </si>
  <si>
    <t>2,3,4,5-tetrachloro-nitrobenzene</t>
  </si>
  <si>
    <t>C1=CC(=C(C(=C1)Cl)Cl)[N+](=O)[O-]</t>
  </si>
  <si>
    <t>2,3-dichloronitrobenzene</t>
  </si>
  <si>
    <t>5.14/5.11</t>
  </si>
  <si>
    <t>Kaiser, Water Poll.Res.J.Canda;1991,26,361-431 / Deneer,Aquatic Toxicology,1989,15,83-98</t>
  </si>
  <si>
    <t>C1=CC(=C(C(=C1[N+](=O)[O-])Cl)Cl)Cl</t>
  </si>
  <si>
    <t>2,3,4-trichloro-nitrobenzene</t>
  </si>
  <si>
    <t>C1=C(C=C(C(=C1Cl)[N+](=O)[O-])Cl)Cl</t>
  </si>
  <si>
    <t>2,4,6-trichloro-nitrobenzene</t>
  </si>
  <si>
    <t>040371-64-0</t>
  </si>
  <si>
    <t>CC1=CC(=C(C=C1Br)Cl)[N+](=O)[O-]</t>
  </si>
  <si>
    <t>2-bromo-4-chloro-5-nitrotoluene</t>
  </si>
  <si>
    <t>000315-14-0</t>
  </si>
  <si>
    <t>C1=C(C=C(C(=C1F)[N+](=O)[O-])F)F</t>
  </si>
  <si>
    <t>1,3,5-trifluoro-2-nitrobenzene</t>
  </si>
  <si>
    <t>C1=CC(=CC=C1[N+](=O)[O-])F</t>
  </si>
  <si>
    <t>C1=CC(=CC(=C1)F)[N+](=O)[O-]</t>
  </si>
  <si>
    <t>C1=CC=C(C(=C1)[N+](=O)[O-])F</t>
  </si>
  <si>
    <t>c1cc([N+](=O)[O-])cc(Cl)c1F</t>
  </si>
  <si>
    <t>018349-11-6</t>
  </si>
  <si>
    <t>CC1=CC(=C(C=C1F)Cl)[N+](=O)[O-]</t>
  </si>
  <si>
    <t>4-chloro-2-fluoro-5-nitrotoluene</t>
  </si>
  <si>
    <t>000636-98-6</t>
  </si>
  <si>
    <t>C1=CC(=CC=C1[N+](=O)[O-])I</t>
  </si>
  <si>
    <t>1-iodo-4-nitrobenzene</t>
  </si>
  <si>
    <t>000328-75-6</t>
  </si>
  <si>
    <t>C1=C(C=C(C=C1C(F)(F)F)[N+](=O)[O-])C(F)(F)F</t>
  </si>
  <si>
    <t>3,5-bis(CF3)nitrobenzene</t>
  </si>
  <si>
    <t>000402-54-0</t>
  </si>
  <si>
    <t>C1=CC(=CC=C1C(F)(F)F)[N+](=O)[O-]</t>
  </si>
  <si>
    <t>4-nitro-1',1',1'-trifluorotoluene</t>
  </si>
  <si>
    <t>000344-38-7</t>
  </si>
  <si>
    <t>C1=CC(=C(C=C1Br)C(F)(F)F)[N+](=O)[O-]</t>
  </si>
  <si>
    <t>5-bromo-2-nitro-benzotrifluoride</t>
  </si>
  <si>
    <t>000349-03-1</t>
  </si>
  <si>
    <t>C1=CC(=C(C=C1C(F)(F)F)[N+](=O)[O-])Br</t>
  </si>
  <si>
    <t>4-bromo-3-nitro-benzotrifluoride</t>
  </si>
  <si>
    <t>000367-67-9</t>
  </si>
  <si>
    <t>C1=CC(=C(C=C1[N+](=O)[O-])C(F)(F)F)Br</t>
  </si>
  <si>
    <t>2-bromo-5-nitro-benotrifluoride</t>
  </si>
  <si>
    <t>000400-74-8</t>
  </si>
  <si>
    <t>C1=CC(=C(C=C1[N+](=O)[O-])C(F)(F)F)F</t>
  </si>
  <si>
    <t>2-fluoro-5-nitro-benzotrifluoride</t>
  </si>
  <si>
    <t>004457-32-3</t>
  </si>
  <si>
    <t>C1=CC(=CC=C1COC(=O)Cl)[N+](=O)[O-]</t>
  </si>
  <si>
    <t>4-nitrobenzyl chloroformate</t>
  </si>
  <si>
    <t>c1(c(cccc1)O)CC</t>
  </si>
  <si>
    <t xml:space="preserve">Cc1c(O)cccc1 </t>
  </si>
  <si>
    <t>3.75/3.62/3.45</t>
  </si>
  <si>
    <t>c1(c(ccc(c1)O)C)C</t>
  </si>
  <si>
    <t>4.6/5.4</t>
  </si>
  <si>
    <t>000095-84-7</t>
  </si>
  <si>
    <t>CC1=CC=CC=C1O</t>
  </si>
  <si>
    <t>o-cresol</t>
  </si>
  <si>
    <t>c1(c(ccc(c1)C)C)O</t>
  </si>
  <si>
    <t>3.65/4.13</t>
  </si>
  <si>
    <t>c1(ccc(cc1)O)CCCCCCCCC</t>
  </si>
  <si>
    <t>Farre,J. Environ. Monit., 2001, 3, 232–237</t>
  </si>
  <si>
    <t>c1(c(ccc(c1)C)O)C</t>
  </si>
  <si>
    <t>4.4/4.67</t>
  </si>
  <si>
    <t xml:space="preserve">Cc1ccc(O)cc1 </t>
  </si>
  <si>
    <t>4.36/4.67/3.16</t>
  </si>
  <si>
    <t xml:space="preserve">Cc1cc(O)ccc1 </t>
  </si>
  <si>
    <t>3.48/4.16/2.78</t>
  </si>
  <si>
    <t>Aruoja, Chemosphere 2011, 84,1310-1393 / Kaiser, Water Poll.Res.J.Canda; 1991,26,361-431 / Lu,Environ.Contam.Toxicol.,2003,70,832-838</t>
  </si>
  <si>
    <t>c1(cc(cc(c1)O)C)C</t>
  </si>
  <si>
    <t>3.46/3.99</t>
  </si>
  <si>
    <t xml:space="preserve">Oc1ccccc1 </t>
  </si>
  <si>
    <t>3.64/2.76/4.12</t>
  </si>
  <si>
    <t xml:space="preserve">(Dearden, Quant.Struct.-Act.Relat., 2000,19,3-10  / Lin,Marine Pollution Bulletin,2005,50,617-623 /  Kaiser, Water Poll.Res.J.Canda;1991,26,361-431 ) /  Aruoja, Chemosphere 2011, 84,1310-1393 / Villa,Ecotoxicol. Environ. Saf., 2012, 86,93-100 </t>
  </si>
  <si>
    <t>c1(ccc(cc1)O)CC</t>
  </si>
  <si>
    <t>5.45/6.44</t>
  </si>
  <si>
    <t>CC1=CC(=C(C(=C1)C(C)(C)C)O)C(C)(C)C</t>
  </si>
  <si>
    <t>c1(c(cccc1O)C)C</t>
  </si>
  <si>
    <t>4.05/4.56</t>
  </si>
  <si>
    <t>c1(c(cc(cc1C)C)C)O</t>
  </si>
  <si>
    <t>3.58/4.06</t>
  </si>
  <si>
    <t>c1(c(cccc1C)C)O</t>
  </si>
  <si>
    <t>3.35/3.73</t>
  </si>
  <si>
    <t>c1(cc(ccc1)O)CC</t>
  </si>
  <si>
    <t>c1(c(cc(cc1O)C)C)C</t>
  </si>
  <si>
    <t>3.82/4.17</t>
  </si>
  <si>
    <t>c1(c(c(ccc1C)C)O)C</t>
  </si>
  <si>
    <t>3.90/4.29</t>
  </si>
  <si>
    <t>CCCCCC1=CC=C(C=C1)O</t>
  </si>
  <si>
    <t xml:space="preserve">4-Pentylphenol </t>
  </si>
  <si>
    <t>Escher, J. Environ. Monitor. 2008,10,612-621</t>
  </si>
  <si>
    <t>CC1=CC(=CC(=C1Cl)C)O</t>
  </si>
  <si>
    <t>p-chloro-m-xylenol</t>
  </si>
  <si>
    <t xml:space="preserve">Oc1ccccc1Cl </t>
  </si>
  <si>
    <t>4.14/3.65/3.27/3.94</t>
  </si>
  <si>
    <t>Dearden, Quant.Struct.-Act.Relat., 2000,19,3-10 / Kaiser, Water Poll.Res.J.Canda;1991,26,361-431 / Aruoja, Chemosphere 2011, 84,1310-1393 / Villa ,Ecotoxicol. Environ. Saf. 2012, 86,93-100</t>
  </si>
  <si>
    <t>Clc1ccc(O)cc1</t>
  </si>
  <si>
    <t>4.48/4.15/4.12/4.28</t>
  </si>
  <si>
    <t>Dearden, Quant.Struct.-Act.Relat., 2000,19,3-10 / Kaiser, Water Poll.Res.J.Canda;1991,26,361-431 / Aruoja, Chemosphere 2011, 84,1310-1393/Vighi, Ecotoxicol. Environ. Saf.  2009, 72, 154-161</t>
  </si>
  <si>
    <t>c1c(cccc1Cl)O</t>
  </si>
  <si>
    <t>3.60/3.99</t>
  </si>
  <si>
    <t>CC1=CC(=C(C=C1)Cl)O</t>
  </si>
  <si>
    <t>c1(c(cccc1Cl)Cl)O</t>
  </si>
  <si>
    <t>4.0/4.08</t>
  </si>
  <si>
    <t>c1(c(ccc(c1)O)Cl)Cl</t>
  </si>
  <si>
    <t>c1(c(cc(c(c1)Cl)Cl)Cl)O</t>
  </si>
  <si>
    <t>5.55/5.21</t>
  </si>
  <si>
    <t>C1=CC(=C(C=C1Cl)Cl)O</t>
  </si>
  <si>
    <t>4.36/(4.51/4.45)/4.02</t>
  </si>
  <si>
    <t>Aruoja, Chemosphere 2011, 84,1310-1393 / (Kaiser, Water Poll.Res.J.Canda;1991,26,361-431)  / Lu, Environ.Contam.Toxicol.,2003,70,832-838</t>
  </si>
  <si>
    <t>c1(c(cccc1Cl)O)Cl</t>
  </si>
  <si>
    <t>4.09/4.53</t>
  </si>
  <si>
    <t>c1(c(ccc(c1)Cl)Cl)O</t>
  </si>
  <si>
    <t>4.20/4.23</t>
  </si>
  <si>
    <t>c1(cc(cc(c1)Cl)Cl)O</t>
  </si>
  <si>
    <t>4.79/4.75</t>
  </si>
  <si>
    <t>C1=C(C=C(C(=C1Cl)Cl)Cl)O</t>
  </si>
  <si>
    <t>3,4,5-trichlorophenol</t>
  </si>
  <si>
    <t>c1(c(c(ccc1Cl)Cl)Cl)O</t>
  </si>
  <si>
    <t>2,3,6-trichlorophenol</t>
  </si>
  <si>
    <t>4.78/4.17</t>
  </si>
  <si>
    <t>c1(c(cc(cc1Cl)Cl)O)Cl</t>
  </si>
  <si>
    <t>5.73/5.16</t>
  </si>
  <si>
    <t>015950-66-0</t>
  </si>
  <si>
    <t>c1(c(c(ccc1O)Cl)Cl)Cl</t>
  </si>
  <si>
    <t>2,3,4-trichlorophenol</t>
  </si>
  <si>
    <t>5.34/5.09</t>
  </si>
  <si>
    <t xml:space="preserve">Oc1c(Cl)cc(Cl)cc1Cl </t>
  </si>
  <si>
    <t>4.74/4.38/4.33/3.85</t>
  </si>
  <si>
    <t>Aruoja, Chemosphere 2011, 84,1310-1393 / Kaiser, Water Poll.Res.J.Canda; 1991,26,361-431/Lin,Marine Pollution Bulletin,2005,50,617-623/Lu,Environ.Contam.Toxicol.,2003,70,832-838</t>
  </si>
  <si>
    <t>C1=CC(=C(C=C1F)F)O</t>
  </si>
  <si>
    <t>4-fouorophenol</t>
  </si>
  <si>
    <t>Pentafluorophenol</t>
  </si>
  <si>
    <t>002713-33-9</t>
  </si>
  <si>
    <t>C1=CC(=C(C=C1O)F)F</t>
  </si>
  <si>
    <t>3,4-difluorophenol</t>
  </si>
  <si>
    <t>002713-34-0</t>
  </si>
  <si>
    <t>C1=C(C=C(C=C1F)F)O</t>
  </si>
  <si>
    <t>3,5-difluorophenol</t>
  </si>
  <si>
    <t>006418-38-8</t>
  </si>
  <si>
    <t>C1=CC(=C(C(=C1)F)F)O</t>
  </si>
  <si>
    <t>2,3-diflukoropohenol</t>
  </si>
  <si>
    <t>2-Nitrophenol</t>
  </si>
  <si>
    <t>4.05/4.15</t>
  </si>
  <si>
    <t>CC1=C(C=CC(=C1)O)[N+](=O)[O-]</t>
  </si>
  <si>
    <t>C1=CC(=C(C=C1Br)[N+](=O)[O-])O</t>
  </si>
  <si>
    <t>000772-33-8</t>
  </si>
  <si>
    <t>C1=CC(=C(C=C1[N+](=O)[O-])CBr)O</t>
  </si>
  <si>
    <t>2-hydroxy-5-nitrobenzyl bromide</t>
  </si>
  <si>
    <t>C1=CC(=C(C=C1O)[N+](=O)[O-])Cl</t>
  </si>
  <si>
    <t>C1=CC(=C(C=C1F)[N+](=O)[O-])O</t>
  </si>
  <si>
    <t>C1=CC(=C(C=C1[N+](=O)[O-])F)O</t>
  </si>
  <si>
    <t>C1=CC(=C(C=C1O)C(F)(F)F)[N+](=O)[O-]</t>
  </si>
  <si>
    <t>3-trifluoromethyl-4-nitrophenol</t>
  </si>
  <si>
    <t>060463-12-9</t>
  </si>
  <si>
    <t>O=N(=O)c(cccc1(O))c1CO</t>
  </si>
  <si>
    <t>5-hydroxy-2-nitro-benzyl alcohol</t>
  </si>
  <si>
    <t>000349-58-6</t>
  </si>
  <si>
    <t>C1=C(C=C(C=C1C(F)(F)F)O)C(F)(F)F</t>
  </si>
  <si>
    <t>3,5-bis(trifluoromethyl)phenol</t>
  </si>
  <si>
    <t>C1=CC(=CC=C1C(F)(F)F)O</t>
  </si>
  <si>
    <t>4-hydroxybenzotrifluoride</t>
  </si>
  <si>
    <t>CC1=CC(=NC=C1)C</t>
  </si>
  <si>
    <t>2,4-lutidine</t>
  </si>
  <si>
    <t>CC1=NC(=CC=C1)C</t>
  </si>
  <si>
    <t>2,6-lutidine</t>
  </si>
  <si>
    <t>CC1=CC=NC=C1</t>
  </si>
  <si>
    <t>4-picoline</t>
  </si>
  <si>
    <t>CC1=CN=CC=C1</t>
  </si>
  <si>
    <t>3-picoline</t>
  </si>
  <si>
    <t>CC1=CC=CC=N1</t>
  </si>
  <si>
    <t>2-picoline</t>
  </si>
  <si>
    <t>C1=CC=NC=C1</t>
  </si>
  <si>
    <t>CCC1=CC=NC=C1</t>
  </si>
  <si>
    <t>CC1=C(C=NC=C1)C</t>
  </si>
  <si>
    <t>3,4-lutidine</t>
  </si>
  <si>
    <t>C1=CC=NC(=C1)Cl</t>
  </si>
  <si>
    <t>2-chloro-pyridine</t>
  </si>
  <si>
    <t>C1=CC(=CN=C1)Cl</t>
  </si>
  <si>
    <t>002402-77-9</t>
  </si>
  <si>
    <t>C1=CC(=C(N=C1)Cl)Cl</t>
  </si>
  <si>
    <t>2,3-dichloropyridine</t>
  </si>
  <si>
    <t>002402-78-0</t>
  </si>
  <si>
    <t>C1=CC(=NC(=C1)Cl)Cl</t>
  </si>
  <si>
    <t>2,6-dichloropyridine</t>
  </si>
  <si>
    <t>002457-47-8</t>
  </si>
  <si>
    <t>C1=C(C=NC=C1Cl)Cl</t>
  </si>
  <si>
    <t>3,5-dichloropyridine</t>
  </si>
  <si>
    <t>016110-09-1</t>
  </si>
  <si>
    <t>C1=CC(=NC=C1Cl)Cl</t>
  </si>
  <si>
    <t>2,5-dichloropyridine</t>
  </si>
  <si>
    <t>052334-81-3</t>
  </si>
  <si>
    <t>C1=CC(=NC=C1C(F)(F)F)Cl</t>
  </si>
  <si>
    <t>2-chloro-5-trifluoromethyl-pyridine</t>
  </si>
  <si>
    <t>C1=C(C(=NC(=C1F)F)F)F</t>
  </si>
  <si>
    <t>1,3-dichloropropene</t>
  </si>
  <si>
    <t>000563-47-3</t>
  </si>
  <si>
    <t>CC(=C)CCl</t>
  </si>
  <si>
    <t>methallylchloride</t>
  </si>
  <si>
    <t>000624-65-7</t>
  </si>
  <si>
    <t>C(#C)CCl</t>
  </si>
  <si>
    <t>3-chloro-l-propyne</t>
  </si>
  <si>
    <t>2,2,2-Tribromoethanol</t>
  </si>
  <si>
    <t>2-Bromoethano</t>
  </si>
  <si>
    <t>1 -Bromo-2-propanol</t>
  </si>
  <si>
    <t>1,3-Dichloro-2-propano</t>
  </si>
  <si>
    <t>C(CCl)O</t>
  </si>
  <si>
    <t>(0.80/2.31)/1.16</t>
  </si>
  <si>
    <t>Kaiser, Water Poll.Res.J.Canda;1991,26,361-431/Cronin, SAR QSAR Environ. Sci. 2000,11,301-312</t>
  </si>
  <si>
    <t>C(C(Cl)(Cl)Cl)O</t>
  </si>
  <si>
    <t>3.53/2.93</t>
  </si>
  <si>
    <t>1 -Chloro-2-propanol</t>
  </si>
  <si>
    <t>000050-00-0</t>
  </si>
  <si>
    <t>O=C</t>
  </si>
  <si>
    <t>formaldehyde</t>
  </si>
  <si>
    <t>acetaldehyde</t>
  </si>
  <si>
    <t>Heptaldehyde</t>
  </si>
  <si>
    <t>Undecylaldehyde</t>
  </si>
  <si>
    <t>Dodecylaldehydea</t>
  </si>
  <si>
    <t>Octylaldehyde</t>
  </si>
  <si>
    <t>2-Butenal</t>
  </si>
  <si>
    <t>2-Pentenal</t>
  </si>
  <si>
    <t>2-Octenal</t>
  </si>
  <si>
    <t>2-Decenal</t>
  </si>
  <si>
    <t>2-Hexenal</t>
  </si>
  <si>
    <t>2-Heptenal</t>
  </si>
  <si>
    <t>2-Nonenal</t>
  </si>
  <si>
    <t>CC(=O)C(C(=O)C)Cl</t>
  </si>
  <si>
    <t>3-chloro-2,4-pentanedione</t>
  </si>
  <si>
    <t>Dawson, Ecotoxicol. Environ. Saf. 2006,65,171-180</t>
  </si>
  <si>
    <t>000078-95-5</t>
  </si>
  <si>
    <t>CC(=O)CCl</t>
  </si>
  <si>
    <t>chloroacetone</t>
  </si>
  <si>
    <t>C(C(=O)CCl)Cl</t>
  </si>
  <si>
    <t>1,3-dichloroacetone</t>
  </si>
  <si>
    <t>CC(C(=O)C)Cl</t>
  </si>
  <si>
    <t>3-chloro-2-butanone</t>
  </si>
  <si>
    <t>2,5-Hexanedione</t>
  </si>
  <si>
    <t>CC(=O)CC(=O)C</t>
  </si>
  <si>
    <t>2.43/2.29</t>
  </si>
  <si>
    <t>000815-57-6</t>
  </si>
  <si>
    <t>O=C(C)C(C)C(=O)C</t>
  </si>
  <si>
    <t>2-methyl-2,4-pentanedione</t>
  </si>
  <si>
    <t>2,4-Nonanedione</t>
  </si>
  <si>
    <t>3,5-Heptanedione</t>
  </si>
  <si>
    <t>2.4-Octanedione</t>
  </si>
  <si>
    <t>2.3-Heptanedione</t>
  </si>
  <si>
    <t>CC(=O)C(=O)C</t>
  </si>
  <si>
    <t>2,3-butanedione</t>
  </si>
  <si>
    <t>2.11/1.82</t>
  </si>
  <si>
    <t>Dawson, Ecotoxicol. Environ. Saf. 2006,65,171-180/Cronin, SAR QSAR Environ. Sci. 2000,11,301-312</t>
  </si>
  <si>
    <t>CCC(=O)C(=O)C</t>
  </si>
  <si>
    <t>2,3-pentanedione</t>
  </si>
  <si>
    <t>2.4/2.25</t>
  </si>
  <si>
    <t>2,3-Hexanedione</t>
  </si>
  <si>
    <t>CCC(=O)C(=O)CC</t>
  </si>
  <si>
    <t>3,4-hexanedione</t>
  </si>
  <si>
    <t>2.56/2.62</t>
  </si>
  <si>
    <t>CCC(=O)C=C</t>
  </si>
  <si>
    <t>ethylvinylketone</t>
  </si>
  <si>
    <t>4.89/4.97</t>
  </si>
  <si>
    <t>Kaiser, Water Poll.Res.J.Canda;1991,26,361-431 / Dawson, Ecotoxicol. Environ. Saf. 2006,65,171-180</t>
  </si>
  <si>
    <t>CCC(=O)OCC</t>
  </si>
  <si>
    <t>ethylpropionate</t>
  </si>
  <si>
    <t>(2.10/2.24)</t>
  </si>
  <si>
    <t>CCCCOC(=O)C</t>
  </si>
  <si>
    <t>butylacetate</t>
  </si>
  <si>
    <t>3.15/2.37</t>
  </si>
  <si>
    <t>Kaiser, Water Poll.Res.J.Canda;1991,26,361-431 / Villa,Ecotoxicol. Environ. Saf. 2012, 86,93-100</t>
  </si>
  <si>
    <t>CCOC(=O)C</t>
  </si>
  <si>
    <t>ethylacetate</t>
  </si>
  <si>
    <t>1.18/1.4</t>
  </si>
  <si>
    <t>CC(=O)OC1CC2CCC1(C2(C)C)C</t>
  </si>
  <si>
    <t>(-)-bornylacetate</t>
  </si>
  <si>
    <t>Ethyl-3-bromopropionat</t>
  </si>
  <si>
    <t>Ethyl-4-bromobutyrate</t>
  </si>
  <si>
    <t>Methyl-5-bromovalerate</t>
  </si>
  <si>
    <t>Ethyl-5-bromovalerate</t>
  </si>
  <si>
    <t>5-Bromopentylacetate</t>
  </si>
  <si>
    <t>Ethyl-6-bromohexanoat</t>
  </si>
  <si>
    <t>Ethyl-2-bromopropionat</t>
  </si>
  <si>
    <t>Ethyl-2-bromoisobutyrate</t>
  </si>
  <si>
    <t>Ethyl-2-bromovalerate</t>
  </si>
  <si>
    <t>Ethyl-2-bromohexanoate</t>
  </si>
  <si>
    <t>CC(C(=O)OC)Br</t>
  </si>
  <si>
    <t>methyl-2-bromopropionate</t>
  </si>
  <si>
    <t>069043-96-5</t>
  </si>
  <si>
    <t>BrC(CC)C(=O)OC</t>
  </si>
  <si>
    <t>DL-methyl-2-bromobutyrate</t>
  </si>
  <si>
    <t>004755-81-1</t>
  </si>
  <si>
    <t>CC(=O)C(C(=O)OC)Cl</t>
  </si>
  <si>
    <t>methyl-2-chloro acetoacetate</t>
  </si>
  <si>
    <t>CCOC(=O)C=C</t>
  </si>
  <si>
    <t>ethyl acrylate</t>
  </si>
  <si>
    <t>CCCCOC(=O)C=C</t>
  </si>
  <si>
    <t>butyl acrylate</t>
  </si>
  <si>
    <t>CCCCOC(=O)C(=C)C</t>
  </si>
  <si>
    <t>butyl methacrylate</t>
  </si>
  <si>
    <t>000064-18-6</t>
  </si>
  <si>
    <t>O=CO</t>
  </si>
  <si>
    <t>Formic acid</t>
  </si>
  <si>
    <t>Santos, Environ.Sci.Technol. 2004,38,133-138</t>
  </si>
  <si>
    <t>O=C(O)C</t>
  </si>
  <si>
    <t>Acetic acid</t>
  </si>
  <si>
    <t>2.67/3.19</t>
  </si>
  <si>
    <t>Santos, Environ.Sci.Technol. 2004,38,133-138/Villa ,Ecotoxicol. Environ. Saf. 2012, 86,93-100</t>
  </si>
  <si>
    <t>CCCCCCCCC(=O)O</t>
  </si>
  <si>
    <t>n-nonanoic acid</t>
  </si>
  <si>
    <t>Jones, Environ.Sci.Technol.,2011,45,9776-9782</t>
  </si>
  <si>
    <t>CCCCCCCCCCC(=O)O</t>
  </si>
  <si>
    <t>n-undecanoic acid</t>
  </si>
  <si>
    <t>CCCCCCCC(=O)O</t>
  </si>
  <si>
    <t>n-octanoic acid</t>
  </si>
  <si>
    <t>CCCCCC(=O)O</t>
  </si>
  <si>
    <t>n-hexanoic acid</t>
  </si>
  <si>
    <t>CCCCCCCCCCCC(=O)O</t>
  </si>
  <si>
    <t>n-dodecanoic acid</t>
  </si>
  <si>
    <t>n-decanoic acid</t>
  </si>
  <si>
    <t>001115-94-2</t>
  </si>
  <si>
    <t>CC(CCCC(C)C)CCCC(C)C(O)=O</t>
  </si>
  <si>
    <t>2,6,10-trimethylundecanoic acid</t>
  </si>
  <si>
    <t>005698-27-1</t>
  </si>
  <si>
    <t>O=C(O)CC(CCCC(C)C)C</t>
  </si>
  <si>
    <t>3,7-dimethyloctanoic acid</t>
  </si>
  <si>
    <t>026896-18-4</t>
  </si>
  <si>
    <t>CC(CCC)CCCCCC(O)=O</t>
  </si>
  <si>
    <t>7-methyldecanoic acid</t>
  </si>
  <si>
    <t>045019-28-1</t>
  </si>
  <si>
    <t>CCCCCC(C)CCC(=O)O</t>
  </si>
  <si>
    <t>4-methylnonanoic acid</t>
  </si>
  <si>
    <t>054947-74-9</t>
  </si>
  <si>
    <t>CCCCC(C)CCC(=O)O</t>
  </si>
  <si>
    <t>4-methyloctanoic acid</t>
  </si>
  <si>
    <t>060148-94-9</t>
  </si>
  <si>
    <t>CC(CCCC(C(O)=O)C)C</t>
  </si>
  <si>
    <t>2,6-dimethylheptanoic acid</t>
  </si>
  <si>
    <t>CCCCCCCCC(CCC(=O)O)C</t>
  </si>
  <si>
    <t>4-methyldodecanoic acid</t>
  </si>
  <si>
    <t>000076-03-9</t>
  </si>
  <si>
    <t>O=C(O)C(Cl)(Cl)Cl</t>
  </si>
  <si>
    <t>trichloroacetic_acid</t>
  </si>
  <si>
    <t>000598-78-7</t>
  </si>
  <si>
    <t>CC(C(=O)O)Cl</t>
  </si>
  <si>
    <t>2-chloropropionic acid</t>
  </si>
  <si>
    <t>000701-97-3</t>
  </si>
  <si>
    <t>O=C(O)CCC(CCCC1)C1</t>
  </si>
  <si>
    <t>3-cyclohexylpropanoic acid</t>
  </si>
  <si>
    <t>004354-56-7</t>
  </si>
  <si>
    <t>C1(CCCCC1)CCCCCC(=O)O</t>
  </si>
  <si>
    <t>6-cyclohexylhexanoic</t>
  </si>
  <si>
    <t>004441-63-8</t>
  </si>
  <si>
    <t>C1(CCCCC1)CCCC(=O)O</t>
  </si>
  <si>
    <t>4-cyclohexylbutanoic acid</t>
  </si>
  <si>
    <t>C1(CCCCC1)CCCCC(=O)O</t>
  </si>
  <si>
    <t>5-cyclohexylpentanoic</t>
  </si>
  <si>
    <t>C1(CCC(CC1)CC)CC(O)=O</t>
  </si>
  <si>
    <t>4-ethylcyclohexylethanoic acid</t>
  </si>
  <si>
    <t>C1(CCC(CC1)CCC)CC(O)=O</t>
  </si>
  <si>
    <t>4-n-propylcyclohexylethanoic acid</t>
  </si>
  <si>
    <t>C1(CCC(CC1)CCCC)CC(O)=O</t>
  </si>
  <si>
    <t>4-n-butylcyclohexylethanoic acid</t>
  </si>
  <si>
    <t>C1(CCC(CC1)CCCCC)CC(O)=O</t>
  </si>
  <si>
    <t>4-n-pentylcyclohexylethanoic acid</t>
  </si>
  <si>
    <t>C1(CCC(CC1)CCCCCC)CC(O)=O</t>
  </si>
  <si>
    <t>4-n-hexylcyclohexylethanoic acid</t>
  </si>
  <si>
    <t>000144-49-0</t>
  </si>
  <si>
    <t>C(C(=O)O)F</t>
  </si>
  <si>
    <t>Fluoroacetic acid</t>
  </si>
  <si>
    <t>Camanii,Environ. Toxicol. Chem.,2011,30,801-805</t>
  </si>
  <si>
    <t>013032-41-2</t>
  </si>
  <si>
    <t>C21CCCCC1CCC(C2)C(O)=O</t>
  </si>
  <si>
    <t>decalin-2-carboxylic acid</t>
  </si>
  <si>
    <t>014202-14-3</t>
  </si>
  <si>
    <t>C1C3(CC2CC1(CC(C2)(C3)C)CC(=O)O)C</t>
  </si>
  <si>
    <t>3,5-dimethyl adamantane ethanoic acid</t>
  </si>
  <si>
    <t>014674-67-0</t>
  </si>
  <si>
    <t>C(=O)(O)C13CC2(CC(C1)CC(C2)(C3)C)C</t>
  </si>
  <si>
    <t>3,5-dimethyl adamantane carboxylic acid</t>
  </si>
  <si>
    <t>C1C2CC3CC1(CC(C2)C3)C(=O)O</t>
  </si>
  <si>
    <t>I-adamantane carboxylic acid</t>
  </si>
  <si>
    <t>C1C2CC3CC1(CC(C2)C3)CC(O)=O</t>
  </si>
  <si>
    <t>I-adamantane ethanoic acid</t>
  </si>
  <si>
    <t>C21CCCCC1CCC(C2)CC(=O)O</t>
  </si>
  <si>
    <t>decalin-2-ethanoic acid</t>
  </si>
  <si>
    <t>C21CCCCC1CCCC2CCC(=O)O</t>
  </si>
  <si>
    <t>3-decalin-l-yl-propanoic acid</t>
  </si>
  <si>
    <t>000097-67-6</t>
  </si>
  <si>
    <t>C(C(C(=O)O)O)C(=O)O</t>
  </si>
  <si>
    <t>malic acid,L</t>
  </si>
  <si>
    <t>000077-92-9</t>
  </si>
  <si>
    <t>O=C(O)C(O)(CC(=O)O)CC(=O)O</t>
  </si>
  <si>
    <t>citric_acid</t>
  </si>
  <si>
    <t>C(C(=O)O)N(CC(=O)O)CC(=O)O</t>
  </si>
  <si>
    <t>nitrilotriacetic acid</t>
  </si>
  <si>
    <t>000090-65-3</t>
  </si>
  <si>
    <t>CC(=C)C(=O)C(=CC(=O)O)OC</t>
  </si>
  <si>
    <t>penicillic acid</t>
  </si>
  <si>
    <t>(5.07/4.29)</t>
  </si>
  <si>
    <t>000110-16-7</t>
  </si>
  <si>
    <t>O=C(O)C=CC(=O)O</t>
  </si>
  <si>
    <t>Maleic acid</t>
  </si>
  <si>
    <t>1-aminopropanol,DL</t>
  </si>
  <si>
    <t>C(CO)N</t>
  </si>
  <si>
    <t>ethanolamine</t>
  </si>
  <si>
    <t>3.70/3.10</t>
  </si>
  <si>
    <t>C(CN)N</t>
  </si>
  <si>
    <t>000075-52-5</t>
  </si>
  <si>
    <t>[O-][N+](=O)C</t>
  </si>
  <si>
    <t xml:space="preserve">Nitromethane </t>
  </si>
  <si>
    <t>Thumm,Chemosphere,1992,12,1835-1843</t>
  </si>
  <si>
    <t>000079-24-3</t>
  </si>
  <si>
    <t>[O-][N+](=O)CC</t>
  </si>
  <si>
    <t xml:space="preserve">Nitropethane </t>
  </si>
  <si>
    <t>000079-46-9</t>
  </si>
  <si>
    <t>[O-][N+](=O)C(C)C</t>
  </si>
  <si>
    <t xml:space="preserve">2-Nitropropane </t>
  </si>
  <si>
    <t>[O-][N+](=O)CCC</t>
  </si>
  <si>
    <t xml:space="preserve">1-Nitropropane </t>
  </si>
  <si>
    <t>000594-70-7</t>
  </si>
  <si>
    <t>[O-][N+](=O)C(C)(C)C</t>
  </si>
  <si>
    <t xml:space="preserve">tert,Nitrobutane </t>
  </si>
  <si>
    <t>000600-24-8</t>
  </si>
  <si>
    <t>CCC([N+](=O)[O-])C</t>
  </si>
  <si>
    <t xml:space="preserve">2-Nitrobutane </t>
  </si>
  <si>
    <t>000625-74-1</t>
  </si>
  <si>
    <t>CC(C)C[N+](=O)[O-]</t>
  </si>
  <si>
    <t xml:space="preserve">Iso-Nitrobutane </t>
  </si>
  <si>
    <t>CCCC[N+](=O)[O-]</t>
  </si>
  <si>
    <t>3.28/3.36</t>
  </si>
  <si>
    <t>Kaiser, Water Poll.Res.J.Canda;1991,26,361-431/Thumm,Chemosphere,1992,12,1835-1843</t>
  </si>
  <si>
    <t>CCCCC[N+](=O)[O-]</t>
  </si>
  <si>
    <t xml:space="preserve">1-Nitropentane </t>
  </si>
  <si>
    <t>CCCCCC[N+](=O)[O-]</t>
  </si>
  <si>
    <t xml:space="preserve">1-Nitrohexane </t>
  </si>
  <si>
    <t>002562-38-1</t>
  </si>
  <si>
    <t>C1CCC(C1)[N+](=O)[O-]</t>
  </si>
  <si>
    <t>nitrocyclopentane</t>
  </si>
  <si>
    <t>000126-11-4</t>
  </si>
  <si>
    <t>C(C(CO)(CO)[N+](=O)[O-])O</t>
  </si>
  <si>
    <t>tris(hydroxymethyl)nitromethane</t>
  </si>
  <si>
    <t>propionitrile</t>
  </si>
  <si>
    <t>Dibromoacetonitrile</t>
  </si>
  <si>
    <t>2-Bromopropionitrile</t>
  </si>
  <si>
    <t>Chloroacetonitrile</t>
  </si>
  <si>
    <t>CC(Cl)C#N</t>
  </si>
  <si>
    <t>2-Chloropropionitril</t>
  </si>
  <si>
    <t>000354-38-1</t>
  </si>
  <si>
    <t>C(=O)(C(F)(F)F)N</t>
  </si>
  <si>
    <t>trifluoroacetamide</t>
  </si>
  <si>
    <t>000616-45-5</t>
  </si>
  <si>
    <t>C1CC(=O)NC1</t>
  </si>
  <si>
    <t>2-pyrrolidinone</t>
  </si>
  <si>
    <t>C(C(=O)N)Cl</t>
  </si>
  <si>
    <t>C(C(=O)N)C(=O)N</t>
  </si>
  <si>
    <t>malonamide</t>
  </si>
  <si>
    <t>C1C(O1)CCl</t>
  </si>
  <si>
    <t>056299-00-4</t>
  </si>
  <si>
    <t>CC1C(C2C(O2)C3=CC(=O)C4(CC13C)C(O4)(C)C=O)OC(=O)C</t>
  </si>
  <si>
    <t>PR Toxin</t>
  </si>
  <si>
    <t>CS(=O)C</t>
  </si>
  <si>
    <t>dimethylsulfoxide</t>
  </si>
  <si>
    <t>0.1/-0.36</t>
  </si>
  <si>
    <t>mercaptoethanol_2</t>
  </si>
  <si>
    <t>CCCCNC(=S)NCCCC</t>
  </si>
  <si>
    <t>N,N'-di(n-butyl)thiourea</t>
  </si>
  <si>
    <t>CNC(=S)N</t>
  </si>
  <si>
    <t>N-methylthiourea</t>
  </si>
  <si>
    <t>CCNC(=S)N</t>
  </si>
  <si>
    <t>N-ethylthiourea</t>
  </si>
  <si>
    <t>CN(C)C(=S)N(C)C</t>
  </si>
  <si>
    <t>tetramethylthiourea</t>
  </si>
  <si>
    <t>CNC(=S)NC</t>
  </si>
  <si>
    <t>002349-67-9</t>
  </si>
  <si>
    <t>NN(NC(=N)S1)=C1S</t>
  </si>
  <si>
    <t>5-amino-1,3,4-thiadiazole-2-thiol</t>
  </si>
  <si>
    <t>C1CNC(=S)N1</t>
  </si>
  <si>
    <t>ethylenthiourea,ETU,2-imidazolidinethione</t>
  </si>
  <si>
    <t>(1.69/1.62)</t>
  </si>
  <si>
    <t>000872-35-5</t>
  </si>
  <si>
    <t>N(C=CN1)=C1S</t>
  </si>
  <si>
    <t>2-mercaptoimidazole</t>
  </si>
  <si>
    <t>000151-21-3</t>
  </si>
  <si>
    <t>CCCCCCCCCCCCOS(=O)(=O)O</t>
  </si>
  <si>
    <t>sodium lauryl sulfate</t>
  </si>
  <si>
    <t>(5.26/5.60/5.28/5.20/5.15)</t>
  </si>
  <si>
    <t>000142-87-0</t>
  </si>
  <si>
    <t>CCCCCCCCCCOS(=O)(=O)O</t>
  </si>
  <si>
    <t>decylsodium sulfate</t>
  </si>
  <si>
    <t>001120-04-3</t>
  </si>
  <si>
    <t>CCCCCCCCCCCCCCCCCCOS(=O)(=O)O</t>
  </si>
  <si>
    <t>octadecylsodium sulfate</t>
  </si>
  <si>
    <t>001191-50-0</t>
  </si>
  <si>
    <t>CCCCCCCCCCCCCCOS(=O)(=O)O</t>
  </si>
  <si>
    <t>tetradecylsodium sulfate</t>
  </si>
  <si>
    <t>030560-19-1</t>
  </si>
  <si>
    <t>COP(=O)(NC(C)=O)SC</t>
  </si>
  <si>
    <t>acephate</t>
  </si>
  <si>
    <t>002275-23-2</t>
  </si>
  <si>
    <t>CNC(=O)C(C)SCCSP(=O)(OC)OC</t>
  </si>
  <si>
    <t>vamidothion</t>
  </si>
  <si>
    <t>017201-43-3</t>
  </si>
  <si>
    <t>C1=CC(=CC=C1CBr)C#N</t>
  </si>
  <si>
    <t>4-(bromomethyl)benzonitrile</t>
  </si>
  <si>
    <t>C1=CC=C(C=C1)C(Cl)(Cl)Cl</t>
  </si>
  <si>
    <t>1',1',1'-trichlorotoluene</t>
  </si>
  <si>
    <t>1',1'-dichlorotoluene</t>
  </si>
  <si>
    <t>C1=CC=C(C=C1)CCl</t>
  </si>
  <si>
    <t>benzyl chloride</t>
  </si>
  <si>
    <t>C1=CC(=CC=C1CCl)CCl</t>
  </si>
  <si>
    <t>1',4'-dichloro-p-xylene</t>
  </si>
  <si>
    <t>000824-94-2</t>
  </si>
  <si>
    <t>COC1=CC=C(C=C1)CCl</t>
  </si>
  <si>
    <t>4-methoxybenzyl chloride</t>
  </si>
  <si>
    <t>000104-83-6</t>
  </si>
  <si>
    <t>c1cc(CCl)ccc1Cl</t>
  </si>
  <si>
    <t>4-Chlorobenzyl chloride</t>
  </si>
  <si>
    <t>5.01/5.43</t>
  </si>
  <si>
    <t>000620-20-2</t>
  </si>
  <si>
    <t>C1=CC(=CC(=C1)Cl)CCl</t>
  </si>
  <si>
    <t>3-chlorobenzyl chloride</t>
  </si>
  <si>
    <t>005216-25-1</t>
  </si>
  <si>
    <t>C1=CC=C(C(=C1)C(Cl)Cl)Cl</t>
  </si>
  <si>
    <t>4-chloro-1',1',1'-trichlorotoluene</t>
  </si>
  <si>
    <t>000352-11-4</t>
  </si>
  <si>
    <t>C1=CC(=CC=C1CCl)F</t>
  </si>
  <si>
    <t>4-fluorobenzyl chloride</t>
  </si>
  <si>
    <t>C1=CC(=CC=C1CCl)[N+](=O)[O-]</t>
  </si>
  <si>
    <t>4-nitrobenzyl chloride</t>
  </si>
  <si>
    <t>CCOC1=CC=CC=C1</t>
  </si>
  <si>
    <t>phenetole</t>
  </si>
  <si>
    <t>CC1=CC=C(C=C1)OC</t>
  </si>
  <si>
    <t>p-methylanisole</t>
  </si>
  <si>
    <t>COC1=CC=C(C=C1)Br</t>
  </si>
  <si>
    <t>4-bromoanisole</t>
  </si>
  <si>
    <t>COC1=CC=C(C=C1)Cl</t>
  </si>
  <si>
    <t>4-chloro-anisole</t>
  </si>
  <si>
    <t>000459-60-9</t>
  </si>
  <si>
    <t>COC1=CC=C(C=C1)F</t>
  </si>
  <si>
    <t>4-fluoroanisole</t>
  </si>
  <si>
    <t>093343-10-3</t>
  </si>
  <si>
    <t>COC1=CC(=CC(=C1)F)F</t>
  </si>
  <si>
    <t>3,5-difluoroanisole</t>
  </si>
  <si>
    <t>000696-62-8</t>
  </si>
  <si>
    <t>COC1=CC=C(C=C1)I</t>
  </si>
  <si>
    <t>4-iodoanisole</t>
  </si>
  <si>
    <t>000122-95-2</t>
  </si>
  <si>
    <t>CCOC1=CC=C(C=C1)OCC</t>
  </si>
  <si>
    <t>1,4-diethoxybenzene</t>
  </si>
  <si>
    <t>1,4-dimethoxybenzene</t>
  </si>
  <si>
    <t>C1=CC=C(C=C1)CO</t>
  </si>
  <si>
    <t>benzyl alcohol</t>
  </si>
  <si>
    <t>CC1=CC=C(C=C1)CO</t>
  </si>
  <si>
    <t>p-methylbenzyl alcohol</t>
  </si>
  <si>
    <t>000589-29-7</t>
  </si>
  <si>
    <t>C1=CC(=CC=C1CO)CO</t>
  </si>
  <si>
    <t>1,4-benzenedimethanol</t>
  </si>
  <si>
    <t>000105-13-5</t>
  </si>
  <si>
    <t>COC1=CC=C(C=C1)CO</t>
  </si>
  <si>
    <t>4-methoxybenzyl alcohol</t>
  </si>
  <si>
    <t>(5.12/4.89)</t>
  </si>
  <si>
    <t>000702-23-8</t>
  </si>
  <si>
    <t>COC1=CC=C(C=C1)CCO</t>
  </si>
  <si>
    <t>4-methoxyphenethyl alcohol</t>
  </si>
  <si>
    <t>006214-44-4</t>
  </si>
  <si>
    <t>CCOC1=CC=C(C=C1)CO</t>
  </si>
  <si>
    <t>p-ethoxybenzyl alcohol</t>
  </si>
  <si>
    <t>C1=CC(=CC=C1CO)Cl</t>
  </si>
  <si>
    <t>4-chloro-benzylalcohol</t>
  </si>
  <si>
    <t>C1=CC(=CC=C1CCO)Cl</t>
  </si>
  <si>
    <t>4-chlorophenethyl alcohol</t>
  </si>
  <si>
    <t>C1=CC(=CC=C1CO)F</t>
  </si>
  <si>
    <t>4-fluorobenzyl alcohol</t>
  </si>
  <si>
    <t>007589-27-7</t>
  </si>
  <si>
    <t>C1=CC(=CC=C1CCO)F</t>
  </si>
  <si>
    <t>4-fluorophenethyl alcohol</t>
  </si>
  <si>
    <t>000349-95-1</t>
  </si>
  <si>
    <t>C1=CC(=CC=C1CO)C(F)(F)F</t>
  </si>
  <si>
    <t>p-(trifluormethyl) benzyl alcohol</t>
  </si>
  <si>
    <t>032707-89-4</t>
  </si>
  <si>
    <t>C1=C(C(F)(F)(F))C=C(C(F)(F)(F))C=C1CO</t>
  </si>
  <si>
    <t>3,5-bis(CF3)benzylalcohol</t>
  </si>
  <si>
    <t>C1=CC=C(C=C1)C=O</t>
  </si>
  <si>
    <t>CC1=CC=C(C=C1)C=O</t>
  </si>
  <si>
    <t>p-toluylaldehyde</t>
  </si>
  <si>
    <t>CCC1=CC=C(C=C1)C=O</t>
  </si>
  <si>
    <t>5.44/4.12</t>
  </si>
  <si>
    <t>Kaiser, Water Poll.Res.J.Canda;1991,26,361-431/Jin,Toxicol.Environ.Chem,1997,69,149-156</t>
  </si>
  <si>
    <t>Jin,Toxicol.Environ.Chem,1997,69,149-156</t>
  </si>
  <si>
    <t>CC(C)Oc1ccc(cc1)C=O</t>
  </si>
  <si>
    <t>CC(C)OC(=O)COc1ccc(cc1)C=O</t>
  </si>
  <si>
    <t>isopropyl,4-formylphenoxy acetate</t>
  </si>
  <si>
    <t>c1cc(C=O)ccc1Br</t>
  </si>
  <si>
    <t>4-Bromobenzaldehyde</t>
  </si>
  <si>
    <t>4.35/3.78</t>
  </si>
  <si>
    <t>Lin,Environ. Sci.,2005,24,296-301/Jin,Toxicol.Environ.Chem,1997,69,149-156</t>
  </si>
  <si>
    <t>c1cc(C=O)ccc1Cl</t>
  </si>
  <si>
    <t>4.15/4.11/3.78</t>
  </si>
  <si>
    <t>Zhao ,Quant.Struct.-Act.Relat.,1998,17,131-137/Kaiser, Water Poll.Res.J.Canda;1991,26,361-431/Jin,Toxicol.Environ.Chem,1997,69,149-156</t>
  </si>
  <si>
    <t>c1c(C=O)cccc1Cl</t>
  </si>
  <si>
    <t>3-Chlorobenzaldehyde</t>
  </si>
  <si>
    <t>4.00/3.42</t>
  </si>
  <si>
    <t>Zhao ,Quant.Struct.-Act.Relat.,1998,17,131-137/Jin,Toxicol.Environ.Chem,1997,69,149-156</t>
  </si>
  <si>
    <t>006287-38-3</t>
  </si>
  <si>
    <t xml:space="preserve">O=Cc1ccc(Cl)c(Cl)c1 </t>
  </si>
  <si>
    <t>3,4-Dichlorobenzaldehyde</t>
  </si>
  <si>
    <t>C1=CC(=CC=C1C=O)F</t>
  </si>
  <si>
    <t>C1=CC(=CC=C1C=O)C#N</t>
  </si>
  <si>
    <t>4-cyanobenzaldehyde</t>
  </si>
  <si>
    <t>C1=CC=C(C(=C1)C=O)O</t>
  </si>
  <si>
    <t>salicylaldehyde</t>
  </si>
  <si>
    <t>3.93/3.31</t>
  </si>
  <si>
    <t>C1=CC(=CC=C1C=O)O</t>
  </si>
  <si>
    <t>4-hydroxy benzaldehyde</t>
  </si>
  <si>
    <t>4.20/3.50</t>
  </si>
  <si>
    <t>c1c([N+](=O)[O-])ccc(C=O)c1</t>
  </si>
  <si>
    <t>4.28/4.26</t>
  </si>
  <si>
    <t>CN(C)C1=CC=C(C=C1)C=O</t>
  </si>
  <si>
    <t>4-dimethylaminobenzaldehyde</t>
  </si>
  <si>
    <t>5.3/4.88</t>
  </si>
  <si>
    <t>terephthalaldehyde</t>
  </si>
  <si>
    <t>isophthalaldehyde</t>
  </si>
  <si>
    <t>005586-88-9</t>
  </si>
  <si>
    <t>CC(=O)CC1=CC=C(C=C1)Cl</t>
  </si>
  <si>
    <t>4-chlorophenyl-acetone</t>
  </si>
  <si>
    <t>000459-03-0</t>
  </si>
  <si>
    <t>CC(=O)CC1=CC=C(C=C1)F</t>
  </si>
  <si>
    <t>(4-fluorophenyl) acetone</t>
  </si>
  <si>
    <t>001009-61-6</t>
  </si>
  <si>
    <t>O=C(c(ccc(c1)C(=O)C)c1)C</t>
  </si>
  <si>
    <t>1,4-diacetylbenzene</t>
  </si>
  <si>
    <t>CCC(=O)C1=CC=CC=C1</t>
  </si>
  <si>
    <t>propiophenone</t>
  </si>
  <si>
    <t>000122-00-9</t>
  </si>
  <si>
    <t>CC1=CC=C(C=C1)C(=O)C</t>
  </si>
  <si>
    <t>4-methylacetophenone</t>
  </si>
  <si>
    <t>000937-30-4</t>
  </si>
  <si>
    <t>CCC1=CC=C(C=C1)C(=O)C</t>
  </si>
  <si>
    <t>4'-ethylacetophenone</t>
  </si>
  <si>
    <t>CC(=O)C1=CC=C(C=C1)Br</t>
  </si>
  <si>
    <t>4'-bromoacetophenone</t>
  </si>
  <si>
    <t>000099-91-2</t>
  </si>
  <si>
    <t>CC(=O)C1=CC=C(C=C1)Cl</t>
  </si>
  <si>
    <t>4-chloro-acetophenone</t>
  </si>
  <si>
    <t>006285-05-8</t>
  </si>
  <si>
    <t>CCC(=O)C1=CC=C(C=C1)Cl</t>
  </si>
  <si>
    <t>4'-chloropropiophenone</t>
  </si>
  <si>
    <t>000403-42-9</t>
  </si>
  <si>
    <t>CC(=O)C1=CC=C(C=C1)F</t>
  </si>
  <si>
    <t>4-fluoroacetophenone</t>
  </si>
  <si>
    <t>000456-03-1</t>
  </si>
  <si>
    <t>CCC(=O)C1=CC=C(C=C1)F</t>
  </si>
  <si>
    <t>4'-fluoropropiophenone</t>
  </si>
  <si>
    <t>066286-21-3</t>
  </si>
  <si>
    <t>CC(=O)C1=CC(=C(C(=C1F)F)F)F</t>
  </si>
  <si>
    <t>2,3,4,5-tetraflukoroacetophenone</t>
  </si>
  <si>
    <t>C1=CC=C(C=C1)C(=O)C(F)(F)F</t>
  </si>
  <si>
    <t>2',2',2'-trifluoroacetophenone</t>
  </si>
  <si>
    <t>000709-63-7</t>
  </si>
  <si>
    <t>CC(=O)C1=CC=C(C=C1)C(F)(F)F</t>
  </si>
  <si>
    <t>4-trifluoromethyl acetophenone</t>
  </si>
  <si>
    <t>000711-38-6</t>
  </si>
  <si>
    <t>COC1=CC=C(C=C1)C(=O)C(F)(F)F</t>
  </si>
  <si>
    <t>4'-methoxy-2,2,2-trifluoroacetophenone</t>
  </si>
  <si>
    <t>CC(=O)OC1=CC=CC=C1</t>
  </si>
  <si>
    <t>000140-11-4</t>
  </si>
  <si>
    <t>CC(=O)OCC1=CC=CC=C1</t>
  </si>
  <si>
    <t>benzylacetate</t>
  </si>
  <si>
    <t>4.59/4.25</t>
  </si>
  <si>
    <t>CC1=CC=C(C=C1)C(=O)OC</t>
  </si>
  <si>
    <t>methyl-4-methylbenzoate</t>
  </si>
  <si>
    <t>COC1=CC=C(C=C1)C(=O)OC</t>
  </si>
  <si>
    <t>methyl-p-anisate</t>
  </si>
  <si>
    <t>COC(=O)C1=CC=C(C=C1)Br</t>
  </si>
  <si>
    <t>methyl-4-bromobenzoate</t>
  </si>
  <si>
    <t>COC(=O)C1=CC=C(C=C1)Cl</t>
  </si>
  <si>
    <t>methyl-4-chlorobenzoate</t>
  </si>
  <si>
    <t>000403-33-8</t>
  </si>
  <si>
    <t>COC(=O)C1=CC=C(C=C1)F</t>
  </si>
  <si>
    <t>methyl-4-fluorobenzoate</t>
  </si>
  <si>
    <t>003609-53-8</t>
  </si>
  <si>
    <t>CC(=O)C1=CC=C(C=C1)C(=O)OC</t>
  </si>
  <si>
    <t>methyl-4-acetylbenzoate</t>
  </si>
  <si>
    <t>002967-66-0</t>
  </si>
  <si>
    <t>COC(=O)C1=CC=C(C=C1)C(F)(F)F</t>
  </si>
  <si>
    <t>methyl-4-(trifluoromethyl)benzoate</t>
  </si>
  <si>
    <t>001885-14-9</t>
  </si>
  <si>
    <t>C1=CC=C(C=C1)OC(=O)Cl</t>
  </si>
  <si>
    <t>phenyl chloroformate</t>
  </si>
  <si>
    <t>CCOC(=O)C1=CC=CC=C1C(=O)OCC</t>
  </si>
  <si>
    <t>diethylphthalate</t>
  </si>
  <si>
    <t>CCCCOC(=O)C1=CC=CC=C1C(=O)OCCCC</t>
  </si>
  <si>
    <t>dibutylphthalate</t>
  </si>
  <si>
    <t>(4.03/4.40)</t>
  </si>
  <si>
    <t>CCCCC(CC)COC(=O)C1=CC=CC=C1C(=O)OCC(CC)CCCC</t>
  </si>
  <si>
    <t>di(2-ethylhexyl)phthalate</t>
  </si>
  <si>
    <t>000120-61-6</t>
  </si>
  <si>
    <t>COC(=O)C1=CC=C(C=C1)C(=O)OC</t>
  </si>
  <si>
    <t>dimethylterephthalate</t>
  </si>
  <si>
    <t>COC(=O)C1=CC=CC=C1C(=O)OC</t>
  </si>
  <si>
    <t>dimethylphthalate</t>
  </si>
  <si>
    <t>000103-82-2</t>
  </si>
  <si>
    <t>C1=CC=C(C=C1)CC(=O)O</t>
  </si>
  <si>
    <t>phenylacetic acid</t>
  </si>
  <si>
    <t>014377-21-0</t>
  </si>
  <si>
    <t>c1(ccc(cc1)CCCCC)CC(O)=O</t>
  </si>
  <si>
    <t>4-n-pentylphenylethanoic acid</t>
  </si>
  <si>
    <t>c1(ccc(cc1)CCC)CC(O)=O</t>
  </si>
  <si>
    <t>4-n-prohylphenylethanoic acid</t>
  </si>
  <si>
    <t>c1(ccc(cc1)CCCC)CC(O)=O</t>
  </si>
  <si>
    <t>4-n-butylphenylethanoic</t>
  </si>
  <si>
    <t>c1(ccc(cc1)CCCCCC)CC(O)=O</t>
  </si>
  <si>
    <t>4-n-hexylphenylethanoic acid</t>
  </si>
  <si>
    <t>000104-01-8</t>
  </si>
  <si>
    <t>COC1=CC=C(C=C1)CC(=O)O</t>
  </si>
  <si>
    <t>4-methoxyphenylacctic acid</t>
  </si>
  <si>
    <t>000122-59-8</t>
  </si>
  <si>
    <t>C1=CC=C(C=C1)OCC(=O)O</t>
  </si>
  <si>
    <t>phenoxyacetic acid</t>
  </si>
  <si>
    <t>001877-75-4</t>
  </si>
  <si>
    <t>COC1=CC=C(C=C1)OCC(=O)O</t>
  </si>
  <si>
    <t>2-(4-methoxyphenoxy)acetic acid</t>
  </si>
  <si>
    <t>006303-58-8</t>
  </si>
  <si>
    <t>C1=CC=CC=C1OCCCC(=O)O</t>
  </si>
  <si>
    <t>4-phenoxybutyric acid</t>
  </si>
  <si>
    <t>001878-66-6</t>
  </si>
  <si>
    <t>C1=CC(=CC=C1CC(=O)O)Cl</t>
  </si>
  <si>
    <t>4-chloro-phenyl acetic acid</t>
  </si>
  <si>
    <t>019719-28-9</t>
  </si>
  <si>
    <t>C1=CC(=C(C=C1Cl)Cl)CC(=O)O</t>
  </si>
  <si>
    <t>2,4-dichlorophenyl acetic acid</t>
  </si>
  <si>
    <t>000093-76-5</t>
  </si>
  <si>
    <t>C1=C(C(=CC(=C1Cl)Cl)Cl)OCC(=O)O</t>
  </si>
  <si>
    <t>2,4,5-Trichlorophenoxyacetic acid</t>
  </si>
  <si>
    <t>C1=CC(=C(C=C1Cl)Cl)OCC(=O)O</t>
  </si>
  <si>
    <t>2,4-Dichlorophenoxyacetic acid</t>
  </si>
  <si>
    <t>000122-88-3</t>
  </si>
  <si>
    <t>C1=CC(=CC=C1OCC(=O)O)Cl</t>
  </si>
  <si>
    <t>4-chloro-phenoxy acetic acid</t>
  </si>
  <si>
    <t>000405-50-5</t>
  </si>
  <si>
    <t>C1=CC(=CC=C1CC(=O)O)F</t>
  </si>
  <si>
    <t>4-fluorophenylacetic acid</t>
  </si>
  <si>
    <t>001578-63-8</t>
  </si>
  <si>
    <t>OC(=O)C(F)c1ccccc1</t>
  </si>
  <si>
    <t>000405-79-8</t>
  </si>
  <si>
    <t>C1=CC(=CC=C1OCC(=O)O)F</t>
  </si>
  <si>
    <t>4-fluorophenoxyacetic acid</t>
  </si>
  <si>
    <t>c1ccccc1C(=O)O</t>
  </si>
  <si>
    <t>000585-76-2</t>
  </si>
  <si>
    <t>c1ccc(Br)cc1C(=O)O</t>
  </si>
  <si>
    <t>3-Bromobenzoic acid</t>
  </si>
  <si>
    <t>c1cc(Br)ccc1C(=O)O</t>
  </si>
  <si>
    <t>4-Bromobenzoic acid</t>
  </si>
  <si>
    <t>c1cc(Cl)ccc1C(=O)O</t>
  </si>
  <si>
    <t>4-Chlorobenzoic acid</t>
  </si>
  <si>
    <t>4.39/4.40</t>
  </si>
  <si>
    <t>c1cccc(Cl)c1C(=O)O</t>
  </si>
  <si>
    <t>2-Chlorobenzoic acid</t>
  </si>
  <si>
    <t>c1ccc(Cl)cc1C(=O)O</t>
  </si>
  <si>
    <t>3-Chlorobenzoic acid</t>
  </si>
  <si>
    <t>001642-81-5</t>
  </si>
  <si>
    <t>C1=CC(=CC=C1C(=O)O)CCl</t>
  </si>
  <si>
    <t>4-(chloromethyl)benzoic acid</t>
  </si>
  <si>
    <t>C1=C(C=C(C=C1O)O)C(=O)O</t>
  </si>
  <si>
    <t>3,5-dihydroxybenzoic acid</t>
  </si>
  <si>
    <t>000099-34-3</t>
  </si>
  <si>
    <t>C1=C(C=C(C=C1[N+](=O)[O-])[N+](=O)[O-])C(=O)O</t>
  </si>
  <si>
    <t>3,5-dinitrobenzoic acid</t>
  </si>
  <si>
    <t>000609-99-4</t>
  </si>
  <si>
    <t>C1=C(C=C(C(=C1[N+](=O)[O-])O)C(=O)O)[N+](=O)[O-]</t>
  </si>
  <si>
    <t>3,5-dinitrosalicylic acid</t>
  </si>
  <si>
    <t>000586-89-0</t>
  </si>
  <si>
    <t>CC(=O)C1=CC=C(C=C1)C(=O)O</t>
  </si>
  <si>
    <t>4-acetylbenzoic acid</t>
  </si>
  <si>
    <t>000385-00-2</t>
  </si>
  <si>
    <t>C1=CC(=C(C(=C1)F)C(=O)O)F</t>
  </si>
  <si>
    <t>2,6-difluorobenzoic acid</t>
  </si>
  <si>
    <t>000456-22-4</t>
  </si>
  <si>
    <t>c1cc(F)ccc1C(=O)O</t>
  </si>
  <si>
    <t>4-Fluorobenzoic acid</t>
  </si>
  <si>
    <t>C1=CC(=CC=C1C(=O)O)O</t>
  </si>
  <si>
    <t>4-hydroxy benzoic acid</t>
  </si>
  <si>
    <t>000519-58-9</t>
  </si>
  <si>
    <t>C1=CC(=CC=C1C(=O)O)I</t>
  </si>
  <si>
    <t>4-iodobenzoic acid</t>
  </si>
  <si>
    <t>O=C(O)c(ccc([N+](=O)[O-])c1)c1</t>
  </si>
  <si>
    <t>000096-99-1</t>
  </si>
  <si>
    <t>O=C(O)c(ccc(c1[N+](=O)[O-])Cl)c1</t>
  </si>
  <si>
    <t>4-chloro-3-nitrobenzoic acid</t>
  </si>
  <si>
    <t>000455-24-3</t>
  </si>
  <si>
    <t>C1=CC(=CC=C1C(=O)O)C(F)(F)F</t>
  </si>
  <si>
    <t>1',1',1'-trifluoro-p-toluic acid</t>
  </si>
  <si>
    <t>002345-34-8</t>
  </si>
  <si>
    <t>CC(=O)OC1=CC=C(C=C1)C(=O)O</t>
  </si>
  <si>
    <t>4-acetoxybenzoic acid</t>
  </si>
  <si>
    <t>000088-99-3</t>
  </si>
  <si>
    <t>c1cccc(C(=O)O)c1C(=O)O</t>
  </si>
  <si>
    <t>2-Phthalic acid</t>
  </si>
  <si>
    <t>000121-91-5</t>
  </si>
  <si>
    <t>c1ccc(C(=O)O)cc1C(=O)O</t>
  </si>
  <si>
    <t>3-Phthalic acid</t>
  </si>
  <si>
    <t xml:space="preserve">Oc1c(Cl)c(Cl)c(Cl)c(Cl)c1Cl </t>
  </si>
  <si>
    <t>5.69/5.64/5.12</t>
  </si>
  <si>
    <t>Zhao ,Quant.Struct.-Act.Relat.,1998,17,131-137/Kaiser, Water Poll.Res.J.Canda;1991,26,361-431/Lin,Marine Pollution Bulletin,2005,50,617-623</t>
  </si>
  <si>
    <t>C1=C(C(=C(C(=C1Cl)Cl)O)Cl)Cl</t>
  </si>
  <si>
    <t>C1=C(C(=C(C(=C1Cl)Cl)Cl)Cl)O</t>
  </si>
  <si>
    <t>000131-52-2</t>
  </si>
  <si>
    <t>C1(=C(C(=C(C(=C1Cl)Cl)Cl)Cl)Cl)O</t>
  </si>
  <si>
    <t>sodium pentachlorophenate</t>
  </si>
  <si>
    <t>(5.58/5.53/5.38)</t>
  </si>
  <si>
    <t>2-Methoxyphenol/Catechol?</t>
  </si>
  <si>
    <t>COC1=CC=C(C=C1)O</t>
  </si>
  <si>
    <t>000489-01-0</t>
  </si>
  <si>
    <t>CC(C)(C)C1=CC(=CC(=C1O)C(C)(C)C)OC</t>
  </si>
  <si>
    <t>3,5-di-tert-butyl-4-hydroxyanisole</t>
  </si>
  <si>
    <t>000094-13-3</t>
  </si>
  <si>
    <t>c1(C(=O)OCCC)ccc(cc1)O</t>
  </si>
  <si>
    <t>Propylparaben</t>
  </si>
  <si>
    <t>Terasaki, J.Appl.Toxicol., 2009,29,242-247</t>
  </si>
  <si>
    <t>Oc1ccc(C(=O)OCCCC)cc1</t>
  </si>
  <si>
    <t>Butyl 4-hydroxybenzoate</t>
  </si>
  <si>
    <t>c1(ccc(cc1)O)C(=O)OC</t>
  </si>
  <si>
    <t>Methyl 4-hydroxybenzoate</t>
  </si>
  <si>
    <t>Terasaki, J.Appl.Toxicol., 2009,29,242-247&amp;Kaiser, Water Poll.Res.J.Canda;1991,26,361-431</t>
  </si>
  <si>
    <t>c1(C(=O)OCC)ccc(cc1)O</t>
  </si>
  <si>
    <t>Ethyl 4-hydroxybenzoate</t>
  </si>
  <si>
    <t>004191-73-5</t>
  </si>
  <si>
    <t>Oc1ccc(C(=O)OC(C)C)cc1</t>
  </si>
  <si>
    <t>Benzoic acid, 4-hydroxy-, 1-methylethyl ester</t>
  </si>
  <si>
    <t>004247-02-3</t>
  </si>
  <si>
    <t>Oc1ccc(C(=O)OCC(C)C)cc1</t>
  </si>
  <si>
    <t>Isobutyl 4-hydroxybenzoate</t>
  </si>
  <si>
    <t>003337-59-5</t>
  </si>
  <si>
    <t>Oc1c(Cl)cc(C(=O)OC)cc1Cl</t>
  </si>
  <si>
    <t>3,5-Dichloro-4-hydroxybenzoic acid methyl ester</t>
  </si>
  <si>
    <t>003964-57-6</t>
  </si>
  <si>
    <t>c1(cc(c(cc1)O)Cl)C(=O)OC</t>
  </si>
  <si>
    <t>Methyl 3-chloro-4-hydroxybenzoate</t>
  </si>
  <si>
    <t>015533-29-6</t>
  </si>
  <si>
    <t>Oc1c(Cl)cc(C(=O)OC(C)C)cc1Cl</t>
  </si>
  <si>
    <t>3,5-dichloro-4-hydroxybenzoic acid isopropyl ester</t>
  </si>
  <si>
    <t>016357-41-8</t>
  </si>
  <si>
    <t>CCOC(=O)c1cc(Cl)c(O)cc1</t>
  </si>
  <si>
    <t>Benzoic acid, 3-chloro-4-hydroxy-, ethyl ester</t>
  </si>
  <si>
    <t>017302-82-8</t>
  </si>
  <si>
    <t>c1(cc(c(c(c1)Cl)O)Cl)C(=O)OCC</t>
  </si>
  <si>
    <t xml:space="preserve">Ethyl 3,5-Dichloro-4-hydroxybenzoate   </t>
  </si>
  <si>
    <t>037470-49-8</t>
  </si>
  <si>
    <t>Oc1ccc(C(=O)OCCC)cc1Cl</t>
  </si>
  <si>
    <t>propyl 3-chloro-4-hydroxybenzoate</t>
  </si>
  <si>
    <t>037470-50-1</t>
  </si>
  <si>
    <t>Oc1ccc(C(=O)OC(C)C)cc1Cl</t>
  </si>
  <si>
    <t>3-chloro-4-hydroxybenzoic acid isopropyl ester</t>
  </si>
  <si>
    <t>037470-51-2</t>
  </si>
  <si>
    <t>Oc1ccc(C(=O)OCCCC)cc1Cl</t>
  </si>
  <si>
    <t>Butyl 3-chloro-4-hydroxybenzoate</t>
  </si>
  <si>
    <t>037470-52-3</t>
  </si>
  <si>
    <t>Oc1c(Cl)cc(C(=O)OCC(C)C)cc1</t>
  </si>
  <si>
    <t>Isobutyl 3-chloro-4-hydroxybenzoate</t>
  </si>
  <si>
    <t>101003-80-9</t>
  </si>
  <si>
    <t>Oc1c(Cl)cc(C(=O)OCCC)cc1Cl</t>
  </si>
  <si>
    <t>3,5-dichloro-4-hydroxybenzoic acid propyl ester</t>
  </si>
  <si>
    <t>909404-90-6</t>
  </si>
  <si>
    <t>c1(cc(c(c(c1)Cl)O)Cl)C(=O)OCCCC</t>
  </si>
  <si>
    <t xml:space="preserve">Butyl 3,5-Dichloro-4-hydroxybenzoate   </t>
  </si>
  <si>
    <t>4-hydroxy propiophenone</t>
  </si>
  <si>
    <t>CC(=O)C1=CC=C(C=C1)O</t>
  </si>
  <si>
    <t>4-hydroxy acetophenone</t>
  </si>
  <si>
    <t>C1=CC(=CC=C1CCO)O</t>
  </si>
  <si>
    <t>4-hydroxyphenethyl alcohol</t>
  </si>
  <si>
    <t>C1=CC(=CC=C1CO)O</t>
  </si>
  <si>
    <t>4-hydroxy benzylalacohol</t>
  </si>
  <si>
    <t>COC1=C(C=CC(=C1)CO)O</t>
  </si>
  <si>
    <t>4-hydroxy-3-methoxybenzyl alcohol</t>
  </si>
  <si>
    <t>OCc1cc(O)c(OC)cc1</t>
  </si>
  <si>
    <t>3-hydroxy-4-methoxybenzyl alcohol</t>
  </si>
  <si>
    <t>000088-58-4</t>
  </si>
  <si>
    <t>CC(C)(C)C1=CC(=C(C=C1O)C(C)(C)C)O</t>
  </si>
  <si>
    <t>2,5-diterbutyl hydroquinone</t>
  </si>
  <si>
    <t>CC1=C(C=CC(=C1)O)O</t>
  </si>
  <si>
    <t>toluhydroquinone</t>
  </si>
  <si>
    <t xml:space="preserve">Oc1cccc(O)c1 </t>
  </si>
  <si>
    <t>Resorcinol</t>
  </si>
  <si>
    <t>C1=CC=C(C(=C1)O)O</t>
  </si>
  <si>
    <t xml:space="preserve">catechol </t>
  </si>
  <si>
    <t>CC1=CC(=C(C=C1)O)O</t>
  </si>
  <si>
    <t>4-methyl catechlo</t>
  </si>
  <si>
    <t>CC1=C(C=CC=C1O)O</t>
  </si>
  <si>
    <t>2,6-dihydroxytoluene</t>
  </si>
  <si>
    <t>C1=CC(=C(C=C1O)Cl)O</t>
  </si>
  <si>
    <t>chlorohydroquinone</t>
  </si>
  <si>
    <t>CC(=O)C1=C(C=CC(=C1)O)O</t>
  </si>
  <si>
    <t>2,5-dihydroxyacetophenone</t>
  </si>
  <si>
    <t>C1=CC(=C(C=C1[N+](=O)[O-])O)O</t>
  </si>
  <si>
    <t>4-nitrocatechol</t>
  </si>
  <si>
    <t>C1=CC(=CC=C1N)O</t>
  </si>
  <si>
    <t>C1=CC(=C(C=C1N)[N+](=O)[O-])O</t>
  </si>
  <si>
    <t>1,2-Phenylenediamine</t>
  </si>
  <si>
    <t>CC1=C(C=C(C=C1)N)N</t>
  </si>
  <si>
    <t>2,4-diaminotoluene</t>
  </si>
  <si>
    <t>p-phenylenediamine</t>
  </si>
  <si>
    <t>000496-72-0</t>
  </si>
  <si>
    <t>CC1=CC(=C(C=C1)N)N</t>
  </si>
  <si>
    <t>3,4-diaminotoluene</t>
  </si>
  <si>
    <t>002687-25-4</t>
  </si>
  <si>
    <t>CC1=C(C(=CC=C1)N)N</t>
  </si>
  <si>
    <t>2,3-diaminotoluene</t>
  </si>
  <si>
    <t>000095-83-0</t>
  </si>
  <si>
    <t>C1=CC(=C(C=C1Cl)N)N</t>
  </si>
  <si>
    <t>4-chloro-1,2-phenylenediamine</t>
  </si>
  <si>
    <t>C1=CC(=C(C=C1[N+](=O)[O-])N)N</t>
  </si>
  <si>
    <t>4-nitro-phenylenediamine</t>
  </si>
  <si>
    <t>000099-98-9</t>
  </si>
  <si>
    <t>CN(C)C1=CC=C(C=C1)N</t>
  </si>
  <si>
    <t>4-amino-N,N-dimethylaniline</t>
  </si>
  <si>
    <t>phenethylamine</t>
  </si>
  <si>
    <t>C1=CC=C(C=C1)CN</t>
  </si>
  <si>
    <t>benzylamine</t>
  </si>
  <si>
    <t>3.80/3.40</t>
  </si>
  <si>
    <t>CC1=CC=C(C=C1)CN</t>
  </si>
  <si>
    <t>4-methylbenzylamine</t>
  </si>
  <si>
    <t>CC1=CC=C(C=C1)CCN</t>
  </si>
  <si>
    <t>2-(p-tolyl)ethylamine</t>
  </si>
  <si>
    <t>002393-23-9</t>
  </si>
  <si>
    <t>COC1=CC=C(C=C1)CN</t>
  </si>
  <si>
    <t>4-methoxybenzylamine</t>
  </si>
  <si>
    <t>C1=CC(=CC=C1CN)Cl</t>
  </si>
  <si>
    <t>4-chlorobenzylamine</t>
  </si>
  <si>
    <t>C1=CC(=CC=C1CCN)Cl</t>
  </si>
  <si>
    <t>2-(4-chlorophenyl)ethylamine</t>
  </si>
  <si>
    <t>000140-75-0</t>
  </si>
  <si>
    <t>C1=CC(=CC=C1CN)F</t>
  </si>
  <si>
    <t>4-fluorobenzylamine</t>
  </si>
  <si>
    <t>003300-51-4</t>
  </si>
  <si>
    <t>C1=CC(=CC=C1CN)C(F)(F)F</t>
  </si>
  <si>
    <t>4-(trifluoromethyl)benzylamine</t>
  </si>
  <si>
    <t>c1c([N+](=O)[O-])c(OC)ccc1</t>
  </si>
  <si>
    <t>2-Nitroanisole</t>
  </si>
  <si>
    <t>[O-][N+](=O)c(ccc(OC)c1)c1</t>
  </si>
  <si>
    <t>4-Nitroanisole</t>
  </si>
  <si>
    <t>Lu,Environ.Contam.Toxicol.,2003,70,832-838</t>
  </si>
  <si>
    <t>000119-10-8</t>
  </si>
  <si>
    <t>CC1=CC(=C(C=C1)OC)[N+](=O)[O-]</t>
  </si>
  <si>
    <t>4-methyl-2-nitroanisole</t>
  </si>
  <si>
    <t>c1c([N+](=O)[O-])cc(OC)cc1</t>
  </si>
  <si>
    <t>3-Nitroanisole</t>
  </si>
  <si>
    <t>010298-80-3</t>
  </si>
  <si>
    <t>COC1=CC(=C(C=C1)Cl)[N+](=O)[O-]</t>
  </si>
  <si>
    <t>4-chloro-3-nitroanisole</t>
  </si>
  <si>
    <t>000445-83-0</t>
  </si>
  <si>
    <t>COC1=C(C=C(C=C1)F)[N+](=O)[O-]</t>
  </si>
  <si>
    <t>4-fluoro-2-nitroquiniline</t>
  </si>
  <si>
    <t>000455-93-6</t>
  </si>
  <si>
    <t>COC1=C(C=C(C=C1)[N+](=O)[O-])F</t>
  </si>
  <si>
    <t>2-fluoro-4-nitroanisole</t>
  </si>
  <si>
    <t>4-cyanonitrobenzene</t>
  </si>
  <si>
    <t>000778-94-9</t>
  </si>
  <si>
    <t>C1=CC(=C(C=C1C(F)(F)F)[N+](=O)[O-])C#N</t>
  </si>
  <si>
    <t>2-nitro-4-(trifluoromethyl)benzonitrile</t>
  </si>
  <si>
    <t>000618-95-1</t>
  </si>
  <si>
    <t>COC(=O)C1=CC(=CC=C1)[N+](=O)[O-]</t>
  </si>
  <si>
    <t>methyl-3-nitrobenzoate</t>
  </si>
  <si>
    <t>methyl-4-nitrobenzoate</t>
  </si>
  <si>
    <t>000100-19-6</t>
  </si>
  <si>
    <t>CC(=O)c1ccc(cc1)[N+](=O)[O-]</t>
  </si>
  <si>
    <t>4-nitroacetophenone</t>
  </si>
  <si>
    <t>000100-27-6</t>
  </si>
  <si>
    <t>C1=CC(=CC=C1CCO)[N+](=O)[O-]</t>
  </si>
  <si>
    <t>2-(4-nitrophenyl)ethanol</t>
  </si>
  <si>
    <t>(3.68/3.54)</t>
  </si>
  <si>
    <t>C1=CC(=CC=C1CO)[N+](=O)[O-]</t>
  </si>
  <si>
    <t>4-nitrobenzylalcohol</t>
  </si>
  <si>
    <t>001504-63-8</t>
  </si>
  <si>
    <t>C1=CC(=CC=C1C=CCO)[N+](=O)[O-]</t>
  </si>
  <si>
    <t>4-nitrocinnamyl alcohol</t>
  </si>
  <si>
    <t>016365-27-8</t>
  </si>
  <si>
    <t>[O-][N+](=O)c(ccc(OCCO)c1)c1</t>
  </si>
  <si>
    <t>2-(4-nitroophenoxy)ethanol</t>
  </si>
  <si>
    <t>000619-90-9</t>
  </si>
  <si>
    <t>CC(=O)OCC1=CC=C(C=C1)[N+](=O)[O-]</t>
  </si>
  <si>
    <t>4-nitrobenzyl acetate</t>
  </si>
  <si>
    <t>000830-03-5</t>
  </si>
  <si>
    <t>O=C(Oc(ccc([N+](=O)[O-])c1)c1)C</t>
  </si>
  <si>
    <t>4-nitrophenylacetate</t>
  </si>
  <si>
    <t>001865-01-6</t>
  </si>
  <si>
    <t>C1=CC(=CC=C1[N+](=O)[O-])OC=O</t>
  </si>
  <si>
    <t>4-nitrophenylformate</t>
  </si>
  <si>
    <t>001956-06-5</t>
  </si>
  <si>
    <t>[O-][N+](=O)c1ccc(cc1)OC(=O)CC</t>
  </si>
  <si>
    <t>4-nitrophenyl propionate</t>
  </si>
  <si>
    <t>000658-78-6</t>
  </si>
  <si>
    <t>O=C(Oc(ccc([N+](=O)[O-])c1)c1)C(F)(F)F</t>
  </si>
  <si>
    <t>4-nitrophenyl trifluoroacetate</t>
  </si>
  <si>
    <t>005332-96-7</t>
  </si>
  <si>
    <t>CC(=O)Cc1ccc(cc1)[N+](=O)[O-]</t>
  </si>
  <si>
    <t>1-(4-nitrophenyl)acetone</t>
  </si>
  <si>
    <t>C1=CC(=CC=C1CC#N)[N+](=O)[O-]</t>
  </si>
  <si>
    <t>4-nitrophenylacetonitrile</t>
  </si>
  <si>
    <t>000610-22-0</t>
  </si>
  <si>
    <t>COC(=O)C1=C(C=C(C=C1)[N+](=O)[O-])C(=O)OC</t>
  </si>
  <si>
    <t>dimethyl-4-nitrophthalate</t>
  </si>
  <si>
    <t>c1cc([N+](=O)[O-])cc([N+](=O)[O-])c1</t>
  </si>
  <si>
    <t>1,3-Dinitrobenzene</t>
  </si>
  <si>
    <t>4.93/3.72</t>
  </si>
  <si>
    <t>c1c([N+](=O)[O-])ccc([N+](=O)[O-])c1</t>
  </si>
  <si>
    <t>1,4-Dinitrobenzene</t>
  </si>
  <si>
    <t>5.84/5.97</t>
  </si>
  <si>
    <t>c1c([N+](=O)[O-])cc([N+](=O)[O-])c(C)c1</t>
  </si>
  <si>
    <t>4.64/3.55</t>
  </si>
  <si>
    <t>c1cc([N+](=O)[O-])c([N+](=O)[O-])cc1</t>
  </si>
  <si>
    <t>1,2-Dinitrobenzene</t>
  </si>
  <si>
    <t>6.03/4.23</t>
  </si>
  <si>
    <t>CC1=C(C(=CC=C1)[N+](=O)[O-])[N+](=O)[O-]</t>
  </si>
  <si>
    <t>c1c([N+](=O)[O-])c(C)c([N+](=O)[O-])cc1</t>
  </si>
  <si>
    <t>4.27/4.80</t>
  </si>
  <si>
    <t>CC1=CC(=C(C=C1)[N+](=O)[O-])[N+](=O)[O-]</t>
  </si>
  <si>
    <t>3,4-dinitrotoluene</t>
  </si>
  <si>
    <t>c1c(N)c([N+](=O)[O-])cc([N+](=O)[O-])c1</t>
  </si>
  <si>
    <t>2,4-Dinitroaniline</t>
  </si>
  <si>
    <t>4.16/3.56</t>
  </si>
  <si>
    <t>C1=C(C=C(C=C1[N+](=O)[O-])[N+](=O)[O-])N</t>
  </si>
  <si>
    <t>006393-42-6</t>
  </si>
  <si>
    <t>CC1=CC(=C(C(=C1)[N+](=O)[O-])N)[N+](=O)[O-]</t>
  </si>
  <si>
    <t>2,6-dinitro-4-methylaniline</t>
  </si>
  <si>
    <t>C1=C(C=C(C(=C1[N+](=O)[O-])N)Cl)[N+](=O)[O-]</t>
  </si>
  <si>
    <t>6-chloro-2,4-dinitroaniline</t>
  </si>
  <si>
    <t>C1=C(C=C(C(=C1[N+](=O)[O-])N)[N+](=O)[O-])Cl</t>
  </si>
  <si>
    <t>c1cc([N+](=O)[O-])cc([N+](=O)[O-])c1Br</t>
  </si>
  <si>
    <t>2,4-Dinitrobromobenzene</t>
  </si>
  <si>
    <t>c1c([N+](=O)[O-])cc([N+](=O)[O-])c(Cl)c1</t>
  </si>
  <si>
    <t>2,4-Dinitrochlorobenzene</t>
  </si>
  <si>
    <t>5.58/4.55</t>
  </si>
  <si>
    <t>000610-40-2</t>
  </si>
  <si>
    <t>C1=CC(=C(C=C1Cl)[N+](=O)[O-])[N+](=O)[O-]</t>
  </si>
  <si>
    <t>1-chloro-3,4-dinitrobenzene</t>
  </si>
  <si>
    <t>C1=C(C(=CC(=C1Cl)Cl)[N+](=O)[O-])[N+](=O)[O-]</t>
  </si>
  <si>
    <t>C1=C(C=C(C(=C1Cl)[N+](=O)[O-])[N+](=O)[O-])Cl</t>
  </si>
  <si>
    <t>C1=C(C=C(C=C1[N+](=O)[O-])[N+](=O)[O-])C#N</t>
  </si>
  <si>
    <t>004248-33-3</t>
  </si>
  <si>
    <t>C1=CC(=C(C=C1C#N)[N+](=O)[O-])[N+](=O)[O-]</t>
  </si>
  <si>
    <t>3,4-dinitrobenzonitrile</t>
  </si>
  <si>
    <t>C1=C(C(=CC(=C1[N+](=O)[O-])F)F)[N+](=O)[O-]</t>
  </si>
  <si>
    <t>(6.28/5.99)</t>
  </si>
  <si>
    <t>[O-][N+](=O)c(ccc(O)c1[N+](=O)[O-])c1</t>
  </si>
  <si>
    <t>4.09/3.61</t>
  </si>
  <si>
    <t>Qin, SAR QSAR Environ. Sci. 2010,5,389-401/Villa ,Ecotoxicol. Environ. Saf. 2012, 86,93-100</t>
  </si>
  <si>
    <t>CC1=CC(=CC(=C1O)[N+](=O)[O-])[N+](=O)[O-]</t>
  </si>
  <si>
    <t>4,6-dinitro-o-cresol</t>
  </si>
  <si>
    <t>CC1=CC(=C(C(=C1)[N+](=O)[O-])O)[N+](=O)[O-]</t>
  </si>
  <si>
    <t>2,6-dinitro-p-cresol</t>
  </si>
  <si>
    <t>000401-99-0</t>
  </si>
  <si>
    <t>C1=C(C=C(C=C1[N+](=O)[O-])[N+](=O)[O-])C(F)(F)F</t>
  </si>
  <si>
    <t>3,5-dinitrobenzotrifluoride</t>
  </si>
  <si>
    <t>000393-75-9</t>
  </si>
  <si>
    <t>C1=C(C=C(C(=C1[N+](=O)[O-])Cl)[N+](=O)[O-])C(F)(F)F</t>
  </si>
  <si>
    <t>4-chloro-3,5-dinitrobenzotrifluoride</t>
  </si>
  <si>
    <t>[O-][N+](=O)c(c([N+](=O)[O-])ccc1(CO))c1</t>
  </si>
  <si>
    <t>3,4-dinitrobenzyl alcohol</t>
  </si>
  <si>
    <t>C1=CC(=C(C=C1CO)[N+](=O)[O-])[N+](=O)[O-]</t>
  </si>
  <si>
    <t>3,5-dinitrobenzyl alcohol</t>
  </si>
  <si>
    <t>picric acid</t>
  </si>
  <si>
    <t>C1=CC=C(C=C1)C#N</t>
  </si>
  <si>
    <t>CC1=CC=C(C=C1)C#N</t>
  </si>
  <si>
    <t>p-tolunitrile</t>
  </si>
  <si>
    <t>C1=CC(=CC=C1C#N)Br</t>
  </si>
  <si>
    <t xml:space="preserve">N#Cc1ccc(Cl)cc1 </t>
  </si>
  <si>
    <t>4-Chlorobenzonitrile</t>
  </si>
  <si>
    <t>4.20/4.55</t>
  </si>
  <si>
    <t>006574-99-8</t>
  </si>
  <si>
    <t xml:space="preserve">N#Cc1ccc(Cl)c(Cl)c1 </t>
  </si>
  <si>
    <t>3,4-Dichlorobenzonitrile</t>
  </si>
  <si>
    <t>006575-00-4</t>
  </si>
  <si>
    <t>C1=C(C=C(C=C1Cl)Cl)C#N</t>
  </si>
  <si>
    <t>3,5-dichlorobenzonitrile</t>
  </si>
  <si>
    <t>C1=CC(=CC=C1C#N)F</t>
  </si>
  <si>
    <t>001897-52-5</t>
  </si>
  <si>
    <t>C1=CC(=C(C(=C1)F)C#N)F</t>
  </si>
  <si>
    <t>2,6-difluorobenzonitrile</t>
  </si>
  <si>
    <t>077532-79-7</t>
  </si>
  <si>
    <t>CC1=C(C=C(C=C1)F)C#N</t>
  </si>
  <si>
    <t>5-fluoro-2-methyl-benzonitrile</t>
  </si>
  <si>
    <t>C1=CC(=CC(=C1)C(F)(F)F)C#N</t>
  </si>
  <si>
    <t>3-trifluoromethylbenzonitrile</t>
  </si>
  <si>
    <t>000455-18-5</t>
  </si>
  <si>
    <t>C1=CC(=CC=C1C#N)C(F)(F)F</t>
  </si>
  <si>
    <t>1',1',1'-trifluoro-p-tolunitrile</t>
  </si>
  <si>
    <t>000103-70-8</t>
  </si>
  <si>
    <t>C1=CC=C(C=C1)NC=O</t>
  </si>
  <si>
    <t>formanilide</t>
  </si>
  <si>
    <t>CC(=O)NC1=CC=CC=C1</t>
  </si>
  <si>
    <t>000539-03-7</t>
  </si>
  <si>
    <t>CCOC1=C(C=C(C=C1)Cl)NC(=O)C</t>
  </si>
  <si>
    <t>4-chloro-N-acetyl aniline</t>
  </si>
  <si>
    <t>propanil</t>
  </si>
  <si>
    <t>051218-45-2</t>
  </si>
  <si>
    <t>CCc1cccc(C)c1N(C(C)COC)C(=O)CCl</t>
  </si>
  <si>
    <t>metolachlor</t>
  </si>
  <si>
    <t>alachlor</t>
  </si>
  <si>
    <t>057837-19-1</t>
  </si>
  <si>
    <t>COCC(=O)N(C(C)C(=O)OC)c1c(C)cccc1C</t>
  </si>
  <si>
    <t>metalaxyl</t>
  </si>
  <si>
    <t>000106-45-6</t>
  </si>
  <si>
    <t>Sc(ccc(c1)C)c1</t>
  </si>
  <si>
    <t>p-Methylthiophenol</t>
  </si>
  <si>
    <t>Shi,Ecotoxicol. Environ. Saf. 2012,78,134-141</t>
  </si>
  <si>
    <t>000108-40-7</t>
  </si>
  <si>
    <t>Sc(cccc1C)c1</t>
  </si>
  <si>
    <t>m-Methylthiophenol</t>
  </si>
  <si>
    <t>C1=CC=C(C=C1)S</t>
  </si>
  <si>
    <t>thiophenol</t>
  </si>
  <si>
    <t>5.11/5.71</t>
  </si>
  <si>
    <t>Kaiser, Water Poll.Res.J.Canda;1991,26,361-431/Shi,Ecotoxicol. Environ. Saf. 2012,78,134-141</t>
  </si>
  <si>
    <t>000118-72-9</t>
  </si>
  <si>
    <t>Sc(c(ccc1)C)c1C</t>
  </si>
  <si>
    <t>2,6-Dimethylthiophenol</t>
  </si>
  <si>
    <t>002396-68-1</t>
  </si>
  <si>
    <t>Sc1ccc(C(C)(C)C)cc1</t>
  </si>
  <si>
    <t>4-Tertiary butylthiophenol</t>
  </si>
  <si>
    <t>004001-61-0</t>
  </si>
  <si>
    <t>Sc(c(ccc1C)C)c1</t>
  </si>
  <si>
    <t>2,5-Dimethylthiophenol</t>
  </si>
  <si>
    <t>013616-82-5</t>
  </si>
  <si>
    <t>Sc(c(cc(c1)C)C)c1</t>
  </si>
  <si>
    <t>2,4-Dimethylthiophenol</t>
  </si>
  <si>
    <t>018800-53-8</t>
  </si>
  <si>
    <t>Sc(ccc(c1C)C)c1</t>
  </si>
  <si>
    <t>3,4-Dimethylthiophenol</t>
  </si>
  <si>
    <t>000696-63-9</t>
  </si>
  <si>
    <t>COC1=CC=C(C=C1)S</t>
  </si>
  <si>
    <t>4-methoxythiophenol</t>
  </si>
  <si>
    <t>000700-96-9</t>
  </si>
  <si>
    <t>COc1ccc(S)cc1OC</t>
  </si>
  <si>
    <t>3,4-Dimethoxythiophenol</t>
  </si>
  <si>
    <t>015570-12-4</t>
  </si>
  <si>
    <t>Sc1cc(OC)ccc1</t>
  </si>
  <si>
    <t>3-Methoxythiophenol</t>
  </si>
  <si>
    <t>000106-53-6</t>
  </si>
  <si>
    <t>Sc(ccc(c1)Br)c1</t>
  </si>
  <si>
    <t>4-Bromothiophenol</t>
  </si>
  <si>
    <t>006320-01-0</t>
  </si>
  <si>
    <t>Sc1cc(Br)ccc1</t>
  </si>
  <si>
    <t>3-Bromothiophenol</t>
  </si>
  <si>
    <t>006320-02-1</t>
  </si>
  <si>
    <t>Sc(c(ccc1)Br)c1</t>
  </si>
  <si>
    <t>2-Bromothiophenol</t>
  </si>
  <si>
    <t>000106-54-7</t>
  </si>
  <si>
    <t>C1=CC(=CC=C1S)Cl</t>
  </si>
  <si>
    <t>4-chloro-thiophenol</t>
  </si>
  <si>
    <t>5.39/4.99</t>
  </si>
  <si>
    <t>001122-41-4</t>
  </si>
  <si>
    <t>Sc1c(Cl)cc(Cl)cc1</t>
  </si>
  <si>
    <t>2,4-Dichlorothiophenol</t>
  </si>
  <si>
    <t>002037-31-2</t>
  </si>
  <si>
    <t>Sc(cccc1Cl)c1</t>
  </si>
  <si>
    <t>3-Chlorothiophenol</t>
  </si>
  <si>
    <t>005858-18-4</t>
  </si>
  <si>
    <t>Sc(c(ccc1Cl)Cl)c1</t>
  </si>
  <si>
    <t>2,5-Dichlorothiophenol</t>
  </si>
  <si>
    <t>006320-03-2</t>
  </si>
  <si>
    <t>Sc(c(ccc1)Cl)c1</t>
  </si>
  <si>
    <t>2-Chlorothiophenol</t>
  </si>
  <si>
    <t>017231-94-6</t>
  </si>
  <si>
    <t>Sc1cc(Cl)cc(Cl)c1</t>
  </si>
  <si>
    <t>3,5-Dichlorothiophenol</t>
  </si>
  <si>
    <t>017231-95-7</t>
  </si>
  <si>
    <t>Sc1cccc(Cl)c1Cl</t>
  </si>
  <si>
    <t>2,3-Dichlorothiophenol</t>
  </si>
  <si>
    <t>024966-39-0</t>
  </si>
  <si>
    <t>Sc1c(cccc1Cl)Cl</t>
  </si>
  <si>
    <t>2,6-Dichlorothiophenol</t>
  </si>
  <si>
    <t>000371-42-6</t>
  </si>
  <si>
    <t>Sc1ccc(F)cc1</t>
  </si>
  <si>
    <t>4-Fluorothiophenol</t>
  </si>
  <si>
    <t>000769-40-4</t>
  </si>
  <si>
    <t>Sc1c(F)c(F)cc(F)c1F</t>
  </si>
  <si>
    <t>2,3,5,6-Tetrafluorothiophenol</t>
  </si>
  <si>
    <t>000771-62-0</t>
  </si>
  <si>
    <t>Sc(c(F)c(F)c1F)c(F)c1F</t>
  </si>
  <si>
    <t>Pentafluorothiophenol</t>
  </si>
  <si>
    <t>001996-44-7</t>
  </si>
  <si>
    <t>Fc1ccc(S)c(F)c1</t>
  </si>
  <si>
    <t>2,4-Difluorothiophenol</t>
  </si>
  <si>
    <t>002557-77-9</t>
  </si>
  <si>
    <t>Sc1cc(F)ccc1</t>
  </si>
  <si>
    <t>3-Fluorothiophenol</t>
  </si>
  <si>
    <t>002557-78-0</t>
  </si>
  <si>
    <t>Fc1ccccc1S</t>
  </si>
  <si>
    <t>2-Fluorothiophenol</t>
  </si>
  <si>
    <t>005351-69-9</t>
  </si>
  <si>
    <t>C1=CC=C(C=C1)NC(=S)NN</t>
  </si>
  <si>
    <t>4-phenyl thiosemicarbazide</t>
  </si>
  <si>
    <t>007669-54-7</t>
  </si>
  <si>
    <t>C1=CC=C(C(=C1)[N+](=O)[O-])SCl</t>
  </si>
  <si>
    <t>2-nitrobenzene sulfenylchloride</t>
  </si>
  <si>
    <t>000098-10-2</t>
  </si>
  <si>
    <t>C1=CC=C(C=C1)S(=O)(=O)N</t>
  </si>
  <si>
    <t>benzene sulfonamide</t>
  </si>
  <si>
    <t>001129-26-6</t>
  </si>
  <si>
    <t>COC1=CC=C(C=C1)S(=O)(=O)N</t>
  </si>
  <si>
    <t>4-methoxybenzene sulfonamide</t>
  </si>
  <si>
    <t>000070-55-3</t>
  </si>
  <si>
    <t>O=S(=O)(N)c(ccc(c1)C)c1</t>
  </si>
  <si>
    <t>toluene-4-sulfonamide</t>
  </si>
  <si>
    <t>035303-76-5</t>
  </si>
  <si>
    <t>C1=CC(=CC=C1CCN)S(=O)(=O)N</t>
  </si>
  <si>
    <t>4-(2-aminoethyl)benzene sulfonamide</t>
  </si>
  <si>
    <t>000138-41-0</t>
  </si>
  <si>
    <t>C1=CC(=CC=C1C(=O)O)S(=O)(=O)N</t>
  </si>
  <si>
    <t>4-carboxybenzene sulfonamide</t>
  </si>
  <si>
    <t>000098-64-6</t>
  </si>
  <si>
    <t>C1=CC(=CC=C1S(=O)(=O)N)Cl</t>
  </si>
  <si>
    <t>1-chloro-4-benzene sulfonamide</t>
  </si>
  <si>
    <t>006325-93-5</t>
  </si>
  <si>
    <t>O=S(=O)(N)c(ccc([N+](=O)[O-])c1)c1</t>
  </si>
  <si>
    <t>4-nitrobenzenesulfonamide</t>
  </si>
  <si>
    <t>CC1=CC=C(C=C1)S(=O)(=O)Cl</t>
  </si>
  <si>
    <t>toluene-4-sulfonyl chloride</t>
  </si>
  <si>
    <t>041687-30-3</t>
  </si>
  <si>
    <t>C1=CC(=CC(=C1)S(=O)(=O)CCO)[N+](=O)[O-]</t>
  </si>
  <si>
    <t>2-(3-nitrophenylsulfonyl)ethanol</t>
  </si>
  <si>
    <t>007605-28-9</t>
  </si>
  <si>
    <t>C1=CC=C(C=C1)S(=O)(=O)CC#N</t>
  </si>
  <si>
    <t>(phenylsulfonyl)acetonitrile</t>
  </si>
  <si>
    <t>002297-64-5</t>
  </si>
  <si>
    <t>O=S(=O)(NN)c(ccc(c1)Br)c1</t>
  </si>
  <si>
    <t>4-bromobenzenesulfonichydrazide</t>
  </si>
  <si>
    <t>002845-62-7</t>
  </si>
  <si>
    <t>C1=CC=C(C=C1)S(=O)(=O)N=C=O</t>
  </si>
  <si>
    <t>benzenesulfonyl isocyanate</t>
  </si>
  <si>
    <t>001073-29-6</t>
  </si>
  <si>
    <t>Oc(c(SC)ccc1)c1</t>
  </si>
  <si>
    <t>o-Methylthiophenol</t>
  </si>
  <si>
    <t>thiobenzamide</t>
  </si>
  <si>
    <t>1,4-phenylenediisothiocyanate</t>
  </si>
  <si>
    <t>002131-55-7</t>
  </si>
  <si>
    <t>C1=CC(=CC=C1N=C=S)Cl</t>
  </si>
  <si>
    <t>4-chlorophenyl-isothiocyanate</t>
  </si>
  <si>
    <t>001544-68-9</t>
  </si>
  <si>
    <t>C1=CC(F)=CC=C1N=C=S</t>
  </si>
  <si>
    <t>4-fluorophenyl isothiocyanante</t>
  </si>
  <si>
    <t>C1=CC=C(C=C1)NC(=S)N</t>
  </si>
  <si>
    <t>N-phenylthiourea</t>
  </si>
  <si>
    <t>(4.56/4.05)</t>
  </si>
  <si>
    <t>001085-98-9</t>
  </si>
  <si>
    <t>CN(C)S(=O)(=O)N(SC(F)(Cl)Cl)c1ccccc1</t>
  </si>
  <si>
    <t>dichlofluanide</t>
  </si>
  <si>
    <t>037595-74-7</t>
  </si>
  <si>
    <t>C1=CC=C(C=C1)N(S(=O)(=O)C(F)(F)F)S(=O)(=O)C(F)(F)F</t>
  </si>
  <si>
    <t>N-phenyl-N-bis(trifluoromethylsulfone)</t>
  </si>
  <si>
    <t>C1=CC=C(C=C1)CN=C=S</t>
  </si>
  <si>
    <t>C1=CC=C(C=C1)CSC#N</t>
  </si>
  <si>
    <t>benzylthiocyanate</t>
  </si>
  <si>
    <t>000100-53-8</t>
  </si>
  <si>
    <t>C1=CC=C(C=C1)CS</t>
  </si>
  <si>
    <t>benzyl mercaptan</t>
  </si>
  <si>
    <t>006258-60-2</t>
  </si>
  <si>
    <t>COC1=CC=C(C=C1)CS</t>
  </si>
  <si>
    <t>4-methoxy-alpha-toluenethiol</t>
  </si>
  <si>
    <t>006258-66-8</t>
  </si>
  <si>
    <t>C1=CC(=CC=C1CS)Cl</t>
  </si>
  <si>
    <t>4-chlorobenzyl-mercaptan</t>
  </si>
  <si>
    <t>017377-30-9</t>
  </si>
  <si>
    <t>C1=CC=C(C=C1)CSCC#N</t>
  </si>
  <si>
    <t>benzylthioacetonitrile</t>
  </si>
  <si>
    <t>paraoxon</t>
  </si>
  <si>
    <t>CCOP(=S)(OCC)Oc1ccc(cc1)[N+](=O)[O-]</t>
  </si>
  <si>
    <t>parathion_ethyl</t>
  </si>
  <si>
    <t>COP(=S)(OC)Oc1ccc([N+](=O)[O-])c(C)c1</t>
  </si>
  <si>
    <t>fenitrothion</t>
  </si>
  <si>
    <t>000933-90-4</t>
  </si>
  <si>
    <t>C1=CC(=C(N=C1)C(=O)N)O</t>
  </si>
  <si>
    <t>3-hydroxypicolinamide</t>
  </si>
  <si>
    <t>C1=CN=CC=C1C(=O)N</t>
  </si>
  <si>
    <t>isonicotinamide</t>
  </si>
  <si>
    <t>C1=CC(=CN=C1)N</t>
  </si>
  <si>
    <t>3-aminopyridine</t>
  </si>
  <si>
    <t>C1=CN=CC=C1N</t>
  </si>
  <si>
    <t>4-aminopyridine</t>
  </si>
  <si>
    <t>C1=CC=NC(=C1)N</t>
  </si>
  <si>
    <t>2-aminopyridine</t>
  </si>
  <si>
    <t>001682-20-8</t>
  </si>
  <si>
    <t>C1(=C(C(=NC(=C1F)F)F)F)N</t>
  </si>
  <si>
    <t>4-amino-2,3,5,6-tetrafluoropyridine</t>
  </si>
  <si>
    <t>C1(=C(C(=NC(=C1Cl)F)F)Cl)N</t>
  </si>
  <si>
    <t>4-amino-3,5-dichloro-2,6-difluoropoyridine</t>
  </si>
  <si>
    <t>CN(C)C1=CC=NC=C1</t>
  </si>
  <si>
    <t>4-dimethylaminopyridine</t>
  </si>
  <si>
    <t>(3.76/3.69)</t>
  </si>
  <si>
    <t>CN(C)C1=CC=CC=N1</t>
  </si>
  <si>
    <t>2-dimethylaminopyridine</t>
  </si>
  <si>
    <t>C1=CN=CC=C1C#N</t>
  </si>
  <si>
    <t>4-cyanopyridine</t>
  </si>
  <si>
    <t>(2.40/2.38)</t>
  </si>
  <si>
    <t>C1=CC(=CN=C1)C#N</t>
  </si>
  <si>
    <t>3-cyanopyridine</t>
  </si>
  <si>
    <t>C1=CC=NC(=C1)C#N</t>
  </si>
  <si>
    <t>2-cyanopyridine</t>
  </si>
  <si>
    <t>C1=CC(=NC(=C1)N)N</t>
  </si>
  <si>
    <t>2,6-diaminopyridine</t>
  </si>
  <si>
    <t>C1=CC(=C(N=C1)N)N</t>
  </si>
  <si>
    <t>2,3-diaminopyridine</t>
  </si>
  <si>
    <t>2,3-dihydroxypyridine</t>
  </si>
  <si>
    <t>C1=C(C=NC(=C1[N+](=O)[O-])Cl)[N+](=O)[O-]</t>
  </si>
  <si>
    <t>C1=CC(=CN=C1)O</t>
  </si>
  <si>
    <t>3-hydroxypyridine</t>
  </si>
  <si>
    <t>2-hydroxy pyridine</t>
  </si>
  <si>
    <t>5-chloro-2-pyridinol</t>
  </si>
  <si>
    <t>C1=CC(=NC=C1[N+](=O)[O-])N</t>
  </si>
  <si>
    <t>2-amino-5-nitropoyridine</t>
  </si>
  <si>
    <t>C1=CC(=C(N=C1)Cl)[N+](=O)[O-]</t>
  </si>
  <si>
    <t>4-pyridinealdoxime</t>
  </si>
  <si>
    <t>002196-13-6</t>
  </si>
  <si>
    <t>C1=CN=CC=C1C(=S)N</t>
  </si>
  <si>
    <t>thioisonicotinamide</t>
  </si>
  <si>
    <t>013121-99-8</t>
  </si>
  <si>
    <t>C1=NC=CC(=C1)CC#N</t>
  </si>
  <si>
    <t>4-pyridylacetonitrile hydrochloride</t>
  </si>
  <si>
    <t>002637-34-5</t>
  </si>
  <si>
    <t>C1=CC(=S)NC=C1</t>
  </si>
  <si>
    <t>2-mercaptopyridine</t>
  </si>
  <si>
    <t>005598-13-0</t>
  </si>
  <si>
    <t>COP(=S)(OC)Oc1nc(Cl)c(Cl)cc1Cl</t>
  </si>
  <si>
    <t>chlorpyriphos_methyl</t>
  </si>
  <si>
    <t>biphenyl</t>
  </si>
  <si>
    <t>000643-93-6</t>
  </si>
  <si>
    <t>CC1=CC=CC(=C1)C2=CC=CC=C2</t>
  </si>
  <si>
    <t>3-phenyltoluene</t>
  </si>
  <si>
    <t>CC1=CC=C(C=C1)C2=CC=CC=C2</t>
  </si>
  <si>
    <t>4-phenyltoluene</t>
  </si>
  <si>
    <t>(5.03/4.97)</t>
  </si>
  <si>
    <t>4-Monochlorobiphenyl</t>
  </si>
  <si>
    <t>016605-91-7</t>
  </si>
  <si>
    <t>Clc2cccc(c1ccccc1)c2Cl</t>
  </si>
  <si>
    <t>2,3-Dichlorobiphenyl</t>
  </si>
  <si>
    <t>C1=CC=C(C=C1)C2=CC=C(C=C2)CO</t>
  </si>
  <si>
    <t>4-biphenylmethanol</t>
  </si>
  <si>
    <t>C1=CC=C(C=C1)C2=CC=C(C=C2)C(=O)O</t>
  </si>
  <si>
    <t>4-biphenylcarboxylic acid</t>
  </si>
  <si>
    <t>benzhydrol</t>
  </si>
  <si>
    <t>000101-81-5</t>
  </si>
  <si>
    <t>C1=CC=C(C=C1)CC2=CC=CC=C2</t>
  </si>
  <si>
    <t>diphenylmethane</t>
  </si>
  <si>
    <t>000091-00-9</t>
  </si>
  <si>
    <t>C1=CC=C(C=C1)C(C2=CC=CC=C2)N</t>
  </si>
  <si>
    <t>aminodiphenylmethane</t>
  </si>
  <si>
    <t>000103-32-2</t>
  </si>
  <si>
    <t>C1=CC=C(C=C1)CNC2=CC=CC=C2</t>
  </si>
  <si>
    <t>N-phenylbenzylanmine</t>
  </si>
  <si>
    <t xml:space="preserve">N(c1ccccc1)c2ccccc2 </t>
  </si>
  <si>
    <t>4.88/4.69/5.43</t>
  </si>
  <si>
    <t>Dearden, Quant.Struct.-Act.Relat., 2000,19,3-10 / Kaiser, Water Poll.Res.J.Canda;1991,26,361-431 / Villa,Ecotoxicol. Environ. Saf., 2012, 86,93-100</t>
  </si>
  <si>
    <t>000134-81-6</t>
  </si>
  <si>
    <t>C1=CC=C(C=C1)C(=O)C(=O)C2=CC=CC=C2</t>
  </si>
  <si>
    <t>benzil</t>
  </si>
  <si>
    <t>phenylbenzoate</t>
  </si>
  <si>
    <t>phenylether</t>
  </si>
  <si>
    <t>060123-64-0</t>
  </si>
  <si>
    <t>Clc2ccc(Oc1cc(Cl)c(Cl)cc1Cl)c(Cl)c2</t>
  </si>
  <si>
    <t>2,2',4,4',5-pentachlorodiphenyl ether</t>
  </si>
  <si>
    <t>002215-77-2</t>
  </si>
  <si>
    <t>C1=CC=C(C=C1)OC2=CC=C(C=C2)C(=O)O</t>
  </si>
  <si>
    <t>4-phenoxybenzoic acid</t>
  </si>
  <si>
    <t>benzophenone</t>
  </si>
  <si>
    <t>C1=CC=C(C=C1)C(=O)C2=CC=C(C=C2)Cl</t>
  </si>
  <si>
    <t>4-chlorobenzophenone</t>
  </si>
  <si>
    <t>000345-83-5</t>
  </si>
  <si>
    <t>C1=CC=C(C=C1)C(=O)C2=CC=C(C=C2)F</t>
  </si>
  <si>
    <t>4-fluorobenzophenone</t>
  </si>
  <si>
    <t>000728-86-9</t>
  </si>
  <si>
    <t>C1=CC=C(C=C1)C(=O)C2=CC=C(C=C2)C(F)(F)F</t>
  </si>
  <si>
    <t>4-(trifluoromethyl)benzophenone</t>
  </si>
  <si>
    <t>C1=CC=C2C=CC=CC2=C1</t>
  </si>
  <si>
    <t>5.15/4.24</t>
  </si>
  <si>
    <t>Kaiser, Water Poll.Res.J.Canda;1991,26,361-431/Lin,Marine Pollution Bulletin,2005,50,617-623</t>
  </si>
  <si>
    <t>1,3-Dimethynaphthalene</t>
  </si>
  <si>
    <t>CCC1=CC=CC2=CC=CC=C21</t>
  </si>
  <si>
    <t>000050-32-8</t>
  </si>
  <si>
    <t>c(c(c(cc1)ccc2)c2cc3)(c3cc(c4ccc5)c5)c14</t>
  </si>
  <si>
    <t>Benzo[a]pyrene</t>
  </si>
  <si>
    <t>El-Alawi, Environ. Toxicol. Chem. 2002, 21,2225-2232</t>
  </si>
  <si>
    <t>000053-70-3</t>
  </si>
  <si>
    <t>c(c(c(c(c1)ccc2)c2)cc(c3c(c(c4)ccc5)c5)c4)(c1)c3</t>
  </si>
  <si>
    <t>Dibenzo[a,h]anthracene</t>
  </si>
  <si>
    <t>000056-55-3</t>
  </si>
  <si>
    <t>c(c(c(c(c1)ccc2)c2)cc(c3ccc4)c4)(c1)c3</t>
  </si>
  <si>
    <t>Benz[a]anthracene</t>
  </si>
  <si>
    <t>C1=CC=C2C(=C1)C=CC3=CC=CC=C32</t>
  </si>
  <si>
    <t>phenanthrene</t>
  </si>
  <si>
    <t>6.56/5.54</t>
  </si>
  <si>
    <t>Kaiser, Water Poll.Res.J.Canda;1991,26,361-431 / EL-ALAWI,Environ. Toxicol. Chem., 2002,21,2225-2232</t>
  </si>
  <si>
    <t>fluorene</t>
  </si>
  <si>
    <t>000092-24-0</t>
  </si>
  <si>
    <t>c(c(cc(c1ccc2)c2)cc(c3ccc4)c4)(c1)c3</t>
  </si>
  <si>
    <t>Benz[b]anthracene</t>
  </si>
  <si>
    <t>000120-12-7</t>
  </si>
  <si>
    <t>c(c(ccc1)cc(c2ccc3)c3)(c1)c2</t>
  </si>
  <si>
    <t>anthracene</t>
  </si>
  <si>
    <t>pyrene</t>
  </si>
  <si>
    <t>000191-07-1</t>
  </si>
  <si>
    <t>c1cc3ccc4ccc5ccc6ccc7ccc1c2c7c6c5c4c23</t>
  </si>
  <si>
    <t>Coronene</t>
  </si>
  <si>
    <t>000191-24-2</t>
  </si>
  <si>
    <t>c16cccc2ccc3ccc4ccc5cccc6c5c4c3c12</t>
  </si>
  <si>
    <t>Benzo[ghi]perylene</t>
  </si>
  <si>
    <t>000191-30-0</t>
  </si>
  <si>
    <t>c1ccc3c(c1)cc4ccc5cccc6c2ccccc2c3c4c56</t>
  </si>
  <si>
    <t>Dibenzo[a,l]pyrene</t>
  </si>
  <si>
    <t>000192-97-2</t>
  </si>
  <si>
    <t>c1ccc2c(c1)c4cccc5ccc3cccc2c3c45</t>
  </si>
  <si>
    <t>Benzo[e]pyrene</t>
  </si>
  <si>
    <t>000208-96-8</t>
  </si>
  <si>
    <t>C1=CC2=C3C(=C1)C=CC3=CC=C2</t>
  </si>
  <si>
    <t>acenaphthylene</t>
  </si>
  <si>
    <t>000217-59-4</t>
  </si>
  <si>
    <t>c1ccc2c3ccccc3c4ccccc4c2c1</t>
  </si>
  <si>
    <t>triphenylene</t>
  </si>
  <si>
    <t>000218-01-9</t>
  </si>
  <si>
    <t>c1ccc2ccc3c4ccccc4ccc3c2c1</t>
  </si>
  <si>
    <t>chrysene</t>
  </si>
  <si>
    <t>000243-17-4</t>
  </si>
  <si>
    <t>c1ccc2c3cc4ccccc4cc3Cc2c1</t>
  </si>
  <si>
    <t>Benzo[b]fluorene</t>
  </si>
  <si>
    <t>000091-62-3</t>
  </si>
  <si>
    <t>CC1=CC2=C(C=C1)N=CC=C2</t>
  </si>
  <si>
    <t>6-methylquinoline</t>
  </si>
  <si>
    <t>000093-37-8</t>
  </si>
  <si>
    <t>CC1=CC2=C(C=C1)C=CC(=N2)C</t>
  </si>
  <si>
    <t>2,7-dimethylquinoline</t>
  </si>
  <si>
    <t>C1=CC=C2C=NC=CC2=C1</t>
  </si>
  <si>
    <t>000491-35-0</t>
  </si>
  <si>
    <t>CC1=CC=NC2=CC=CC=C12</t>
  </si>
  <si>
    <t>4-methylquinoline,lepidine</t>
  </si>
  <si>
    <t>000611-32-5</t>
  </si>
  <si>
    <t>CC1=CC=CC2=C1N=CC=C2</t>
  </si>
  <si>
    <t>8-methylquinoline</t>
  </si>
  <si>
    <t>000826-77-7</t>
  </si>
  <si>
    <t>CC1=CC2=C(C=CN=C2C=C1)C</t>
  </si>
  <si>
    <t>4,6-dimethylquinoline</t>
  </si>
  <si>
    <t>CC1=CC2=C(C=C1)N=C(C=C2)C</t>
  </si>
  <si>
    <t>2,6-dimethylquinoiline</t>
  </si>
  <si>
    <t>001198-37-4</t>
  </si>
  <si>
    <t>CC1=CC(=NC2=CC=CC=C12)C</t>
  </si>
  <si>
    <t>2,4-dimethylquinoline</t>
  </si>
  <si>
    <t>(3.96/3.85)</t>
  </si>
  <si>
    <t>001463-17-8</t>
  </si>
  <si>
    <t>CC1=NC2=C(C=CC=C2C)C=C1</t>
  </si>
  <si>
    <t>2,8-dimethylquinoline</t>
  </si>
  <si>
    <t>001873-54-7</t>
  </si>
  <si>
    <t>CCC1=CC2=CC=CC=C2N=C1</t>
  </si>
  <si>
    <t>3-ethylquinoline</t>
  </si>
  <si>
    <t>002436-93-3</t>
  </si>
  <si>
    <t>CC1=CC(=C2C(=C1)C=CC=N2)C</t>
  </si>
  <si>
    <t>6,8-dimethylquinoline</t>
  </si>
  <si>
    <t>007661-55-4</t>
  </si>
  <si>
    <t>CC1=C2C=CC=NC2=CC=C1</t>
  </si>
  <si>
    <t>5-methylquinoline</t>
  </si>
  <si>
    <t>013362-80-6</t>
  </si>
  <si>
    <t>CC1=C2C=CC=C(C2=NC=C1)C</t>
  </si>
  <si>
    <t>4,8-dimethylquinoline</t>
  </si>
  <si>
    <t>020668-26-2</t>
  </si>
  <si>
    <t>CC1=CC2=CC(=CN=C2C=C1)C</t>
  </si>
  <si>
    <t>3,6-dimethylquinoline</t>
  </si>
  <si>
    <t>020668-27-3</t>
  </si>
  <si>
    <t>CC1=C2C=C(C=NC2=CC=C1)C</t>
  </si>
  <si>
    <t>3,5-dimethylquinoline</t>
  </si>
  <si>
    <t>020668-28-4</t>
  </si>
  <si>
    <t>CC1=CC2=NC=C(C=C2C=C1)C</t>
  </si>
  <si>
    <t>3,7-dimethylquinoline</t>
  </si>
  <si>
    <t>020668-29-5</t>
  </si>
  <si>
    <t>CC1=CC=CC2=CC(=CN=C12)C</t>
  </si>
  <si>
    <t>3,8-dimethylquinoline</t>
  </si>
  <si>
    <t>020668-30-8</t>
  </si>
  <si>
    <t>CC1=C(C2=C(C=C1)N=CC=C2)C</t>
  </si>
  <si>
    <t>5,6-dimethylquinoline</t>
  </si>
  <si>
    <t>020668-33-1</t>
  </si>
  <si>
    <t>CC1=C(C=C2C(=C1)C=CC=N2)C</t>
  </si>
  <si>
    <t>6,7-dimethylquinoline</t>
  </si>
  <si>
    <t>020668-35-3</t>
  </si>
  <si>
    <t>CC1=C(C2=C(C=CC=N2)C=C1)C</t>
  </si>
  <si>
    <t>7,8-dimethylquinoline</t>
  </si>
  <si>
    <t>005263-87-6</t>
  </si>
  <si>
    <t>COC1=CC2=C(C=C1)N=CC=C2</t>
  </si>
  <si>
    <t>6-methoxyquiniline</t>
  </si>
  <si>
    <t>C1=CC2=C(C=CC=N2)C(=C1)N</t>
  </si>
  <si>
    <t>5-aminoquinoline</t>
  </si>
  <si>
    <t>000086-98-6</t>
  </si>
  <si>
    <t>C1=CC2=C(C=CN=C2C=C1Cl)Cl</t>
  </si>
  <si>
    <t>4,7-dichloroquinoline</t>
  </si>
  <si>
    <t>C1=CC2=C(C(=C1)O)N=CC=C2</t>
  </si>
  <si>
    <t>8-hydroxyquinoline</t>
  </si>
  <si>
    <t>000611-36-9</t>
  </si>
  <si>
    <t>c1ccc2c(O)ccnc2c1</t>
  </si>
  <si>
    <t>4-hydroxyquinoline</t>
  </si>
  <si>
    <t>000826-81-3</t>
  </si>
  <si>
    <t>CC1=NC2=C(C=CC=C2O)C=C1</t>
  </si>
  <si>
    <t>8-hydroxyquinaldine</t>
  </si>
  <si>
    <t>000607-32-9</t>
  </si>
  <si>
    <t>C1=CC2=C(C=CN=C2)C(=C1)[N+](=O)[O-]</t>
  </si>
  <si>
    <t>5-nitroisoquinoline</t>
  </si>
  <si>
    <t>C1=CC2=C(C=CC(=C2)[N+](=O)[O-])N=C1</t>
  </si>
  <si>
    <t>000881-07-2</t>
  </si>
  <si>
    <t>CC1=NC2=C(C=CC=C2[N+](=O)[O-])C=C1</t>
  </si>
  <si>
    <t>8-nitroquinaldine</t>
  </si>
  <si>
    <t>C1=CC2=C(C=CC(=C2N)[N+](=O)[O-])N=C1</t>
  </si>
  <si>
    <t>5-amino-6-nitroquinoline</t>
  </si>
  <si>
    <t>CCOCCOCCO</t>
  </si>
  <si>
    <t>CCCCOCCO</t>
  </si>
  <si>
    <t xml:space="preserve">2-Butoxyethanol   </t>
  </si>
  <si>
    <t>CCOCCO</t>
  </si>
  <si>
    <t>2-ethoxyethanol</t>
  </si>
  <si>
    <t>CCOC(=O)CC(=O)C</t>
  </si>
  <si>
    <t>ethylacetoacetate</t>
  </si>
  <si>
    <t>triethanolamine</t>
  </si>
  <si>
    <t>C=CCN</t>
  </si>
  <si>
    <t>allylamine</t>
  </si>
  <si>
    <t>3-Bromopropionitril</t>
  </si>
  <si>
    <t>4-Bromobutyronitrile</t>
  </si>
  <si>
    <t>5-Bromovaleronitrile</t>
  </si>
  <si>
    <t>7-Bromoheptanonitrile</t>
  </si>
  <si>
    <t>3-Choloropropionitrile</t>
  </si>
  <si>
    <t>4-Cholorobutyronitrile</t>
  </si>
  <si>
    <t>7-Chloroheptanonitrile</t>
  </si>
  <si>
    <t>C(CCC#N)CC#N</t>
  </si>
  <si>
    <t>1,4-dicyanobutane</t>
  </si>
  <si>
    <t>C=CC#N</t>
  </si>
  <si>
    <t>000302-01-2</t>
  </si>
  <si>
    <t>NN</t>
  </si>
  <si>
    <t>hydrazine</t>
  </si>
  <si>
    <t>000070-25-7</t>
  </si>
  <si>
    <t>CN(C(=N[N+](=O)[O-])N)N=O</t>
  </si>
  <si>
    <t>N-methyl-N'-nitro-N-nitrosoguanidine</t>
  </si>
  <si>
    <t>CN(C)C(=O)N(C)C</t>
  </si>
  <si>
    <t>tetramethylurea</t>
  </si>
  <si>
    <t>057966-95-7</t>
  </si>
  <si>
    <t>O=C(NCC)NC(=O)C(=NOC)C#N</t>
  </si>
  <si>
    <t>cymoxanil</t>
  </si>
  <si>
    <t>C1CNC(=O)N1</t>
  </si>
  <si>
    <t>000127-07-1</t>
  </si>
  <si>
    <t>C(=O)(N)NO</t>
  </si>
  <si>
    <t>hydroxyurea</t>
  </si>
  <si>
    <t>000100-74-3</t>
  </si>
  <si>
    <t>CCN1CCOCC1</t>
  </si>
  <si>
    <t>4-ethylmorpholine</t>
  </si>
  <si>
    <t>C1COCCN1</t>
  </si>
  <si>
    <t>morpholine</t>
  </si>
  <si>
    <t>004542-47-6</t>
  </si>
  <si>
    <t>C1COCCN1CCC#N</t>
  </si>
  <si>
    <t>4-morpholinepropionitrile</t>
  </si>
  <si>
    <t>004719-04-4</t>
  </si>
  <si>
    <t>C1N(CN(CN1CCO)CCO)CCO</t>
  </si>
  <si>
    <t>Grotan</t>
  </si>
  <si>
    <t>000120-94-5</t>
  </si>
  <si>
    <t>N(CCC1)(C1)C</t>
  </si>
  <si>
    <t>1-methylpyrrolidine</t>
  </si>
  <si>
    <t>000087-90-1</t>
  </si>
  <si>
    <t>C1(=O)N(C(=O)N(C(=O)N1Cl)Cl)Cl</t>
  </si>
  <si>
    <t>trichlorocyanuric acid</t>
  </si>
  <si>
    <t>C1COCCO1</t>
  </si>
  <si>
    <t>1,4-dioxane</t>
  </si>
  <si>
    <t xml:space="preserve">C1CCOC1 </t>
  </si>
  <si>
    <t>000453-20-3</t>
  </si>
  <si>
    <t>C1COCC1O</t>
  </si>
  <si>
    <t>3-hydroxytetrahydrofuran</t>
  </si>
  <si>
    <t>026172-55-4</t>
  </si>
  <si>
    <t>S1N(C)C(=O)C=C1Cl</t>
  </si>
  <si>
    <t>3(2H)-Isothiazolone, 5-chloro-2-methyl-</t>
  </si>
  <si>
    <t>055965-84-9</t>
  </si>
  <si>
    <t>CCCCCCCCN1C(=O)C=CS1</t>
  </si>
  <si>
    <t>Kathon 886-MW,"b"+"impurities"</t>
  </si>
  <si>
    <t>C(SC#N)SC#N</t>
  </si>
  <si>
    <t>methylenedithiocyanate</t>
  </si>
  <si>
    <t>(6.75/6.38)</t>
  </si>
  <si>
    <t>002008-41-5</t>
  </si>
  <si>
    <t>CCSC(=O)N(CC(C)C)CC(C)C</t>
  </si>
  <si>
    <t>Butylate</t>
  </si>
  <si>
    <t>CCCN(CCC)C(=O)SCC</t>
  </si>
  <si>
    <t>EPTC;S-ethyldipropylthiocarbamate</t>
  </si>
  <si>
    <t>CCN(CC)C(=S)SSC(=S)N(CC)CC</t>
  </si>
  <si>
    <t>Disulfiram;tetraethylthiuramdisulfide</t>
  </si>
  <si>
    <t>CN(C)C(=S)SC(=S)N(C)C</t>
  </si>
  <si>
    <t>TMTM;tetramethyltyiuram-monosulfide</t>
  </si>
  <si>
    <t>001634-02-2</t>
  </si>
  <si>
    <t>CCCCN(CCCC)C(=S)SSC(=S)N(CCCC)CCCC</t>
  </si>
  <si>
    <t>TBTD;tetra-n-butyl-thiuramdisulfide</t>
  </si>
  <si>
    <t>TPTD;tetra-n-propylthiuramdisulfide</t>
  </si>
  <si>
    <t>CN(C)C(=S)SSC(=S)N(C)C</t>
  </si>
  <si>
    <r>
      <rPr>
        <rFont val="Times New Roman"/>
        <color theme="1"/>
        <sz val="11.0"/>
      </rPr>
      <t>Thiram</t>
    </r>
    <r>
      <rPr>
        <rFont val="宋体"/>
        <color theme="1"/>
        <sz val="11.0"/>
      </rPr>
      <t>；</t>
    </r>
    <r>
      <rPr>
        <rFont val="Times New Roman"/>
        <color theme="1"/>
        <sz val="11.0"/>
      </rPr>
      <t>tetromethylthiuramdisulfide</t>
    </r>
  </si>
  <si>
    <t>038641-94-0</t>
  </si>
  <si>
    <t>C(C(=O)O)NCP(=O)(O)O</t>
  </si>
  <si>
    <t>Roundup</t>
  </si>
  <si>
    <t>001071-83-6</t>
  </si>
  <si>
    <t>OC(=O)CNCP(O)(O)=O</t>
  </si>
  <si>
    <t>gliphosate</t>
  </si>
  <si>
    <t>C1=CC(=CC=C1Br)I</t>
  </si>
  <si>
    <t>000637-87-6</t>
  </si>
  <si>
    <t>C1=CC(=CC=C1Cl)I</t>
  </si>
  <si>
    <t>1-chloro-4-iodobenzene</t>
  </si>
  <si>
    <t>000352-34-1</t>
  </si>
  <si>
    <t>C1=CC(=CC=C1F)I</t>
  </si>
  <si>
    <t>1-fluoro-4-iodobenzene</t>
  </si>
  <si>
    <t>CC#CC1=CC=CC=C1</t>
  </si>
  <si>
    <t>1-phenyl-1-propyne</t>
  </si>
  <si>
    <t>C#CC1=CC=CC=C1</t>
  </si>
  <si>
    <t>phenylacetylene</t>
  </si>
  <si>
    <t>001073-67-2</t>
  </si>
  <si>
    <t>C=CC1=CC=C(C=C1)Cl</t>
  </si>
  <si>
    <t>4-chlorostyrene</t>
  </si>
  <si>
    <t>000405-99-2</t>
  </si>
  <si>
    <t>C=CC1=CC=C(C=C1)F</t>
  </si>
  <si>
    <t>4-fluorostyrene</t>
  </si>
  <si>
    <t>000586-37-8</t>
  </si>
  <si>
    <t>CC(=O)C1=CC(=CC=C1)OC</t>
  </si>
  <si>
    <t>3'-methoxyacetophenone</t>
  </si>
  <si>
    <t>CC(=O)C1=CC=C(C=C1)OC</t>
  </si>
  <si>
    <t>4-methoxyacetophenone</t>
  </si>
  <si>
    <t>000121-97-1</t>
  </si>
  <si>
    <t>CCC(=O)C1=CC=C(C=C1)OC</t>
  </si>
  <si>
    <t>4'-methoxypropiophenone</t>
  </si>
  <si>
    <t>COC1=CC(=C(C=C1)OC)C(=O)CBr</t>
  </si>
  <si>
    <t>2-bromo-2',5'-dimethoxyacetophenone</t>
  </si>
  <si>
    <t>000122-84-9</t>
  </si>
  <si>
    <t>CC(=O)CC1=CC=C(C=C1)OC</t>
  </si>
  <si>
    <t>4-methoxyphenylacetone</t>
  </si>
  <si>
    <t>000118-92-3</t>
  </si>
  <si>
    <t>c1cccc(N)c1C(=O)O</t>
  </si>
  <si>
    <t>2-Aminobenzoic acid</t>
  </si>
  <si>
    <t>c1ccc(N)cc1C(=O)O</t>
  </si>
  <si>
    <t>3-Aminobenzoic acid</t>
  </si>
  <si>
    <t>000150-13-0</t>
  </si>
  <si>
    <t>c1cc(N)ccc1C(=O)O</t>
  </si>
  <si>
    <t>4-Aminobenzoic acid</t>
  </si>
  <si>
    <t>010541-83-0</t>
  </si>
  <si>
    <t>CNC1=CC=C(C=C1)C(=O)O</t>
  </si>
  <si>
    <t>4-methylaminobenzoic acid</t>
  </si>
  <si>
    <t>000619-65-8</t>
  </si>
  <si>
    <t>C1=CC(=CC=C1C#N)C(=O)O</t>
  </si>
  <si>
    <t>p-cyanobenzoic acid</t>
  </si>
  <si>
    <t>000619-05-6</t>
  </si>
  <si>
    <t>C1=CC(=C(C=C1C(=O)O)N)N</t>
  </si>
  <si>
    <t>3,4-diaminobenzoic acid</t>
  </si>
  <si>
    <t>000535-87-5</t>
  </si>
  <si>
    <t>C1=C(C=C(C=C1N)N)C(=O)O</t>
  </si>
  <si>
    <t>3,5-diaminobenzoic acid</t>
  </si>
  <si>
    <t>000619-67-0</t>
  </si>
  <si>
    <t>C1=CC(=CC=C1C(=O)O)NN</t>
  </si>
  <si>
    <t>4-hydrazinobenzoic acid</t>
  </si>
  <si>
    <t>000556-08-1</t>
  </si>
  <si>
    <t>CC(=O)NC1=CC=C(C=C1)C(=O)O</t>
  </si>
  <si>
    <t>4-acetamidobenzoic acid</t>
  </si>
  <si>
    <t>001197-55-3</t>
  </si>
  <si>
    <t>C1=CC(=CC=C1CC(=O)O)N</t>
  </si>
  <si>
    <t>4-aminophenylacetic acid</t>
  </si>
  <si>
    <t>000643-43-6</t>
  </si>
  <si>
    <t>O=C(O)Cc(c([N+](=O)[O-])cc([N+](=O)[O-])c1)c1</t>
  </si>
  <si>
    <t>2,4-dinitrophenylacetic acid</t>
  </si>
  <si>
    <t>C1=CC(=CC=C1CC(=O)O)O</t>
  </si>
  <si>
    <t>4-hydroxyphenylacetic acid</t>
  </si>
  <si>
    <t>022818-40-2</t>
  </si>
  <si>
    <t>C1=CC(=CC=C1C(C(=O)O)N)O</t>
  </si>
  <si>
    <t>4-hydroxyphenylglycine,D</t>
  </si>
  <si>
    <t>000104-03-0</t>
  </si>
  <si>
    <t>O=C(O)Cc(ccc([N+](=O)[O-])c1)c1</t>
  </si>
  <si>
    <t>4-nitrophenylacetic acid 181.15</t>
  </si>
  <si>
    <t>002835-06-5</t>
  </si>
  <si>
    <t>C1=CC=C(C=C1)C(C(=O)O)N</t>
  </si>
  <si>
    <t>alpha-phenylglycine,DL</t>
  </si>
  <si>
    <t>000150-30-1</t>
  </si>
  <si>
    <t>C1=CC=C(C=C1)CC(C(=O)O)N</t>
  </si>
  <si>
    <t>phenylalanine,DL</t>
  </si>
  <si>
    <t>007424-00-2</t>
  </si>
  <si>
    <t>C1=CC(=CC=C1CC(C(=O)O)N)Cl</t>
  </si>
  <si>
    <t>3-(4-chlorophenyl)alanine,DL</t>
  </si>
  <si>
    <t>007392-73-1</t>
  </si>
  <si>
    <t>C1=CC(=CC=C1C(C(=O)O)N)F</t>
  </si>
  <si>
    <t>4-fluoro-alpha-phenylglycine,DL</t>
  </si>
  <si>
    <t>002922-40-9</t>
  </si>
  <si>
    <t>C1=CC(=CC=C1CC(C(=O)O)N)[N+](=O)[O-]</t>
  </si>
  <si>
    <t>4-nitrophenylalaniine,DL</t>
  </si>
  <si>
    <t>000140-10-3</t>
  </si>
  <si>
    <t>C1=CC=C(C=C1)C=CC(=O)O</t>
  </si>
  <si>
    <t>trans-cinnamic acid</t>
  </si>
  <si>
    <t>000830-09-1</t>
  </si>
  <si>
    <t>COC1=CC=C(C=C1)C=CC(=O)O</t>
  </si>
  <si>
    <t>4-methoxycinnamic acid</t>
  </si>
  <si>
    <t>001615-02-7</t>
  </si>
  <si>
    <t>C1=CC(=CC=C1C=CC(=O)O)Cl</t>
  </si>
  <si>
    <t>trans-4-chloro-cinnamic acid</t>
  </si>
  <si>
    <t>000459-32-5</t>
  </si>
  <si>
    <t>C1=CC(=CC=C1C=CC(=O)O)F</t>
  </si>
  <si>
    <t>4-fluorocinnamic acid</t>
  </si>
  <si>
    <t>000619-89-6</t>
  </si>
  <si>
    <t>C1=CC(=CC=C1C=CC(=O)O)[N+](=O)[O-]</t>
  </si>
  <si>
    <t>trans-4-nitro-cinnamic acid</t>
  </si>
  <si>
    <t>016642-92-5</t>
  </si>
  <si>
    <t>C1=CC(=CC=C1C=CC(=O)O)C(F)(F)F</t>
  </si>
  <si>
    <t>trans-p-(trifluoromethyl)cinnamic acid</t>
  </si>
  <si>
    <t>000098-88-4</t>
  </si>
  <si>
    <t>C1=CC=C(C=C1)C(=O)Cl</t>
  </si>
  <si>
    <t>benzoyl chloride</t>
  </si>
  <si>
    <t>000103-80-0</t>
  </si>
  <si>
    <t>C1=CC=C(C=C1)CC(=O)Cl</t>
  </si>
  <si>
    <t>phenylacetyl chloride</t>
  </si>
  <si>
    <t>000874-60-2</t>
  </si>
  <si>
    <t>CC1=CC=C(C=C1)C(=O)Cl</t>
  </si>
  <si>
    <t>p-toluoyl chloride</t>
  </si>
  <si>
    <t>000100-07-2</t>
  </si>
  <si>
    <t>COC1=CC=C(C=C1)C(=O)Cl</t>
  </si>
  <si>
    <t>p-anisoyl chloride</t>
  </si>
  <si>
    <t>000876-08-4</t>
  </si>
  <si>
    <t>C1=CC(=CC=C1C(=O)Cl)CCl</t>
  </si>
  <si>
    <t>4-(chloromethyl)benzoyl chloride</t>
  </si>
  <si>
    <t>000122-01-0</t>
  </si>
  <si>
    <t>C1=CC(=CC=C1C(=O)Cl)Cl</t>
  </si>
  <si>
    <t>4-chloro-benzoylchloride</t>
  </si>
  <si>
    <t>000403-43-0</t>
  </si>
  <si>
    <t>C1=CC(=CC=C1C(=O)Cl)F</t>
  </si>
  <si>
    <t>4-fluorobenzoyl chloride</t>
  </si>
  <si>
    <t>000122-04-3</t>
  </si>
  <si>
    <t>O=C(c(ccc([N+](=O)[O-])c1)c1)Cl</t>
  </si>
  <si>
    <t>4-nitrobenzoylchloride</t>
  </si>
  <si>
    <t>001711-02-0</t>
  </si>
  <si>
    <t>C1=CC(=CC(=C1)I)C(=O)Cl</t>
  </si>
  <si>
    <t>4-iodobenzoyl chloride</t>
  </si>
  <si>
    <t>2,4,6-trbromophenol</t>
  </si>
  <si>
    <t>000608-33-3</t>
  </si>
  <si>
    <t>Oc(c(ccc1)Br)c1Br</t>
  </si>
  <si>
    <t>2,6-dibromophenol</t>
  </si>
  <si>
    <t>C1=CC(=CC=C1C#N)O</t>
  </si>
  <si>
    <t>4-hydroxy-benzonitrile</t>
  </si>
  <si>
    <t>COC1=C(C=CC(=C1)C#N)O</t>
  </si>
  <si>
    <t>003272-08-0</t>
  </si>
  <si>
    <t>C1=CC(=C(C=C1C#N)[N+](=O)[O-])O</t>
  </si>
  <si>
    <t>4-hydroxy-3-nitrobenzonitrile</t>
  </si>
  <si>
    <t>000147-82-0</t>
  </si>
  <si>
    <t>Nc(c(cc(c1)Br)Br)c1Br</t>
  </si>
  <si>
    <t>2,4,6-Tribromoaniline</t>
  </si>
  <si>
    <t>007745-91-7</t>
  </si>
  <si>
    <t>CC1=C(C=C(C=C1)N)Br</t>
  </si>
  <si>
    <t>3-bromo-4-methylaniline</t>
  </si>
  <si>
    <t>3-Bromoaniline</t>
  </si>
  <si>
    <t xml:space="preserve">c1cc(N)ccc1Br </t>
  </si>
  <si>
    <t>000540-37-4</t>
  </si>
  <si>
    <t>C1=CC(=CC=C1N)I</t>
  </si>
  <si>
    <t>4-iodoaniline</t>
  </si>
  <si>
    <t>000104-10-9</t>
  </si>
  <si>
    <t>C1=CC(=CC=C1CCO)N</t>
  </si>
  <si>
    <t>p-aminophenethyl alcohol</t>
  </si>
  <si>
    <t>metoxyaniline_4</t>
  </si>
  <si>
    <t>COC(=O)C1=CC=C(C=C1)N</t>
  </si>
  <si>
    <t>methyl-p-aminobenzoate</t>
  </si>
  <si>
    <t>026961-27-3</t>
  </si>
  <si>
    <t>COC1=C(C=C(C(=C1)C#N)N)OC</t>
  </si>
  <si>
    <t>2-amino-4,5-dimethoxybenzonitrile</t>
  </si>
  <si>
    <t>001197-19-9</t>
  </si>
  <si>
    <t>CN(C)C1=CC=C(C=C1)C#N</t>
  </si>
  <si>
    <t>4-(dimethylamino)benzonitrile</t>
  </si>
  <si>
    <t>C1=CC(=CC=C1CC#N)N</t>
  </si>
  <si>
    <t>4-aminobenzyl cyanide</t>
  </si>
  <si>
    <t>CCNC1=CC=CC=C1</t>
  </si>
  <si>
    <t>CNC1=CC=CC=C1</t>
  </si>
  <si>
    <t>N-methyl-aniline</t>
  </si>
  <si>
    <t>000932-96-7</t>
  </si>
  <si>
    <t>CNC1=CC=C(C=C1)Cl</t>
  </si>
  <si>
    <t>4-chloro-N-methylaniline</t>
  </si>
  <si>
    <t>CNC1=CC=C(C=C1)F</t>
  </si>
  <si>
    <t>4-fluoro-N-methylaniline</t>
  </si>
  <si>
    <t>CN(C)C1=CC=CC=C1</t>
  </si>
  <si>
    <t>050438-75-0</t>
  </si>
  <si>
    <t>CN(C)c1ccc(CCO)cc1</t>
  </si>
  <si>
    <t>4-(dimethylamino)phenethyl alcohol</t>
  </si>
  <si>
    <t>000637-01-4</t>
  </si>
  <si>
    <t>CN(C)C1=CC=C(C=C1)N(C)C</t>
  </si>
  <si>
    <t>N,N,N',N'-(CH3)4-1'4-phenylenediamine (HCl)2</t>
  </si>
  <si>
    <t>COC1=CC=C(C=C1)C#N</t>
  </si>
  <si>
    <t>COC(=O)C1=CC=C(C=C1)C#N</t>
  </si>
  <si>
    <t>methyl-4-cyanobenzoate</t>
  </si>
  <si>
    <t>CC(=O)C1=CC=C(C=C1)C#N</t>
  </si>
  <si>
    <t>000626-17-5</t>
  </si>
  <si>
    <t>C1=CC(=CC(=C1)C#N)C#N</t>
  </si>
  <si>
    <t>isophthalonitrile</t>
  </si>
  <si>
    <t>C1=CC=C(C(=C1)C#N)C#N</t>
  </si>
  <si>
    <t>phthalonitrile</t>
  </si>
  <si>
    <t>000623-26-7</t>
  </si>
  <si>
    <t>C1=CC(=CC=C1C#N)C#N</t>
  </si>
  <si>
    <t>terephthalodinitrile</t>
  </si>
  <si>
    <t>000622-75-3</t>
  </si>
  <si>
    <t>C1=CC(=CC=C1CC#N)CC#N</t>
  </si>
  <si>
    <t>1,4-phenylenediacetonitrile</t>
  </si>
  <si>
    <t>C1=CC=C(C=C1)CC#N</t>
  </si>
  <si>
    <t>benzylcyanide</t>
  </si>
  <si>
    <t>002947-61-7</t>
  </si>
  <si>
    <t>CC1=CC=C(C=C1)CC#N</t>
  </si>
  <si>
    <t>p-tolylacetonitrile</t>
  </si>
  <si>
    <t>000104-47-2</t>
  </si>
  <si>
    <t>COC1=CC=C(C=C1)CC#N</t>
  </si>
  <si>
    <t>4-methoxyphenyl acetonitrile</t>
  </si>
  <si>
    <t>C1=CC(=CC=C1CC#N)Br</t>
  </si>
  <si>
    <t>4-bromophenylacetonitrile</t>
  </si>
  <si>
    <t>006306-60-1</t>
  </si>
  <si>
    <t>C1=CC(=C(C=C1Cl)Cl)CC#N</t>
  </si>
  <si>
    <t>2,4-dichlorophenylacetonitrile</t>
  </si>
  <si>
    <t>002856-63-5</t>
  </si>
  <si>
    <t xml:space="preserve">N#CCc1c(Cl)cccc1 </t>
  </si>
  <si>
    <t>2-Chlorobenzyl cyanide</t>
  </si>
  <si>
    <t>001529-41-5</t>
  </si>
  <si>
    <t>C1=CC(=CC(=C1)Cl)CC#N</t>
  </si>
  <si>
    <t>3-chlorobenzyl cyanide</t>
  </si>
  <si>
    <t>002184-88-5</t>
  </si>
  <si>
    <t>N#CC(C)c1ccc(Cl)cc1</t>
  </si>
  <si>
    <t>4-chloro-1'-methyl-phenylacetonitrile</t>
  </si>
  <si>
    <t xml:space="preserve">N#CCc1ccc(Cl)cc1 </t>
  </si>
  <si>
    <t>4-Chlorobenzyl cyanide</t>
  </si>
  <si>
    <t>4.73/5.69</t>
  </si>
  <si>
    <t>C1=CC=C(C=C1)C(=O)C#N</t>
  </si>
  <si>
    <t>000459-22-3</t>
  </si>
  <si>
    <t>C1=CC(=CC=C1CC#N)F</t>
  </si>
  <si>
    <t>4-fluorophenylacetonitrile</t>
  </si>
  <si>
    <t>(4.76/4.70)</t>
  </si>
  <si>
    <t>002338-75-2</t>
  </si>
  <si>
    <t>C1=CC(=CC=C1CC#N)C(F)(F)F</t>
  </si>
  <si>
    <t>p-(trifluoromethyl)phenylacetonitrile</t>
  </si>
  <si>
    <t>000091-08-7</t>
  </si>
  <si>
    <t>CC1=C(C=CC=C1N=C=O)N=C=O</t>
  </si>
  <si>
    <t>tolylene-2,6-diisocyanate</t>
  </si>
  <si>
    <t>000102-36-3</t>
  </si>
  <si>
    <t>c1cc(Cl)c(Cl)cc1N=C=O</t>
  </si>
  <si>
    <t>3,4-dichlorophenyl isocyanate</t>
  </si>
  <si>
    <t>023138-50-3</t>
  </si>
  <si>
    <t>O=C=Nc1ccc(CC)cc1</t>
  </si>
  <si>
    <t>4-ethylphenylisocyanate</t>
  </si>
  <si>
    <t>000103-71-9</t>
  </si>
  <si>
    <t>c1ccccc1(N=C=O)</t>
  </si>
  <si>
    <t>phenylisocyanate</t>
  </si>
  <si>
    <t>000622-58-2</t>
  </si>
  <si>
    <t>CC1=CC=C(C=C1)N=C=O</t>
  </si>
  <si>
    <t>p-tolylisocyanate</t>
  </si>
  <si>
    <t>002983-74-6</t>
  </si>
  <si>
    <t>c1cc(OC)ccc1(N=C=O)</t>
  </si>
  <si>
    <t>4-methoxyphenyl isocyanate</t>
  </si>
  <si>
    <t>002612-57-9</t>
  </si>
  <si>
    <t>c1cc(Cl)cc(Cl)c1N=C=O</t>
  </si>
  <si>
    <t>2,4-dichlorophenyl isocyanate</t>
  </si>
  <si>
    <t>000104-12-1</t>
  </si>
  <si>
    <t>C1=CC(=CC=C1N=C=O)Cl</t>
  </si>
  <si>
    <t>4-chlorophenyl-isocyanate</t>
  </si>
  <si>
    <t>030806-83-8</t>
  </si>
  <si>
    <t>CCOC(=O)C1=CC=C(C=C1)N=C=O</t>
  </si>
  <si>
    <t>ethyl-4-isocyanatobenzoate</t>
  </si>
  <si>
    <t>001195-45-5</t>
  </si>
  <si>
    <t>C1=CC(F)=CC=C1N=C=O</t>
  </si>
  <si>
    <t>4-fluorophenyl isocyanante</t>
  </si>
  <si>
    <t>C1=CC=C(C=C1)NN</t>
  </si>
  <si>
    <t>phenylhydrazine</t>
  </si>
  <si>
    <t>3.17/3.84</t>
  </si>
  <si>
    <t>001073-70-7</t>
  </si>
  <si>
    <t>C1=CC(=CC=C1NN)Cl</t>
  </si>
  <si>
    <t>(p-chlorophenyl)hydrazine HCl</t>
  </si>
  <si>
    <t>000100-16-3</t>
  </si>
  <si>
    <t>[O-][N+](=O)c(ccc(NN)c1)c1</t>
  </si>
  <si>
    <t>4-nitrophenylhydrazine</t>
  </si>
  <si>
    <t>000619-55-6</t>
  </si>
  <si>
    <t>CC1=CC=C(C=C1)C(=O)N</t>
  </si>
  <si>
    <t>p-toluamide</t>
  </si>
  <si>
    <t>C1=CC(=CC=C1C(=O)N)Cl</t>
  </si>
  <si>
    <t>4-chloro-benzoic acid amide</t>
  </si>
  <si>
    <t>000824-75-9</t>
  </si>
  <si>
    <t>C1=CC(=CC=C1C(=O)N)F</t>
  </si>
  <si>
    <t>4-fluorobenzamide</t>
  </si>
  <si>
    <t>(2.79/2.80</t>
  </si>
  <si>
    <t>C1=CC(=CC=C1C(=O)N)O</t>
  </si>
  <si>
    <t>000122-80-5</t>
  </si>
  <si>
    <t>CC(=O)NC1=CC=C(C=C1)N</t>
  </si>
  <si>
    <t>4-aminoacetanilide</t>
  </si>
  <si>
    <t>CC(=O)NC1=CC=C(C=C1)O</t>
  </si>
  <si>
    <r>
      <rPr>
        <rFont val="Times New Roman"/>
        <color theme="1"/>
        <sz val="11.0"/>
      </rPr>
      <t>4-acetamidophenol</t>
    </r>
    <r>
      <rPr>
        <rFont val="宋体"/>
        <color theme="1"/>
        <sz val="11.0"/>
      </rPr>
      <t>；</t>
    </r>
    <r>
      <rPr>
        <rFont val="Times New Roman"/>
        <color theme="1"/>
        <sz val="11.0"/>
      </rPr>
      <t>Acetaminophen</t>
    </r>
  </si>
  <si>
    <t>000101-42-8</t>
  </si>
  <si>
    <t>O=C(N(C)C)Nc(cccc1)c1</t>
  </si>
  <si>
    <t>fenuron</t>
  </si>
  <si>
    <t>diuron</t>
  </si>
  <si>
    <t>015545-48-9</t>
  </si>
  <si>
    <t>CN(C)C(=O)Nc1ccc(C)c(Cl)c1</t>
  </si>
  <si>
    <t>chlortoluron</t>
  </si>
  <si>
    <t>000330-55-2</t>
  </si>
  <si>
    <t>O=C(N(OC)C)Nc(ccc(c1Cl)Cl)c1</t>
  </si>
  <si>
    <t>linuron</t>
  </si>
  <si>
    <t>000150-68-5</t>
  </si>
  <si>
    <t>O=C(N(C)C)Nc(ccc(c1)Cl)c1</t>
  </si>
  <si>
    <t>monuron</t>
  </si>
  <si>
    <t>000555-37-3</t>
  </si>
  <si>
    <t>CCCCN(C)C(=O)Nc1ccc(Cl)c(Cl)c1</t>
  </si>
  <si>
    <t>neburon</t>
  </si>
  <si>
    <t>019937-59-8</t>
  </si>
  <si>
    <t>COc1ccc(NC(=O)N(C)C)cc1Cl</t>
  </si>
  <si>
    <t>metoxuron</t>
  </si>
  <si>
    <t>003766-60-7</t>
  </si>
  <si>
    <t>CC(C#C)N(C)C(=O)Nc1ccc(Cl)cc1</t>
  </si>
  <si>
    <t>buturon</t>
  </si>
  <si>
    <t>002164-17-2</t>
  </si>
  <si>
    <t>O=C(N(C)C)Nc(cccc1C(F)(F)F)c1</t>
  </si>
  <si>
    <t>fluometuron</t>
  </si>
  <si>
    <t>003060-89-7</t>
  </si>
  <si>
    <t>CON(C)C(=O)Nc1ccc(Br)cc1</t>
  </si>
  <si>
    <t>metobromuron</t>
  </si>
  <si>
    <t>013360-45-7</t>
  </si>
  <si>
    <t>CON(C)C(=O)Nc1ccc(Br)c(Cl)c1</t>
  </si>
  <si>
    <t>chlorbromuron</t>
  </si>
  <si>
    <t>000103-03-7</t>
  </si>
  <si>
    <t>C1=CC=C(C=C1)NNC(=O)N</t>
  </si>
  <si>
    <t>1-phenylsemicarbazide</t>
  </si>
  <si>
    <t>000537-47-3</t>
  </si>
  <si>
    <t>C1=CC=C(C=C1)NC(=O)NN</t>
  </si>
  <si>
    <t>4-phenylsemicarbazide</t>
  </si>
  <si>
    <t>C1=CC=C(C=C1)C(=O)NN</t>
  </si>
  <si>
    <t>benzhydrazide</t>
  </si>
  <si>
    <t>000536-40-3</t>
  </si>
  <si>
    <t>C1=CC(=CC=C1C(=O)NN)Cl</t>
  </si>
  <si>
    <t>4-chloro-benzoic acid hydrazide</t>
  </si>
  <si>
    <t>001004-00-8</t>
  </si>
  <si>
    <t>Nc1cc(Cl)ccc1S</t>
  </si>
  <si>
    <t>2-Amino-4-chlorothiophenol</t>
  </si>
  <si>
    <t>000137-07-5</t>
  </si>
  <si>
    <t>Sc(c(N)ccc1)c1</t>
  </si>
  <si>
    <t>2-Aminothiophenol</t>
  </si>
  <si>
    <t>001193-02-8</t>
  </si>
  <si>
    <t>Sc1ccc(N)cc1</t>
  </si>
  <si>
    <t>4-Aminothiophenol</t>
  </si>
  <si>
    <t>000637-89-8</t>
  </si>
  <si>
    <t>C1=CC(=CC=C1O)S</t>
  </si>
  <si>
    <t>4-hydroxythiophenol</t>
  </si>
  <si>
    <t>001849-36-1</t>
  </si>
  <si>
    <t>C1=CC(=CC=C1[N+](=O)[O-])S</t>
  </si>
  <si>
    <t>4-nitrothiophenol</t>
  </si>
  <si>
    <t>000149-45-1</t>
  </si>
  <si>
    <t>C1=C(C=C(C(=C1S(=O)(=O)O)O)O)S(=O)(=O)O</t>
  </si>
  <si>
    <t>Tiron</t>
  </si>
  <si>
    <t>000121-57-3</t>
  </si>
  <si>
    <t>C1=CC(=CC=C1N)S(=O)(=O)O</t>
  </si>
  <si>
    <t>sulfanilic acid</t>
  </si>
  <si>
    <t>000098-67-9</t>
  </si>
  <si>
    <t>C1=CC(=CC=C1O)S(=O)(=O)O</t>
  </si>
  <si>
    <t>phenol-4-sulfonic acid</t>
  </si>
  <si>
    <t>006217-68-1</t>
  </si>
  <si>
    <t>C1(=CC=C([N+](=O)[O-])C=C1)OS(=O)(=O)O</t>
  </si>
  <si>
    <t>4-nitrophenylsulfate potassium salt</t>
  </si>
  <si>
    <t>C=CC1=CC=NC=C1</t>
  </si>
  <si>
    <t>4-vinylpyridine</t>
  </si>
  <si>
    <t>000103-74-2</t>
  </si>
  <si>
    <t>C1=CC=NC(=C1)CCO</t>
  </si>
  <si>
    <t>2-(2-hydroxyethyl)pyridine</t>
  </si>
  <si>
    <t>C1=CC(=CN=C1)CCCO</t>
  </si>
  <si>
    <t>3-pyridinepropanol</t>
  </si>
  <si>
    <t>C1=CN=CC=C1CO</t>
  </si>
  <si>
    <t>4-pyridinemethanol</t>
  </si>
  <si>
    <t>001628-89-3</t>
  </si>
  <si>
    <t>COC1=CC=CC=N1</t>
  </si>
  <si>
    <t>2-methoxypyridine</t>
  </si>
  <si>
    <t>methylisonicotinate</t>
  </si>
  <si>
    <t>C1=CC=NC(=C1)C=O</t>
  </si>
  <si>
    <t>2-pyridinecarboxaldehyde</t>
  </si>
  <si>
    <t>C1=CC(=CN=C1)C=O</t>
  </si>
  <si>
    <t>3-pyridinecarb oxyaldehyde</t>
  </si>
  <si>
    <t>C1=CN=CC=C1C=O</t>
  </si>
  <si>
    <t>4-pyridinecarboxaldehyde</t>
  </si>
  <si>
    <t>001122-62-9</t>
  </si>
  <si>
    <t>CC(=O)C1=CC=CC=N1</t>
  </si>
  <si>
    <t>2-acetylpyridine</t>
  </si>
  <si>
    <t>000350-03-8</t>
  </si>
  <si>
    <t>CC(=O)C1=CN=CC=C1</t>
  </si>
  <si>
    <t>3-acetylpyridine</t>
  </si>
  <si>
    <t>CC(=O)C1=CC=NC=C1</t>
  </si>
  <si>
    <t>4-acetylpyridine</t>
  </si>
  <si>
    <t>C1=CC=NC(=C1)C(=O)O</t>
  </si>
  <si>
    <t>picolinic acid</t>
  </si>
  <si>
    <t>000874-24-8</t>
  </si>
  <si>
    <t>C1=CC(=C(N=C1)C(=O)O)O</t>
  </si>
  <si>
    <t>3-hydroxypicolinic acid</t>
  </si>
  <si>
    <t>000089-00-9</t>
  </si>
  <si>
    <t>C1=CC(=C(N=C1)C(=O)O)C(=O)O</t>
  </si>
  <si>
    <t>2,3-pyridinedicarboxylic acid</t>
  </si>
  <si>
    <t>C1=CC=NN=C1</t>
  </si>
  <si>
    <t>003438-46-8</t>
  </si>
  <si>
    <t>CC1=NC=NC=C1</t>
  </si>
  <si>
    <t>4-methylpyrimidine</t>
  </si>
  <si>
    <t>C1=CN=CN=C1</t>
  </si>
  <si>
    <t>000767-15-7</t>
  </si>
  <si>
    <t>CC1=CC(=NC(=N1)N)C</t>
  </si>
  <si>
    <t>2-amino-4,6-dimethylpyrimidine</t>
  </si>
  <si>
    <t>051953-18-5</t>
  </si>
  <si>
    <t>C1=CN=CN=C1O</t>
  </si>
  <si>
    <t>4-hydroxypyrimidine</t>
  </si>
  <si>
    <t>015707-24-1</t>
  </si>
  <si>
    <t>CCC1=NC=CN=C1CC</t>
  </si>
  <si>
    <t>2,3-diethylpyrazine</t>
  </si>
  <si>
    <t>CC1=NC=CN=C1</t>
  </si>
  <si>
    <t>C1=CN=CC=N1</t>
  </si>
  <si>
    <t>003149-28-8</t>
  </si>
  <si>
    <t>COC1=NC=CN=C1</t>
  </si>
  <si>
    <t>2-methoxypyrazine</t>
  </si>
  <si>
    <t>000841-06-5</t>
  </si>
  <si>
    <t>COCCCNc1nc(NC(C)C)nc(SC)n1</t>
  </si>
  <si>
    <t>methoprotryn</t>
  </si>
  <si>
    <t>005915-41-3</t>
  </si>
  <si>
    <t>n(c(nc(n1)NC(C)(C)C)NCC)c1Cl</t>
  </si>
  <si>
    <t>terbuthylazine</t>
  </si>
  <si>
    <t>033693-04-8</t>
  </si>
  <si>
    <t>O(c(nc(nc1NC(C)(C)C)NCC)n1)C</t>
  </si>
  <si>
    <t>terbumeton</t>
  </si>
  <si>
    <t>021725-46-2</t>
  </si>
  <si>
    <t>CCNc1nc(Cl)nc(NC(C)(C)C(#N))n1</t>
  </si>
  <si>
    <t>cyanazine</t>
  </si>
  <si>
    <t>C1=CC(=O)C=CC1=O</t>
  </si>
  <si>
    <t>1,4-benzoquinone</t>
  </si>
  <si>
    <t>000719-22-2</t>
  </si>
  <si>
    <t>CC(C)(C)C1=CC(=O)C=C(C1=O)C(C)(C)C</t>
  </si>
  <si>
    <t>2,6-di-tert-butyl-4-benzoquinone</t>
  </si>
  <si>
    <t>CC1=C(C(=O)C(=C(C1=O)C)C)C</t>
  </si>
  <si>
    <t>duroquinone</t>
  </si>
  <si>
    <t>000319-89-1</t>
  </si>
  <si>
    <t>O=C1C(O)=C(O)C(=O)C(O)=C1O</t>
  </si>
  <si>
    <t>tetrahydroxyquinone</t>
  </si>
  <si>
    <t>C1=COC=C1</t>
  </si>
  <si>
    <t>000092-55-7</t>
  </si>
  <si>
    <t>CC(=O)OC(C1=CC=C(O1)[N+](=O)[O-])OC(=O)C</t>
  </si>
  <si>
    <t>5-nitro-2-furaldehyde diacetate</t>
  </si>
  <si>
    <t>C1=CNC=C1</t>
  </si>
  <si>
    <t>pyrrole</t>
  </si>
  <si>
    <t>C1=CN=CN1</t>
  </si>
  <si>
    <t>imidazole</t>
  </si>
  <si>
    <t>001072-63-5</t>
  </si>
  <si>
    <t>C=CN1C=CN=C1</t>
  </si>
  <si>
    <t>1-vinylimidazole</t>
  </si>
  <si>
    <t>000288-94-8</t>
  </si>
  <si>
    <t>C1=NNN=N1</t>
  </si>
  <si>
    <t>1-H-tetrazole</t>
  </si>
  <si>
    <t>000288-47-1</t>
  </si>
  <si>
    <t>C1=CSC=N1</t>
  </si>
  <si>
    <t>thiazole</t>
  </si>
  <si>
    <t>000096-50-4</t>
  </si>
  <si>
    <t>C1=CSC(=N1)N</t>
  </si>
  <si>
    <t>2-aminothiazole</t>
  </si>
  <si>
    <t>000288-88-0</t>
  </si>
  <si>
    <t>C1=NC=NN1</t>
  </si>
  <si>
    <t>1,2,4-triazole</t>
  </si>
  <si>
    <t>000584-13-4</t>
  </si>
  <si>
    <t>C1=NN=CN1N</t>
  </si>
  <si>
    <t>4-amino-1,2,4-triazole</t>
  </si>
  <si>
    <t>C1=CSC=C1</t>
  </si>
  <si>
    <t>025112-68-9</t>
  </si>
  <si>
    <t>S1C(C(=O)O)=CC=C1</t>
  </si>
  <si>
    <t>2-thiophenecarboxylic acid sodium</t>
  </si>
  <si>
    <t>C1=CC=C(C=C1)C2=CC=CC=C2N</t>
  </si>
  <si>
    <t>2-aminobiphenyl</t>
  </si>
  <si>
    <t>C1=CC=C(C=C1)C2=CC=C(C=C2)N</t>
  </si>
  <si>
    <t>4-aminobiphenyl</t>
  </si>
  <si>
    <t>C1=CC=C(C=C1)C2=CC=C(C=C2)O</t>
  </si>
  <si>
    <t>4-hydroxybiphenyl</t>
  </si>
  <si>
    <t>C1=CC=C(C=C1)C2=CC=CC=C2O</t>
  </si>
  <si>
    <t xml:space="preserve">2-Phenylphenol </t>
  </si>
  <si>
    <t>Villa, Ecotoxicol. Environ. Saf., 2012,86,93-100</t>
  </si>
  <si>
    <t>C1=CC=C(C=C1)C2=CC=C(C=C2)C#N</t>
  </si>
  <si>
    <t>4-biphenylcarbonitrile</t>
  </si>
  <si>
    <t>000092-87-5</t>
  </si>
  <si>
    <t>Nc(ccc(c(ccc(N)c1)c1)c2)c2</t>
  </si>
  <si>
    <t>Benzidine</t>
  </si>
  <si>
    <t>000119-90-4</t>
  </si>
  <si>
    <t>COC1=C(C=CC(=C1)C2=CC(=C(C=C2)N)OC)N</t>
  </si>
  <si>
    <t>3,3'-dimethoxybenzidine</t>
  </si>
  <si>
    <t>C1=CC(=C(C=C1C2=CC(=C(C=C2)N)Cl)Cl)N</t>
  </si>
  <si>
    <t>3,3-dichlorobenzidine</t>
  </si>
  <si>
    <t>C1=CC(=CC=C1C2=CC=C(C=C2)O)O</t>
  </si>
  <si>
    <t>4,4-biphenol</t>
  </si>
  <si>
    <t>000366-18-7</t>
  </si>
  <si>
    <t>C1=CC=NC(=C1)C2=CC=CC=N2</t>
  </si>
  <si>
    <t>2,2'-dipyridyl</t>
  </si>
  <si>
    <t>C1=CN=CC=C1C2=CC=NC=C2</t>
  </si>
  <si>
    <t>4,4'-dipyridyl</t>
  </si>
  <si>
    <t>036394-22-6</t>
  </si>
  <si>
    <t>C1C(=O)C(=C(C1=O)O)C2=CC=CC=C2</t>
  </si>
  <si>
    <t>4-hydroxy-5-phenyl-4-cyclopentene-1,3-dione</t>
  </si>
  <si>
    <t>032809-16-8</t>
  </si>
  <si>
    <t>c1c(Cl)cc(Cl)cc1N2C(=O)C(C)(C3)C3(C)C2(=O)</t>
  </si>
  <si>
    <t>procimidone</t>
  </si>
  <si>
    <t>002103-99-3</t>
  </si>
  <si>
    <t>C1=CC(=CC=C1C2=CSC(=N2)N)Cl</t>
  </si>
  <si>
    <t>2-amino-4-(4-chlorophenyl)thiazole</t>
  </si>
  <si>
    <t>001698-60-8</t>
  </si>
  <si>
    <t>c1ccccc1N2C(=O)C(Cl)=C(N)C=N2</t>
  </si>
  <si>
    <t>chloridazon</t>
  </si>
  <si>
    <t>010041-02-8</t>
  </si>
  <si>
    <t>C1=CC(=CC=C1N2C=CN=C2)O</t>
  </si>
  <si>
    <t>4-(imidazol-1-yl)phenol</t>
  </si>
  <si>
    <t>000092-53-5</t>
  </si>
  <si>
    <t>C1COCCN1C2=CC=CC=C2</t>
  </si>
  <si>
    <t>4-phenylmorpholine</t>
  </si>
  <si>
    <t>C1=CC=C(C=C1)C2=CN=CC=C2</t>
  </si>
  <si>
    <t>C1=CC=C(C=C1)C2=CC=NC=C2</t>
  </si>
  <si>
    <t>041394-05-2</t>
  </si>
  <si>
    <t>c1ccccc1C2=NN=C(C)N(N)C2(=O)</t>
  </si>
  <si>
    <t>metamitron</t>
  </si>
  <si>
    <t>C1=CC=C(C=C1)C2=CC=C(CC(=O)O)C=C2</t>
  </si>
  <si>
    <t>4-biphenylacetic acid</t>
  </si>
  <si>
    <t>C1=CC=C(C=C1)CC2=CC=C(C=C2)O</t>
  </si>
  <si>
    <t>C1=CC(=C(C=C1Cl)CC2=C(C=CC(=C2)Cl)O)O</t>
  </si>
  <si>
    <t>5,5'-dichloro-2,2'-dihydroxy diphenylmethane</t>
  </si>
  <si>
    <t>000101-54-2</t>
  </si>
  <si>
    <t>C1=CC=C(C=C1)NC2=CC=C(C=C2)N</t>
  </si>
  <si>
    <t>4-aminodiphenylamine</t>
  </si>
  <si>
    <t>Benzoic acid, 4-hydroxy-, phenylmethyl ester</t>
  </si>
  <si>
    <t>022071-55-2</t>
  </si>
  <si>
    <t>C1=CC=C(C=C1)COC(=O)C2=CC(=C(Cl)C(=C2)Cl)O</t>
  </si>
  <si>
    <t xml:space="preserve">Benzyl 3,5-Dichloro-4-hydroxybenzoate   </t>
  </si>
  <si>
    <t>245116-17-0</t>
  </si>
  <si>
    <t>Oc1c(Cl)cc(C(=O)OCc2ccccc2)cc1</t>
  </si>
  <si>
    <t>Benzyl 3-chloro-4-hydroxybenzoate</t>
  </si>
  <si>
    <t>p-phenoxyaniline</t>
  </si>
  <si>
    <t>C1=CC=C(C=C1)COC2=CC=C(C=C2)O</t>
  </si>
  <si>
    <t>C1=CC=C(C=C1)OC2=CC=C(C=C2)O</t>
  </si>
  <si>
    <t>000530-44-9</t>
  </si>
  <si>
    <t>O=C(c(ccc(N(C)C)c1)c1)c(cccc2)c2</t>
  </si>
  <si>
    <t>4-dimethylaminobenzophenone</t>
  </si>
  <si>
    <t>C1=CC=C(C=C1)C(=O)C2=CC=C(C=C2)N</t>
  </si>
  <si>
    <t>4-aminobenzophenone</t>
  </si>
  <si>
    <t>C1=CC=C(C=C1)C(=O)C2=CC=C(C=C2)O</t>
  </si>
  <si>
    <t>4-hydroxy benzophenone</t>
  </si>
  <si>
    <t>000621-95-4</t>
  </si>
  <si>
    <t>C1=CC(=CC=C1CCC2=CC=C(C=C2)N)N</t>
  </si>
  <si>
    <t>4,4'-diaminobibenzyl</t>
  </si>
  <si>
    <t>C1=CC(=CC=C1CC2=CC=C(C=C2)N)N</t>
  </si>
  <si>
    <t>4,4'-diaminobibenzyl methane</t>
  </si>
  <si>
    <t>2-Chlroaniline</t>
  </si>
  <si>
    <t>C1=CC(=CC=C1N)OC2=CC=C(C=C2)N</t>
  </si>
  <si>
    <t>4,4'-diaminodiphenyl ether</t>
  </si>
  <si>
    <t>[O-][N+](=O)c(ccc(Nc(cccc1)c1)c2)c2</t>
  </si>
  <si>
    <t>4-nitrophenylphenylamine</t>
  </si>
  <si>
    <t>4-nitrophenylphenyl ether</t>
  </si>
  <si>
    <t>001144-74-7</t>
  </si>
  <si>
    <t>O=C(c(cccc1)c1)c(ccc([N+](=O)[O-])c2)c2</t>
  </si>
  <si>
    <t>4-nitrobenzophenone</t>
  </si>
  <si>
    <t>4-phenylazophenol</t>
  </si>
  <si>
    <t>C1=CC=C(C=C1)NNC2=CC=CC=C2</t>
  </si>
  <si>
    <t>hydrazobenzene</t>
  </si>
  <si>
    <t>C1=CC=C(C=C1)NC(=S)NC2=CC=CC=C2</t>
  </si>
  <si>
    <t>N,N-diphenylthiourea</t>
  </si>
  <si>
    <t>000103-33-3</t>
  </si>
  <si>
    <t>C1=CC=C(C=C1)N=NC2=CC=CC=C2</t>
  </si>
  <si>
    <t>azobenzene</t>
  </si>
  <si>
    <t>002396-60-3</t>
  </si>
  <si>
    <t>COC1=CC=C(C=C1)N=NC2=CC=CC=C2</t>
  </si>
  <si>
    <t>4-methoxyazobenzene</t>
  </si>
  <si>
    <t>001634-82-8</t>
  </si>
  <si>
    <t>C1=CC=CC(C(=O)O)=C1N=NC2=CC=C(O)C=C2</t>
  </si>
  <si>
    <t>2-(4-hydroxyphenylazo)benzoic acid</t>
  </si>
  <si>
    <t>000838-85-7</t>
  </si>
  <si>
    <t>C1=CC=C(C=C1)OP(=O)(O)OC2=CC=CC=C2</t>
  </si>
  <si>
    <t>diphenyl phosphate</t>
  </si>
  <si>
    <t>000127-63-9</t>
  </si>
  <si>
    <t>C1=CC=C(C=C1)S(=O)(=O)C2=CC=CC=C2</t>
  </si>
  <si>
    <t>phenyl sulfone</t>
  </si>
  <si>
    <t>000080-00-2</t>
  </si>
  <si>
    <t>O=S(=O)(c(ccc(c1)Cl)c1)c(cccc2)c2</t>
  </si>
  <si>
    <t>4-chlorophenyl-phenyl-sulfone</t>
  </si>
  <si>
    <t>000080-08-0</t>
  </si>
  <si>
    <t>C1=CC(=CC=C1N)S(=O)(=O)C2=CC=C(C=C2)N</t>
  </si>
  <si>
    <t>4,4'-diaminodiphenyl sulfone</t>
  </si>
  <si>
    <t>4,4-sulfonyldiphenol</t>
  </si>
  <si>
    <t>001948-92-1</t>
  </si>
  <si>
    <t>C1=CC(=CC=C1N)S(=O)(=O)C2=CC=C(C=C2)[N+](=O)[O-]</t>
  </si>
  <si>
    <t>4-(4-nitrophenylsulfonyl)aniline</t>
  </si>
  <si>
    <t>001202-34-2</t>
  </si>
  <si>
    <t>C1=CC=NC(=C1)NC2=CC=CC=N2</t>
  </si>
  <si>
    <t>2,2'-dipyridylamine</t>
  </si>
  <si>
    <t>001696-60-2</t>
  </si>
  <si>
    <t>COC1=CC(=CNNC=C2C=CC(=O)C(=C2)OC)C=CC1=O</t>
  </si>
  <si>
    <t>vanillin azine</t>
  </si>
  <si>
    <t>005418-32-6</t>
  </si>
  <si>
    <t>C1=CC(=O)C=CC1=NC2=CC=C(C=C2)O</t>
  </si>
  <si>
    <t>indophenol sodium salt</t>
  </si>
  <si>
    <t>066246-88-6</t>
  </si>
  <si>
    <t>n1cncn1CC(c2c(Cl)cc(Cl)cc2)CCC</t>
  </si>
  <si>
    <t>pencolazole</t>
  </si>
  <si>
    <t>C1=CC=C(C=C1)CC2=CC=CC=N2</t>
  </si>
  <si>
    <t>2-benzylphridine</t>
  </si>
  <si>
    <t>C1=CC=C(C=C1)CC2=CN=CC=C2</t>
  </si>
  <si>
    <t>C1=CC=C(C=C1)CC2=CC=NC=C2</t>
  </si>
  <si>
    <t>001083-48-3</t>
  </si>
  <si>
    <t>C1=CC(=CC=C1CC2=CC=NC=C2)[N+](=O)[O-]</t>
  </si>
  <si>
    <t>4-(4-nitrobenzyl)pyridine</t>
  </si>
  <si>
    <t>006489-09-4</t>
  </si>
  <si>
    <t>C1=CC=C(C=C1)OC2NNNN2</t>
  </si>
  <si>
    <t>5-phenoxy-1H-tetrazole</t>
  </si>
  <si>
    <t>069806-50-4</t>
  </si>
  <si>
    <t>CCCCOC(=O)C(C)OC1=CC=C(C=C1)OC2=NC=C(C=C2)C(F)(F)F</t>
  </si>
  <si>
    <t>Fluazifopbutyl;Fusilade</t>
  </si>
  <si>
    <t>077732-09-3</t>
  </si>
  <si>
    <t>Cc1cccc(C)c1N(C(=O)COC)N2C(=O)OCC2</t>
  </si>
  <si>
    <t>oxadixyl</t>
  </si>
  <si>
    <t>C1=CC=C(C=C1)C(=O)C2=CC=NC=C2</t>
  </si>
  <si>
    <t>083055-99-6</t>
  </si>
  <si>
    <t>n1c(OC)cc(OC)nc1NC(=O)NS(=O)(=O)Cc2ccccc2C(=O)OC</t>
  </si>
  <si>
    <t>Bensulfuron methyl</t>
  </si>
  <si>
    <t>013103-75-8</t>
  </si>
  <si>
    <t>CN(C)C1=CC=C(C=C1)N=NC2=CC=CC=N2</t>
  </si>
  <si>
    <t>4-(2-pyridylazo)N,N-dimethlaniline</t>
  </si>
  <si>
    <t>C1=CC=C2C(=C1)C=CC=C2O</t>
  </si>
  <si>
    <t>1-naphthol</t>
  </si>
  <si>
    <t>(4.79/4.58)</t>
  </si>
  <si>
    <t>C1=CC=C2C=C(C=CC2=C1)O</t>
  </si>
  <si>
    <t>2-naphthol</t>
  </si>
  <si>
    <t>002050-76-2</t>
  </si>
  <si>
    <t>C1=CC=C2C(=C1)C(=CC(=C2O)Cl)Cl</t>
  </si>
  <si>
    <t>2,4-dichloro-1-naphthol</t>
  </si>
  <si>
    <t>000604-44-4</t>
  </si>
  <si>
    <t>C1=CC=C2C(=C1)C(=CC=C2Cl)O</t>
  </si>
  <si>
    <t>4-chloro-1-naphthol</t>
  </si>
  <si>
    <t>C1=CC2=C(C=CC=C2N)C(=C1)N</t>
  </si>
  <si>
    <t>1,5-diaminonaphthalene</t>
  </si>
  <si>
    <t>C1=CC2=C(C(=C1)N)C(=CC=C2)N</t>
  </si>
  <si>
    <t>1,8-diaminonaphthalene</t>
  </si>
  <si>
    <t>C1=CC=C2C=C(C(=CC2=C1)N)N</t>
  </si>
  <si>
    <t>2,3-diaminonaphthalene</t>
  </si>
  <si>
    <t>C1=CC2=C(C=CC=C2O)C(=C1)O</t>
  </si>
  <si>
    <t>1,5-dihydroxynaphthalene</t>
  </si>
  <si>
    <t>Carbaryl</t>
  </si>
  <si>
    <t>000086-84-0</t>
  </si>
  <si>
    <t>C1=CC=C2C(=C1)C=CC=C2N=C=O</t>
  </si>
  <si>
    <t>1-naphthvlisocvanate</t>
  </si>
  <si>
    <t>c1cc([N+](=O)[O-])c2ccccc2c1</t>
  </si>
  <si>
    <t>1-Nitronaphthalene</t>
  </si>
  <si>
    <t>4.79/5.93</t>
  </si>
  <si>
    <t>000581-89-5</t>
  </si>
  <si>
    <t>C1=CC=C2C=C(C=CC2=C1)[N+](=O)[O-]</t>
  </si>
  <si>
    <t>2-nitronaphthalene</t>
  </si>
  <si>
    <t>000525-65-4</t>
  </si>
  <si>
    <t>C1C2=C(C=CC(=C2)N)C3=C1C=C(C=C3)N</t>
  </si>
  <si>
    <t>2,7-diaminofluorene</t>
  </si>
  <si>
    <t>002443-58-5</t>
  </si>
  <si>
    <t>C1C2=CC=CC=C2C3=C1C=C(C=C3)O</t>
  </si>
  <si>
    <t>2-hydroxyfluorene</t>
  </si>
  <si>
    <t>017241-59-7</t>
  </si>
  <si>
    <t>C1=CC=C2C(=C1)C(=O)C3=C(C2=O)C=C(C=C3)CO</t>
  </si>
  <si>
    <t>2-(hydroxymethyl)anthraquinone</t>
  </si>
  <si>
    <t>000486-25-9</t>
  </si>
  <si>
    <t>C1=CC=C2C(=C1)C3=CC=CC=C3C2=O</t>
  </si>
  <si>
    <t>fluorenone</t>
  </si>
  <si>
    <t>000548-39-0</t>
  </si>
  <si>
    <t>C1=CC2=C3C(=C1)C=CC(=O)C3=CC=C2</t>
  </si>
  <si>
    <t>perinaphthenone</t>
  </si>
  <si>
    <t>C1=CC=C2C(=C1)C3=CC=CC=C3C(=O)C2=O</t>
  </si>
  <si>
    <t>phenanthrenequinone</t>
  </si>
  <si>
    <t>001484-12-4</t>
  </si>
  <si>
    <t>CN1C2=CC=CC=C2C3=CC=CC=C31</t>
  </si>
  <si>
    <t>9-methylcarbazole</t>
  </si>
  <si>
    <t>C1=CC=C2C(=C1)C=C3C=CC=CC3=N2</t>
  </si>
  <si>
    <t>C1=CC=C2C(=C1)C3=CC=CC=C3N2</t>
  </si>
  <si>
    <t>carbazole</t>
  </si>
  <si>
    <t>C1=CC=C2C(=C1)N=C3C=CC=CC3=N2</t>
  </si>
  <si>
    <t>000090-45-9</t>
  </si>
  <si>
    <t>C1=CC=C2C(=C1)C(=C3C=CC=CC3=N2)N</t>
  </si>
  <si>
    <t>9-aminoacridine</t>
  </si>
  <si>
    <t>C=CN1C2=CC=CC=C2C3=CC=CC=C31</t>
  </si>
  <si>
    <t>9-vinylcarbazole</t>
  </si>
  <si>
    <t>C1=CC=C2C(=C1)C3=CC=CC=C3O2</t>
  </si>
  <si>
    <t>dibenzofuran</t>
  </si>
  <si>
    <t>000086-77-1</t>
  </si>
  <si>
    <t>C1=CC=C2C(=C1)C3=C(O2)C=CC(=C3)O</t>
  </si>
  <si>
    <t>2-hydroxydibenzofuran</t>
  </si>
  <si>
    <t>C1=CC=C2C(=C1)C3=CC=CC=C3S2</t>
  </si>
  <si>
    <t>dibenzothiophene</t>
  </si>
  <si>
    <t>azinphos_methyl</t>
  </si>
  <si>
    <t>C1=CC=C2C=NN=CC2=C1</t>
  </si>
  <si>
    <t>CC1=NC2=CC=CC=C2N=C1C</t>
  </si>
  <si>
    <t>CC1=NC2=CC=CC=C2N=C1</t>
  </si>
  <si>
    <t>000615-16-7</t>
  </si>
  <si>
    <t>C1=CC=C2C(=C1)NC(=O)N2</t>
  </si>
  <si>
    <t>2-hydroxybenzimidazole</t>
  </si>
  <si>
    <t>C1=CC2=C(C=C1[N+](=O)[O-])NC=N2</t>
  </si>
  <si>
    <t>5-nitrobenzimidazole</t>
  </si>
  <si>
    <t>000583-39-1</t>
  </si>
  <si>
    <t>C1=CC=C2C(=C1)NC(=S)N2</t>
  </si>
  <si>
    <t>2-mercaptobenzimidazole</t>
  </si>
  <si>
    <t>C1=CC=C2C(=C1)NC(=N2)N</t>
  </si>
  <si>
    <t>2-aminobenzimidazole</t>
  </si>
  <si>
    <t>C1=CC2=NNN=C2C=C1[N+](=O)[O-]</t>
  </si>
  <si>
    <t>5-nitrobenzotriazole</t>
  </si>
  <si>
    <t>C1=CC2=C(C=C1[N+](=O)[O-])C=NN2</t>
  </si>
  <si>
    <t>5-nitroindazole</t>
  </si>
  <si>
    <t>C1=CC=C2C(=C1)C=CN2</t>
  </si>
  <si>
    <t>indole</t>
  </si>
  <si>
    <t>004769-97-5</t>
  </si>
  <si>
    <t>C1=CC2=C(C=CN2)C(=C1)[N+](=O)[O-]</t>
  </si>
  <si>
    <t>4-nitroindole</t>
  </si>
  <si>
    <t>C1=CC2=C(C=CN2)C=C1[N+](=O)[O-]</t>
  </si>
  <si>
    <t>5-nitroindole</t>
  </si>
  <si>
    <t>007681-99-4</t>
  </si>
  <si>
    <t>CC1=CC(=NC2=NC=NN12)C</t>
  </si>
  <si>
    <t>5,7-dimethyl-s-triazolo[1,5-a]pyrimidine</t>
  </si>
  <si>
    <t>C1=CC=C2C(=C1)NC(=S)S2</t>
  </si>
  <si>
    <t>2-mercapto-benzothiazole</t>
  </si>
  <si>
    <t>C1=CC=C2C(=C1)N=CS2</t>
  </si>
  <si>
    <t>benzothiazole</t>
  </si>
  <si>
    <t>006285-57-0</t>
  </si>
  <si>
    <t>C1=CC2=C(C=C1[N+](=O)[O-])SC(=N2)N</t>
  </si>
  <si>
    <t>2-amino-6-nitrobenzothiazole</t>
  </si>
  <si>
    <t>002382-96-9</t>
  </si>
  <si>
    <t>C1=CC=C2C(=C1)NC(=S)O2</t>
  </si>
  <si>
    <t>2-mercaptobenzoxazole</t>
  </si>
  <si>
    <t>(4.71/4.12)</t>
  </si>
  <si>
    <t>CC1(C(C1C(=O)OC(C#N)C2=CC(=CC=C2)OC3=CC=CC=C3)C=C(Cl)Cl)C</t>
  </si>
  <si>
    <t>Cypermethrin</t>
  </si>
  <si>
    <t>CC1(C(C1C(=O)OCC2=CC(=CC=C2)OC3=CC=CC=C3)C=C(Cl)Cl)C</t>
  </si>
  <si>
    <t>Permethrin</t>
  </si>
  <si>
    <t>000303-47-9</t>
  </si>
  <si>
    <t>CC1CC2=C(C=C(C(=C2C(=O)O1)O)C(=O)NC(CC3=CC=CC=C3)C(=O)O)Cl</t>
  </si>
  <si>
    <t>Ochratoxin A</t>
  </si>
  <si>
    <t>000081-81-2</t>
  </si>
  <si>
    <t>CC(=O)CC(C1=CC=CC=C1)C2=C(C3=CC=CC=C3OC2=O)O</t>
  </si>
  <si>
    <t>Warfarin</t>
  </si>
  <si>
    <t>004664-01-1</t>
  </si>
  <si>
    <t>C1=CN=CC2=C1C(=O)NC2=O</t>
  </si>
  <si>
    <t>3,4-pyridinedicarboximide</t>
  </si>
  <si>
    <t>ethylenebisthiuram monosulfide</t>
  </si>
  <si>
    <t>000133-06-2</t>
  </si>
  <si>
    <t>O=C(N(SC(Cl)(Cl)Cl)C(=O)C1CC=CC2)C12</t>
  </si>
  <si>
    <t>captan</t>
  </si>
  <si>
    <t>000518-75-2</t>
  </si>
  <si>
    <t>CC1C(OC=C2C1=C(C(=C(C2=O)C(=O)O)O)C)C</t>
  </si>
  <si>
    <t>Citrinin</t>
  </si>
  <si>
    <t>C1=CC=C2C(=C1)C=CC(=O)O2</t>
  </si>
  <si>
    <t>coumarine</t>
  </si>
  <si>
    <t>000149-29-1</t>
  </si>
  <si>
    <t>C1C=C2C(=CC(=O)O2)C(O1)O</t>
  </si>
  <si>
    <t>Patulin</t>
  </si>
  <si>
    <t>(5.06/4.76)</t>
  </si>
  <si>
    <t>017924-92-4</t>
  </si>
  <si>
    <t>CC1CCCC(=O)CCCC=CC2=CC(=CC(=C2C(=O)O1)O)O</t>
  </si>
  <si>
    <t>Zearalenone</t>
  </si>
  <si>
    <t>000056-72-4</t>
  </si>
  <si>
    <t>S=P(OCC)(OCC)Oc1ccc2C(C)=C(Cl)C(=O)Oc2c1</t>
  </si>
  <si>
    <t>coumaphos</t>
  </si>
  <si>
    <t>021794-01-4</t>
  </si>
  <si>
    <t>CCCCCCC(C1C(C2=C(CC(CC3=C1C(=O)OC3=O)C(C4CC=CC(=O)O4)O)C(=O)OC2=O)O)O</t>
  </si>
  <si>
    <t>Rubratoxin B</t>
  </si>
  <si>
    <t>001620-30-0</t>
  </si>
  <si>
    <t>C1=CC=C(C=C1)C(C2=CC=CC=C2)(C3=CC=NC=C3)O</t>
  </si>
  <si>
    <t>alpha-(4-pyridyl)benzhydrol</t>
  </si>
  <si>
    <t>000076-84-6</t>
  </si>
  <si>
    <t>OC(c(cccc1)c1)(c(cccc2)c2)c(cccc3)c3</t>
  </si>
  <si>
    <t>triphenylmethanol</t>
  </si>
  <si>
    <t>000603-34-9</t>
  </si>
  <si>
    <t>C1=CC=C(C=C1)N(C2=CC=CC=C2)C3=CC=CC=C3</t>
  </si>
  <si>
    <t>triphenylamine</t>
  </si>
  <si>
    <t>000603-35-0</t>
  </si>
  <si>
    <t>C1=CC=C(C=C1)P(C2=CC=CC=C2)C3=CC=CC=C3</t>
  </si>
  <si>
    <t>triphenylphosphine</t>
  </si>
  <si>
    <t>C1=CC=C2C(=C1)NC3=CC=CC=C3S2</t>
  </si>
  <si>
    <t>phenothiazine</t>
  </si>
  <si>
    <t>000090-47-1</t>
  </si>
  <si>
    <t>C1=CC=C2C(=C1)C(=O)C3=CC=CC=C3O2</t>
  </si>
  <si>
    <t>xanthone</t>
  </si>
  <si>
    <t>003347-22-6</t>
  </si>
  <si>
    <t>c1ccc2C(=O)C(S3)=C(SC(C#N)=C3C#N)C(=O)c2c1</t>
  </si>
  <si>
    <t>dithianon</t>
  </si>
  <si>
    <t>000303-81-1</t>
  </si>
  <si>
    <t>CC1=C(C=CC2=C1OC(=O)C(=C2O)NC(=O)C3=CC(=C(C=C3)O)CC=C(C)C)OC4C(C(C(C(O4)(C)C)OC)OC(=O)N)O</t>
  </si>
  <si>
    <t>Novobiocin</t>
  </si>
  <si>
    <t>000143-74-8</t>
  </si>
  <si>
    <t>C1=CC=C2C(=C1)C(OS2(=O)=O)(C3=CC=C(C=C3)O)C4=CC=C(C=C4)O</t>
  </si>
  <si>
    <t>phenol red</t>
  </si>
  <si>
    <t>001162-65-8</t>
  </si>
  <si>
    <t>COC1=C2C3=C(C(=O)CC3)C(=O)OC2=C4C5C=COC5OC4=C1</t>
  </si>
  <si>
    <t>Aflatoxin B1</t>
  </si>
  <si>
    <t>(4.21/4.13)</t>
  </si>
  <si>
    <t>007220-81-7</t>
  </si>
  <si>
    <t>COC1=C2C3=C(C(=O)CC3)C(=O)OC2=C4C5CCOC5OC4=C1</t>
  </si>
  <si>
    <t>Aflatoxin-B2</t>
  </si>
  <si>
    <t>001165-39-5</t>
  </si>
  <si>
    <t>COC1=C2C3=C(C(=O)OCC3)C(=O)OC2=C4C5C=COC5OC4=C1</t>
  </si>
  <si>
    <t>Aflatoxin-G1</t>
  </si>
  <si>
    <t>007241-98-7</t>
  </si>
  <si>
    <t>COC1=C2C3=C(C(=O)OCC3)C(=O)OC2=C4C5CCOC5OC4=C1</t>
  </si>
  <si>
    <t>Aflatoxin-G2</t>
  </si>
  <si>
    <t>003625-57-8</t>
  </si>
  <si>
    <t>Nc4cc2c(c3c4cccc3)N=C1C(=CC(=N(OS(=O)(=O)ON(CC)(CC)=C5C=CC6=Nc7c8ccccc8c(N)cc7OC6=C5)(CC)CC)C=C1)O2</t>
  </si>
  <si>
    <t>Nile Blue</t>
  </si>
  <si>
    <t>C1=CC=C2C(=C1)C=CO2</t>
  </si>
  <si>
    <t>2,3-benzofuran</t>
  </si>
  <si>
    <t>000108-31-6</t>
  </si>
  <si>
    <t>C1=CC(=O)OC1=O</t>
  </si>
  <si>
    <t>maleic anhydride</t>
  </si>
  <si>
    <t>000822-06-0</t>
  </si>
  <si>
    <t>C(CCCN=C=O)CCN=C=O</t>
  </si>
  <si>
    <t>1,6-diisocyanatohexane</t>
  </si>
  <si>
    <t>014906-59-3</t>
  </si>
  <si>
    <t>C1=C[N+](=CC=C1C#N)[O-]</t>
  </si>
  <si>
    <t>4-cyanopyridine N-oxide</t>
  </si>
  <si>
    <t>001124-33-0</t>
  </si>
  <si>
    <t>C1=C[N+](=CC=C1[N+](=O)[O-])[O-]</t>
  </si>
  <si>
    <t>4-nitropyridine-N-oxide</t>
  </si>
  <si>
    <t>001239-45-8</t>
  </si>
  <si>
    <t>CC[N+]1=C2C=C(C=CC2=C3C=CC(=CC3=C1C4=CC=CC=C4)N)N.[Br-]</t>
  </si>
  <si>
    <t>Ethidium bromide</t>
  </si>
  <si>
    <t>(5.30/5.13)</t>
  </si>
  <si>
    <t>012427-38-2</t>
  </si>
  <si>
    <t>C(CNC(=S)[S-])NC(=S)[S-].[Mn+2]</t>
  </si>
  <si>
    <t>Mameb;manganese ethylenebisdithiocarbamate</t>
  </si>
  <si>
    <t>000142-59-6</t>
  </si>
  <si>
    <t>C(CNC(=S)[S-])NC(=S)[S-].[Na+].[Na+]</t>
  </si>
  <si>
    <r>
      <rPr>
        <rFont val="Times New Roman"/>
        <color theme="1"/>
        <sz val="11.0"/>
      </rPr>
      <t>Nabam</t>
    </r>
    <r>
      <rPr>
        <rFont val="宋体"/>
        <color theme="1"/>
        <sz val="11.0"/>
      </rPr>
      <t>；</t>
    </r>
    <r>
      <rPr>
        <rFont val="Times New Roman"/>
        <color theme="1"/>
        <sz val="11.0"/>
      </rPr>
      <t>disodiumethylenebisdithiocarbamate</t>
    </r>
  </si>
  <si>
    <t>000148-18-5</t>
  </si>
  <si>
    <t>CCN(CC)C(=S)[S-].[Na+]</t>
  </si>
  <si>
    <t>NaDEDC;sodiium diethyldithiocarbamate</t>
  </si>
  <si>
    <t>000128-04-1</t>
  </si>
  <si>
    <t>CN(C)C(=S)[S-].[Na+]</t>
  </si>
  <si>
    <t>NaDMDC;sodiumdimethyldithiocarbamate</t>
  </si>
  <si>
    <t>000694-59-7</t>
  </si>
  <si>
    <t>C1=CC=[N+](C=C1)[O-]</t>
  </si>
  <si>
    <t>pyridine-N-oxide</t>
  </si>
  <si>
    <t>000143-33-9</t>
  </si>
  <si>
    <t>[C-]#N.[Na+]</t>
  </si>
  <si>
    <t>sodium cyanide</t>
  </si>
  <si>
    <t>001313-82-2</t>
  </si>
  <si>
    <t>[Na+].[Na+].[SH-]</t>
  </si>
  <si>
    <t>sodium sulfide</t>
  </si>
  <si>
    <t>012122-64-7</t>
  </si>
  <si>
    <t>C(CNC(=S)[S-])NC(=S)[S-].[Zn+2]</t>
  </si>
  <si>
    <t>Zineb;zincethylenebisdithiocarbamate</t>
  </si>
  <si>
    <t>000137-30-4</t>
  </si>
  <si>
    <t>CN(C)C(=S)[S-].CN(C)C(=S)[S-].[Zn+2]</t>
  </si>
  <si>
    <r>
      <rPr>
        <rFont val="Times New Roman"/>
        <color theme="1"/>
        <sz val="11.0"/>
      </rPr>
      <t>Ziram</t>
    </r>
    <r>
      <rPr>
        <rFont val="宋体"/>
        <color theme="1"/>
        <sz val="11.0"/>
      </rPr>
      <t>；</t>
    </r>
    <r>
      <rPr>
        <rFont val="Times New Roman"/>
        <color theme="1"/>
        <sz val="11.0"/>
      </rPr>
      <t>zincdimethyldithiocarbamate</t>
    </r>
  </si>
  <si>
    <t>6.31/5.11</t>
  </si>
  <si>
    <t>014324-55-1</t>
  </si>
  <si>
    <t>CCN(CC)C(=S)[S-].CCN(CC)C(=S)[S-].[Zn+2]</t>
  </si>
  <si>
    <t>ZnDEDC;zinc diethyldithiocarbamate</t>
  </si>
  <si>
    <t>007693-46-1</t>
  </si>
  <si>
    <t>C1=CC(=CC=C1[N+](=O)[O-])[Cl-]C(=O)[O-]</t>
  </si>
  <si>
    <t>4-nitrophenylchloroformate</t>
  </si>
  <si>
    <t>000139-07-1</t>
  </si>
  <si>
    <t>CCCCCCCCCCCC[N+](C)(C)CC1=CC=CC=C1.[Cl-]</t>
  </si>
  <si>
    <t>benzyldimethyldodecylammonium chloride</t>
  </si>
  <si>
    <t>000624-19-1</t>
  </si>
  <si>
    <t>Brc(ccc1N(H)(H)(H)Cl)cc1</t>
  </si>
  <si>
    <t>bromoaniline_4</t>
  </si>
  <si>
    <t>014484-64-1</t>
  </si>
  <si>
    <t>CN(C)C(=S)[S-].CN(C)C(=S)[S-].CN(C)C(=S)[S-].[Fe+3]</t>
  </si>
  <si>
    <r>
      <rPr>
        <rFont val="Times New Roman"/>
        <color theme="1"/>
        <sz val="11.0"/>
      </rPr>
      <t>Ferbam</t>
    </r>
    <r>
      <rPr>
        <rFont val="宋体"/>
        <color theme="1"/>
        <sz val="11.0"/>
      </rPr>
      <t>；</t>
    </r>
    <r>
      <rPr>
        <rFont val="Times New Roman"/>
        <color theme="1"/>
        <sz val="11.0"/>
      </rPr>
      <t>ferric dimethyldithiocarbamate</t>
    </r>
  </si>
  <si>
    <t>001112-67-0</t>
  </si>
  <si>
    <t>CCCC[N+](CCCC)(CCCC)CCCC.[Cl-]</t>
  </si>
  <si>
    <t>tetrabutylammonium chloride</t>
  </si>
  <si>
    <t>000064-20-0</t>
  </si>
  <si>
    <t>C[N+](C)(C)C</t>
  </si>
  <si>
    <t>tetramethylammonium bromide</t>
  </si>
  <si>
    <t>078338-22-4</t>
  </si>
  <si>
    <t>CC(=O)[O-].C1=CC2=C(C=C1N)SC3=CC(=[NH2+])C=CC3=N2</t>
  </si>
  <si>
    <t>thionin</t>
  </si>
  <si>
    <t>013331-27-6</t>
  </si>
  <si>
    <t>c(cc(c1)N(=O)=O)cc1B(O)O</t>
  </si>
  <si>
    <t>3-nitrophenylboronic acid</t>
  </si>
  <si>
    <t>000121-19-7</t>
  </si>
  <si>
    <t>C1=CC(=C(C=C1[As](=O)(O)O)[N+](=O)[O-])O</t>
  </si>
  <si>
    <t>4-hydroxy-3-nitrobenzenearsonic acid</t>
  </si>
  <si>
    <t>006996-92-5</t>
  </si>
  <si>
    <t>C1=CC=C(C=C1)[Se](=O)O</t>
  </si>
  <si>
    <t>benzeneseleninic acid</t>
  </si>
  <si>
    <t>013121-70-5</t>
  </si>
  <si>
    <t>O[Sn](C1CCCCC1)(C2CCCCC2)C3CCCCC3</t>
  </si>
  <si>
    <t>Cyhexatin</t>
  </si>
  <si>
    <t>000683-18-1</t>
  </si>
  <si>
    <t>Cl[Sn](Cl)(CCCC)CCCC</t>
  </si>
  <si>
    <t>dibutyltindichloride</t>
  </si>
  <si>
    <t>000077-58-7</t>
  </si>
  <si>
    <t>CCCCCCCCCCCC(=O)O[Sn](CCCC)(CCCC)OC(=O)CCCCCCCCCCC</t>
  </si>
  <si>
    <t>dibutyltindilaurate</t>
  </si>
  <si>
    <t>057583-35-4</t>
  </si>
  <si>
    <t>O=C(CS[Sn](SCC(=O)OCC(CC)CCCC)(C)C)OCC(CC)CCCC</t>
  </si>
  <si>
    <t>dimethyltin(TGAIOE)2</t>
  </si>
  <si>
    <t>003542-36-7</t>
  </si>
  <si>
    <t>CCCCCCCC[Sn](Cl)(Cl)CCCCCCCC</t>
  </si>
  <si>
    <t>dioctyltindichloride</t>
  </si>
  <si>
    <t>000587-85-9</t>
  </si>
  <si>
    <t>C1=CC=C(C=C1)[Hg]C2=CC=CC=C2</t>
  </si>
  <si>
    <t>diphenyl mercury</t>
  </si>
  <si>
    <t>057583-34-3</t>
  </si>
  <si>
    <t>O=C(CS[Sn](SCC(=O)OCC(CC)CCCC)(SCC(=O)OCC(CC)CCCC)C)OCC(CC)CCCC</t>
  </si>
  <si>
    <t>methyltin(TGAIOE)3</t>
  </si>
  <si>
    <t>005707-04-0</t>
  </si>
  <si>
    <t>C1=CC=C(C=C1)[Se]Cl</t>
  </si>
  <si>
    <t>phenyl selenyl chloride</t>
  </si>
  <si>
    <t>000098-05-5</t>
  </si>
  <si>
    <t>O[As](O)(=O)c1ccccc1</t>
  </si>
  <si>
    <t>phenylarsonic acid</t>
  </si>
  <si>
    <t>tetrabutyltin</t>
  </si>
  <si>
    <t>003590-84-9</t>
  </si>
  <si>
    <t>CCCCCCCC[Sn](CCCCCCCC)(CCCCCCCC)CCCCCCCC</t>
  </si>
  <si>
    <t>tetraoctyltin</t>
  </si>
  <si>
    <t>024124-25-2</t>
  </si>
  <si>
    <t>CCCCCC=CCC=CCCCCCCCC(=O)O[Sn](CCCC)(CCCC)CCCC</t>
  </si>
  <si>
    <t>tributyltinlinloeate</t>
  </si>
  <si>
    <t>000056-35-9</t>
  </si>
  <si>
    <t>CCCC[Sn](CCCC)(CCCC)O[Sn](CCCC)(CCCC)CCCC</t>
  </si>
  <si>
    <t>tributyltinoxide</t>
  </si>
  <si>
    <t>001153-05-5</t>
  </si>
  <si>
    <t>C1=CC=C(C=C1)[As](=O)(C2=CC=CC=C2)C3=CC=CC=C3</t>
  </si>
  <si>
    <t>triphenylarsine oxide</t>
  </si>
  <si>
    <t>000639-58-7</t>
  </si>
  <si>
    <t>Cl[Sn](c1ccccc1)(c2ccccc2)c3ccccc3</t>
  </si>
  <si>
    <t>triphenyltnchloride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</si>
</sst>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_ "/>
    <numFmt numFmtId="165" formatCode="0.00_ "/>
    <numFmt numFmtId="166" formatCode="0_);[Red]\(0\)"/>
    <numFmt numFmtId="167" formatCode="0.000_ "/>
    <numFmt numFmtId="168" formatCode="0.0000"/>
    <numFmt numFmtId="169" formatCode="000000\-00\-0"/>
  </numFmts>
  <fonts count="4">
    <font>
      <sz val="11.0"/>
      <color theme="1"/>
      <name val="Calibri"/>
      <scheme val="minor"/>
    </font>
    <font>
      <sz val="11.0"/>
      <color theme="1"/>
      <name val="Times New Roman"/>
    </font>
    <font>
      <sz val="11.0"/>
      <color rgb="FF000000"/>
      <name val="Times New Roman"/>
    </font>
    <font>
      <sz val="11.0"/>
      <color rgb="FFFF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0" fillId="0" fontId="2" numFmtId="165" xfId="0" applyAlignment="1" applyFont="1" applyNumberFormat="1">
      <alignment vertical="center"/>
    </xf>
    <xf borderId="0" fillId="0" fontId="1" numFmtId="165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0" fillId="0" fontId="1" numFmtId="165" xfId="0" applyAlignment="1" applyFont="1" applyNumberFormat="1">
      <alignment horizontal="center" shrinkToFit="1" vertical="center" wrapText="0"/>
    </xf>
    <xf borderId="0" fillId="0" fontId="1" numFmtId="165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left" vertical="bottom"/>
    </xf>
    <xf borderId="0" fillId="0" fontId="1" numFmtId="164" xfId="0" applyAlignment="1" applyFont="1" applyNumberFormat="1">
      <alignment horizontal="center" vertical="bottom"/>
    </xf>
    <xf borderId="0" fillId="0" fontId="1" numFmtId="165" xfId="0" applyAlignment="1" applyFont="1" applyNumberFormat="1">
      <alignment horizontal="center" shrinkToFit="1" vertical="bottom" wrapText="0"/>
    </xf>
    <xf borderId="0" fillId="0" fontId="1" numFmtId="165" xfId="0" applyAlignment="1" applyFont="1" applyNumberFormat="1">
      <alignment horizontal="center" vertical="bottom"/>
    </xf>
    <xf borderId="0" fillId="0" fontId="1" numFmtId="2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2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left" vertical="center"/>
    </xf>
    <xf borderId="0" fillId="0" fontId="1" numFmtId="166" xfId="0" applyAlignment="1" applyFont="1" applyNumberFormat="1">
      <alignment horizontal="left" vertical="center"/>
    </xf>
    <xf borderId="0" fillId="0" fontId="1" numFmtId="165" xfId="0" applyAlignment="1" applyFont="1" applyNumberFormat="1">
      <alignment horizontal="left" vertical="center"/>
    </xf>
    <xf borderId="0" fillId="0" fontId="1" numFmtId="166" xfId="0" applyAlignment="1" applyFont="1" applyNumberFormat="1">
      <alignment horizontal="center" vertical="center"/>
    </xf>
    <xf borderId="0" fillId="0" fontId="1" numFmtId="0" xfId="0" applyAlignment="1" applyFont="1">
      <alignment vertical="bottom"/>
    </xf>
    <xf borderId="0" fillId="0" fontId="1" numFmtId="166" xfId="0" applyAlignment="1" applyFont="1" applyNumberFormat="1">
      <alignment vertical="center"/>
    </xf>
    <xf borderId="0" fillId="0" fontId="1" numFmtId="49" xfId="0" applyAlignment="1" applyFont="1" applyNumberFormat="1">
      <alignment horizontal="left" vertical="bottom"/>
    </xf>
    <xf borderId="0" fillId="0" fontId="1" numFmtId="49" xfId="0" applyAlignment="1" applyFont="1" applyNumberFormat="1">
      <alignment vertical="bottom"/>
    </xf>
    <xf borderId="0" fillId="0" fontId="1" numFmtId="166" xfId="0" applyAlignment="1" applyFont="1" applyNumberFormat="1">
      <alignment horizontal="left" vertical="bottom"/>
    </xf>
    <xf borderId="0" fillId="0" fontId="1" numFmtId="49" xfId="0" applyAlignment="1" applyFont="1" applyNumberFormat="1">
      <alignment horizontal="center" vertical="bottom"/>
    </xf>
    <xf borderId="0" fillId="0" fontId="1" numFmtId="166" xfId="0" applyAlignment="1" applyFont="1" applyNumberFormat="1">
      <alignment horizontal="center" vertical="bottom"/>
    </xf>
    <xf borderId="1" fillId="0" fontId="1" numFmtId="49" xfId="0" applyAlignment="1" applyBorder="1" applyFont="1" applyNumberFormat="1">
      <alignment horizontal="center" vertical="bottom"/>
    </xf>
    <xf borderId="1" fillId="0" fontId="1" numFmtId="49" xfId="0" applyAlignment="1" applyBorder="1" applyFont="1" applyNumberFormat="1">
      <alignment vertical="bottom"/>
    </xf>
    <xf borderId="1" fillId="0" fontId="1" numFmtId="165" xfId="0" applyAlignment="1" applyBorder="1" applyFont="1" applyNumberFormat="1">
      <alignment vertical="center"/>
    </xf>
    <xf borderId="0" fillId="0" fontId="1" numFmtId="167" xfId="0" applyAlignment="1" applyFont="1" applyNumberFormat="1">
      <alignment vertical="bottom"/>
    </xf>
    <xf borderId="2" fillId="2" fontId="1" numFmtId="49" xfId="0" applyAlignment="1" applyBorder="1" applyFill="1" applyFont="1" applyNumberFormat="1">
      <alignment vertical="center"/>
    </xf>
    <xf borderId="0" fillId="0" fontId="3" numFmtId="0" xfId="0" applyAlignment="1" applyFont="1">
      <alignment horizontal="center" vertical="center"/>
    </xf>
    <xf borderId="0" fillId="0" fontId="1" numFmtId="168" xfId="0" applyAlignment="1" applyFont="1" applyNumberFormat="1">
      <alignment vertical="bottom"/>
    </xf>
    <xf borderId="0" fillId="0" fontId="2" numFmtId="165" xfId="0" applyAlignment="1" applyFont="1" applyNumberForma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165" xfId="0" applyAlignment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0" fillId="0" fontId="2" numFmtId="166" xfId="0" applyAlignment="1" applyFont="1" applyNumberFormat="1">
      <alignment horizontal="center" vertical="center"/>
    </xf>
    <xf borderId="0" fillId="0" fontId="2" numFmtId="49" xfId="0" applyAlignment="1" applyFont="1" applyNumberFormat="1">
      <alignment horizontal="center" vertical="center"/>
    </xf>
    <xf borderId="0" fillId="0" fontId="1" numFmtId="16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1.43"/>
    <col customWidth="1" min="3" max="3" width="13.0"/>
    <col customWidth="1" min="4" max="4" width="11.14"/>
    <col customWidth="1" min="5" max="5" width="8.57"/>
    <col customWidth="1" min="6" max="6" width="7.57"/>
    <col customWidth="1" min="7" max="7" width="8.57"/>
    <col customWidth="1" min="8" max="8" width="8.0"/>
    <col customWidth="1" min="9" max="9" width="6.57"/>
    <col customWidth="1" min="10" max="10" width="4.14"/>
    <col customWidth="1" min="11" max="11" width="6.57"/>
    <col customWidth="1" min="12" max="12" width="8.43"/>
    <col customWidth="1" min="13" max="25" width="9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3" t="s">
        <v>9</v>
      </c>
      <c r="K1" s="6" t="s">
        <v>10</v>
      </c>
      <c r="L1" s="6" t="s">
        <v>11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ht="15.0" customHeight="1">
      <c r="A2" s="8">
        <v>1.0</v>
      </c>
      <c r="B2" s="9" t="s">
        <v>12</v>
      </c>
      <c r="C2" s="1" t="s">
        <v>13</v>
      </c>
      <c r="D2" s="1" t="s">
        <v>14</v>
      </c>
      <c r="E2" s="10">
        <v>46.0682</v>
      </c>
      <c r="F2" s="11">
        <v>-0.31</v>
      </c>
      <c r="G2" s="12">
        <v>-2.44</v>
      </c>
      <c r="H2" s="12">
        <v>-2.35</v>
      </c>
      <c r="I2" s="13">
        <f>(-2.5-2.5-3.51)/3</f>
        <v>-2.836666667</v>
      </c>
      <c r="J2" s="1" t="s">
        <v>15</v>
      </c>
      <c r="K2" s="13"/>
      <c r="L2" s="13">
        <f t="shared" ref="L2:L966" si="1">AVERAGE(G2,H2,I2,K2)+3</f>
        <v>0.4577777778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15.0" customHeight="1">
      <c r="A3" s="8">
        <v>2.0</v>
      </c>
      <c r="B3" s="9" t="s">
        <v>16</v>
      </c>
      <c r="C3" s="1" t="s">
        <v>17</v>
      </c>
      <c r="D3" s="1" t="s">
        <v>18</v>
      </c>
      <c r="E3" s="10">
        <v>32.0417</v>
      </c>
      <c r="F3" s="11">
        <v>-0.77</v>
      </c>
      <c r="G3" s="13">
        <v>-2.94</v>
      </c>
      <c r="H3" s="13">
        <v>-2.8</v>
      </c>
      <c r="I3" s="13">
        <f>(-2.96-2.96-2.94)/3</f>
        <v>-2.953333333</v>
      </c>
      <c r="J3" s="1" t="s">
        <v>15</v>
      </c>
      <c r="K3" s="13"/>
      <c r="L3" s="13">
        <f t="shared" si="1"/>
        <v>0.1022222222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5.0" customHeight="1">
      <c r="A4" s="8">
        <v>3.0</v>
      </c>
      <c r="B4" s="9" t="s">
        <v>19</v>
      </c>
      <c r="C4" s="1" t="s">
        <v>20</v>
      </c>
      <c r="D4" s="1" t="s">
        <v>21</v>
      </c>
      <c r="E4" s="10">
        <v>60.0947</v>
      </c>
      <c r="F4" s="11">
        <v>0.05</v>
      </c>
      <c r="G4" s="12">
        <v>-2.16</v>
      </c>
      <c r="H4" s="12"/>
      <c r="I4" s="13">
        <f>-2.16</f>
        <v>-2.16</v>
      </c>
      <c r="J4" s="1" t="s">
        <v>22</v>
      </c>
      <c r="K4" s="13"/>
      <c r="L4" s="13">
        <f t="shared" si="1"/>
        <v>0.84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5.0" customHeight="1">
      <c r="A5" s="8">
        <v>4.0</v>
      </c>
      <c r="B5" s="9" t="s">
        <v>23</v>
      </c>
      <c r="C5" s="15" t="s">
        <v>24</v>
      </c>
      <c r="D5" s="15" t="s">
        <v>25</v>
      </c>
      <c r="E5" s="16">
        <v>60.0947</v>
      </c>
      <c r="F5" s="11">
        <v>0.25</v>
      </c>
      <c r="G5" s="12"/>
      <c r="H5" s="17"/>
      <c r="I5" s="13">
        <v>-1.88</v>
      </c>
      <c r="J5" s="1" t="s">
        <v>26</v>
      </c>
      <c r="K5" s="13"/>
      <c r="L5" s="13">
        <f t="shared" si="1"/>
        <v>1.12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ht="15.0" customHeight="1">
      <c r="A6" s="8">
        <v>5.0</v>
      </c>
      <c r="B6" s="9" t="s">
        <v>27</v>
      </c>
      <c r="C6" s="1" t="s">
        <v>28</v>
      </c>
      <c r="D6" s="1" t="s">
        <v>29</v>
      </c>
      <c r="E6" s="10">
        <v>74.1212</v>
      </c>
      <c r="F6" s="11">
        <v>0.88</v>
      </c>
      <c r="G6" s="12">
        <v>-1.37</v>
      </c>
      <c r="H6" s="12"/>
      <c r="I6" s="13">
        <f>(-1.37-1.37-1.34)/3</f>
        <v>-1.36</v>
      </c>
      <c r="J6" s="1" t="s">
        <v>15</v>
      </c>
      <c r="K6" s="13"/>
      <c r="L6" s="13">
        <f t="shared" si="1"/>
        <v>1.635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ht="15.0" customHeight="1">
      <c r="A7" s="8">
        <v>6.0</v>
      </c>
      <c r="B7" s="9" t="s">
        <v>30</v>
      </c>
      <c r="C7" s="15" t="s">
        <v>31</v>
      </c>
      <c r="D7" s="15" t="s">
        <v>32</v>
      </c>
      <c r="E7" s="16">
        <v>88.1477</v>
      </c>
      <c r="F7" s="11">
        <v>1.51</v>
      </c>
      <c r="G7" s="12"/>
      <c r="H7" s="17"/>
      <c r="I7" s="13">
        <v>-0.7295</v>
      </c>
      <c r="J7" s="1" t="s">
        <v>33</v>
      </c>
      <c r="K7" s="13"/>
      <c r="L7" s="13">
        <f t="shared" si="1"/>
        <v>2.2705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ht="15.0" customHeight="1">
      <c r="A8" s="8">
        <v>7.0</v>
      </c>
      <c r="B8" s="9" t="s">
        <v>34</v>
      </c>
      <c r="C8" s="1" t="s">
        <v>35</v>
      </c>
      <c r="D8" s="15" t="s">
        <v>36</v>
      </c>
      <c r="E8" s="10">
        <v>74.1212</v>
      </c>
      <c r="F8" s="11">
        <v>0.35</v>
      </c>
      <c r="G8" s="12">
        <v>-1.68</v>
      </c>
      <c r="H8" s="12"/>
      <c r="I8" s="13">
        <v>-1.9385</v>
      </c>
      <c r="J8" s="1" t="s">
        <v>37</v>
      </c>
      <c r="K8" s="13"/>
      <c r="L8" s="13">
        <f t="shared" si="1"/>
        <v>1.19075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ht="15.0" customHeight="1">
      <c r="A9" s="8">
        <v>8.0</v>
      </c>
      <c r="B9" s="9" t="s">
        <v>38</v>
      </c>
      <c r="C9" s="15" t="s">
        <v>39</v>
      </c>
      <c r="D9" s="15" t="s">
        <v>40</v>
      </c>
      <c r="E9" s="16">
        <v>102.1742</v>
      </c>
      <c r="F9" s="11">
        <v>1.71</v>
      </c>
      <c r="G9" s="12"/>
      <c r="H9" s="17"/>
      <c r="I9" s="13">
        <v>-0.819</v>
      </c>
      <c r="J9" s="1" t="s">
        <v>33</v>
      </c>
      <c r="K9" s="13"/>
      <c r="L9" s="13">
        <f t="shared" si="1"/>
        <v>2.181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ht="15.0" customHeight="1">
      <c r="A10" s="8">
        <v>9.0</v>
      </c>
      <c r="B10" s="9" t="s">
        <v>41</v>
      </c>
      <c r="C10" s="1" t="s">
        <v>42</v>
      </c>
      <c r="D10" s="1" t="s">
        <v>43</v>
      </c>
      <c r="E10" s="10">
        <v>74.1212</v>
      </c>
      <c r="F10" s="11">
        <v>0.76</v>
      </c>
      <c r="G10" s="12">
        <v>-1.29</v>
      </c>
      <c r="H10" s="12">
        <v>-1.25</v>
      </c>
      <c r="I10" s="13">
        <v>-1.285</v>
      </c>
      <c r="J10" s="1" t="s">
        <v>37</v>
      </c>
      <c r="K10" s="13"/>
      <c r="L10" s="13">
        <f t="shared" si="1"/>
        <v>1.725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ht="15.0" customHeight="1">
      <c r="A11" s="8">
        <v>10.0</v>
      </c>
      <c r="B11" s="9" t="s">
        <v>44</v>
      </c>
      <c r="C11" s="15" t="s">
        <v>45</v>
      </c>
      <c r="D11" s="15" t="s">
        <v>46</v>
      </c>
      <c r="E11" s="16">
        <v>74.1212</v>
      </c>
      <c r="F11" s="11">
        <v>0.61</v>
      </c>
      <c r="G11" s="12"/>
      <c r="H11" s="17"/>
      <c r="I11" s="13">
        <v>-1.69</v>
      </c>
      <c r="J11" s="1" t="s">
        <v>47</v>
      </c>
      <c r="K11" s="13"/>
      <c r="L11" s="13">
        <f t="shared" si="1"/>
        <v>1.31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ht="15.0" customHeight="1">
      <c r="A12" s="8">
        <v>11.0</v>
      </c>
      <c r="B12" s="9" t="s">
        <v>48</v>
      </c>
      <c r="C12" s="15" t="s">
        <v>49</v>
      </c>
      <c r="D12" s="15" t="s">
        <v>50</v>
      </c>
      <c r="E12" s="16">
        <v>130.2272</v>
      </c>
      <c r="F12" s="11">
        <v>2.73</v>
      </c>
      <c r="G12" s="12"/>
      <c r="H12" s="17"/>
      <c r="I12" s="13">
        <v>0.662</v>
      </c>
      <c r="J12" s="1" t="s">
        <v>51</v>
      </c>
      <c r="K12" s="13"/>
      <c r="L12" s="13">
        <f t="shared" si="1"/>
        <v>3.662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ht="15.0" customHeight="1">
      <c r="A13" s="8">
        <v>12.0</v>
      </c>
      <c r="B13" s="9" t="s">
        <v>52</v>
      </c>
      <c r="C13" s="1" t="s">
        <v>53</v>
      </c>
      <c r="D13" s="1" t="s">
        <v>54</v>
      </c>
      <c r="E13" s="10">
        <v>102.1742</v>
      </c>
      <c r="F13" s="11">
        <v>2.03</v>
      </c>
      <c r="G13" s="12">
        <v>0.02</v>
      </c>
      <c r="H13" s="12"/>
      <c r="I13" s="13">
        <v>0.0195</v>
      </c>
      <c r="J13" s="1" t="s">
        <v>22</v>
      </c>
      <c r="K13" s="13"/>
      <c r="L13" s="13">
        <f t="shared" si="1"/>
        <v>3.01975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ht="15.0" customHeight="1">
      <c r="A14" s="8">
        <v>13.0</v>
      </c>
      <c r="B14" s="9" t="s">
        <v>55</v>
      </c>
      <c r="C14" s="15" t="s">
        <v>56</v>
      </c>
      <c r="D14" s="15" t="s">
        <v>57</v>
      </c>
      <c r="E14" s="16">
        <v>116.2007</v>
      </c>
      <c r="F14" s="11">
        <v>2.62</v>
      </c>
      <c r="G14" s="12"/>
      <c r="H14" s="17"/>
      <c r="I14" s="13">
        <v>0.5285</v>
      </c>
      <c r="J14" s="1" t="s">
        <v>51</v>
      </c>
      <c r="K14" s="13">
        <v>0.81</v>
      </c>
      <c r="L14" s="13">
        <f t="shared" si="1"/>
        <v>3.66925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ht="15.0" customHeight="1">
      <c r="A15" s="8">
        <v>14.0</v>
      </c>
      <c r="B15" s="9" t="s">
        <v>58</v>
      </c>
      <c r="C15" s="1" t="s">
        <v>59</v>
      </c>
      <c r="D15" s="1" t="s">
        <v>60</v>
      </c>
      <c r="E15" s="10">
        <v>130.2272</v>
      </c>
      <c r="F15" s="11">
        <v>3.0</v>
      </c>
      <c r="G15" s="12">
        <v>0.98</v>
      </c>
      <c r="H15" s="12">
        <v>0.87</v>
      </c>
      <c r="I15" s="13">
        <f>(0.98+0.95)/2</f>
        <v>0.965</v>
      </c>
      <c r="J15" s="1" t="s">
        <v>22</v>
      </c>
      <c r="K15" s="13"/>
      <c r="L15" s="13">
        <f t="shared" si="1"/>
        <v>3.938333333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ht="15.0" customHeight="1">
      <c r="A16" s="8">
        <v>15.0</v>
      </c>
      <c r="B16" s="9" t="s">
        <v>61</v>
      </c>
      <c r="C16" s="1" t="s">
        <v>62</v>
      </c>
      <c r="D16" s="1" t="s">
        <v>63</v>
      </c>
      <c r="E16" s="10">
        <v>158.2802</v>
      </c>
      <c r="F16" s="11">
        <v>4.57</v>
      </c>
      <c r="G16" s="12">
        <v>1.81</v>
      </c>
      <c r="H16" s="12">
        <v>1.61</v>
      </c>
      <c r="I16" s="13">
        <v>1.8195</v>
      </c>
      <c r="J16" s="1" t="s">
        <v>22</v>
      </c>
      <c r="K16" s="13">
        <v>1.75</v>
      </c>
      <c r="L16" s="13">
        <f t="shared" si="1"/>
        <v>4.747375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ht="15.0" customHeight="1">
      <c r="A17" s="8">
        <v>16.0</v>
      </c>
      <c r="B17" s="9" t="s">
        <v>64</v>
      </c>
      <c r="C17" s="1" t="s">
        <v>65</v>
      </c>
      <c r="D17" s="1" t="s">
        <v>66</v>
      </c>
      <c r="E17" s="10">
        <v>172.3067</v>
      </c>
      <c r="F17" s="11">
        <v>4.28</v>
      </c>
      <c r="G17" s="13">
        <v>2.21</v>
      </c>
      <c r="H17" s="18"/>
      <c r="I17" s="13"/>
      <c r="J17" s="1"/>
      <c r="K17" s="13"/>
      <c r="L17" s="13">
        <f t="shared" si="1"/>
        <v>5.21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ht="15.0" customHeight="1">
      <c r="A18" s="8">
        <v>17.0</v>
      </c>
      <c r="B18" s="9" t="s">
        <v>67</v>
      </c>
      <c r="C18" s="1" t="s">
        <v>68</v>
      </c>
      <c r="D18" s="1" t="s">
        <v>69</v>
      </c>
      <c r="E18" s="10">
        <v>186.3332</v>
      </c>
      <c r="F18" s="11">
        <v>5.13</v>
      </c>
      <c r="G18" s="13">
        <v>2.26</v>
      </c>
      <c r="H18" s="18"/>
      <c r="I18" s="13"/>
      <c r="J18" s="1"/>
      <c r="K18" s="13"/>
      <c r="L18" s="13">
        <f t="shared" si="1"/>
        <v>5.26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ht="15.0" customHeight="1">
      <c r="A19" s="8">
        <v>18.0</v>
      </c>
      <c r="B19" s="9" t="s">
        <v>70</v>
      </c>
      <c r="C19" s="1" t="s">
        <v>71</v>
      </c>
      <c r="D19" s="1" t="s">
        <v>72</v>
      </c>
      <c r="E19" s="10">
        <v>200.3597</v>
      </c>
      <c r="F19" s="11">
        <v>5.26</v>
      </c>
      <c r="G19" s="13"/>
      <c r="H19" s="18"/>
      <c r="I19" s="13"/>
      <c r="J19" s="1"/>
      <c r="K19" s="13">
        <v>2.071361451367481</v>
      </c>
      <c r="L19" s="13">
        <f t="shared" si="1"/>
        <v>5.071361451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ht="15.0" customHeight="1">
      <c r="A20" s="8">
        <v>19.0</v>
      </c>
      <c r="B20" s="9" t="s">
        <v>73</v>
      </c>
      <c r="C20" s="1" t="s">
        <v>74</v>
      </c>
      <c r="D20" s="1" t="s">
        <v>75</v>
      </c>
      <c r="E20" s="10">
        <v>144.2537</v>
      </c>
      <c r="F20" s="11">
        <v>3.77</v>
      </c>
      <c r="G20" s="12">
        <v>1.4</v>
      </c>
      <c r="H20" s="12"/>
      <c r="I20" s="13">
        <v>1.4015</v>
      </c>
      <c r="J20" s="1" t="s">
        <v>22</v>
      </c>
      <c r="K20" s="13">
        <v>1.65</v>
      </c>
      <c r="L20" s="13">
        <f t="shared" si="1"/>
        <v>4.483833333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ht="15.0" customHeight="1">
      <c r="A21" s="8">
        <v>20.0</v>
      </c>
      <c r="B21" s="9" t="s">
        <v>76</v>
      </c>
      <c r="C21" s="1" t="s">
        <v>77</v>
      </c>
      <c r="D21" s="1" t="s">
        <v>78</v>
      </c>
      <c r="E21" s="10">
        <v>88.1477</v>
      </c>
      <c r="F21" s="11">
        <v>1.21</v>
      </c>
      <c r="G21" s="13">
        <v>-1.05</v>
      </c>
      <c r="H21" s="18"/>
      <c r="I21" s="13"/>
      <c r="J21" s="1"/>
      <c r="K21" s="13"/>
      <c r="L21" s="13">
        <f t="shared" si="1"/>
        <v>1.95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ht="15.0" customHeight="1">
      <c r="A22" s="8">
        <v>21.0</v>
      </c>
      <c r="B22" s="9" t="s">
        <v>79</v>
      </c>
      <c r="C22" s="15" t="s">
        <v>80</v>
      </c>
      <c r="D22" s="15" t="s">
        <v>81</v>
      </c>
      <c r="E22" s="16">
        <v>116.2007</v>
      </c>
      <c r="F22" s="11">
        <v>2.09</v>
      </c>
      <c r="G22" s="12"/>
      <c r="H22" s="17"/>
      <c r="I22" s="13">
        <v>-0.1485</v>
      </c>
      <c r="J22" s="1" t="s">
        <v>82</v>
      </c>
      <c r="K22" s="13"/>
      <c r="L22" s="13">
        <f t="shared" si="1"/>
        <v>2.8515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ht="15.0" customHeight="1">
      <c r="A23" s="8">
        <v>22.0</v>
      </c>
      <c r="B23" s="9" t="s">
        <v>83</v>
      </c>
      <c r="C23" s="1" t="s">
        <v>84</v>
      </c>
      <c r="D23" s="1" t="s">
        <v>85</v>
      </c>
      <c r="E23" s="10">
        <v>144.2537</v>
      </c>
      <c r="F23" s="11">
        <v>3.11</v>
      </c>
      <c r="G23" s="13"/>
      <c r="H23" s="18"/>
      <c r="I23" s="13"/>
      <c r="J23" s="1"/>
      <c r="K23" s="13">
        <v>0.7119689299585141</v>
      </c>
      <c r="L23" s="13">
        <f t="shared" si="1"/>
        <v>3.71196893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ht="15.0" customHeight="1">
      <c r="A24" s="8">
        <v>23.0</v>
      </c>
      <c r="B24" s="9" t="s">
        <v>86</v>
      </c>
      <c r="C24" s="1" t="s">
        <v>87</v>
      </c>
      <c r="D24" s="1" t="s">
        <v>88</v>
      </c>
      <c r="E24" s="10">
        <v>158.2802</v>
      </c>
      <c r="F24" s="11">
        <v>3.71</v>
      </c>
      <c r="G24" s="13"/>
      <c r="H24" s="18"/>
      <c r="I24" s="13"/>
      <c r="J24" s="1"/>
      <c r="K24" s="13">
        <v>1.4285745787188504</v>
      </c>
      <c r="L24" s="13">
        <f t="shared" si="1"/>
        <v>4.428574579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ht="15.0" customHeight="1">
      <c r="A25" s="8">
        <v>24.0</v>
      </c>
      <c r="B25" s="9" t="s">
        <v>89</v>
      </c>
      <c r="C25" s="15" t="s">
        <v>90</v>
      </c>
      <c r="D25" s="15" t="s">
        <v>91</v>
      </c>
      <c r="E25" s="16">
        <v>156.2644</v>
      </c>
      <c r="F25" s="11">
        <v>3.19</v>
      </c>
      <c r="G25" s="13"/>
      <c r="H25" s="18"/>
      <c r="I25" s="18">
        <v>0.917</v>
      </c>
      <c r="J25" s="1" t="s">
        <v>37</v>
      </c>
      <c r="K25" s="13"/>
      <c r="L25" s="13">
        <f t="shared" si="1"/>
        <v>3.917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ht="15.0" customHeight="1">
      <c r="A26" s="8">
        <v>25.0</v>
      </c>
      <c r="B26" s="9" t="s">
        <v>92</v>
      </c>
      <c r="C26" s="15" t="s">
        <v>93</v>
      </c>
      <c r="D26" s="15" t="s">
        <v>94</v>
      </c>
      <c r="E26" s="10">
        <v>154.2486</v>
      </c>
      <c r="F26" s="11">
        <v>2.69</v>
      </c>
      <c r="G26" s="13"/>
      <c r="H26" s="13"/>
      <c r="I26" s="19">
        <v>0.38751259923694414</v>
      </c>
      <c r="J26" s="1" t="s">
        <v>95</v>
      </c>
      <c r="K26" s="19"/>
      <c r="L26" s="13">
        <f t="shared" si="1"/>
        <v>3.387512599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ht="15.0" customHeight="1">
      <c r="A27" s="8">
        <v>26.0</v>
      </c>
      <c r="B27" s="9" t="s">
        <v>96</v>
      </c>
      <c r="C27" s="1" t="s">
        <v>97</v>
      </c>
      <c r="D27" s="1" t="s">
        <v>98</v>
      </c>
      <c r="E27" s="10">
        <v>100.1584</v>
      </c>
      <c r="F27" s="11">
        <v>1.23</v>
      </c>
      <c r="G27" s="12">
        <v>-0.85</v>
      </c>
      <c r="H27" s="12"/>
      <c r="I27" s="13">
        <v>-0.8485</v>
      </c>
      <c r="J27" s="1" t="s">
        <v>22</v>
      </c>
      <c r="K27" s="13"/>
      <c r="L27" s="13">
        <f t="shared" si="1"/>
        <v>2.15075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ht="15.0" customHeight="1">
      <c r="A28" s="8">
        <v>27.0</v>
      </c>
      <c r="B28" s="9" t="s">
        <v>99</v>
      </c>
      <c r="C28" s="15" t="s">
        <v>100</v>
      </c>
      <c r="D28" s="15" t="s">
        <v>101</v>
      </c>
      <c r="E28" s="10">
        <v>112.1691</v>
      </c>
      <c r="F28" s="11">
        <v>1.37</v>
      </c>
      <c r="G28" s="13"/>
      <c r="H28" s="13"/>
      <c r="I28" s="19">
        <v>-0.3080534810483811</v>
      </c>
      <c r="J28" s="1" t="s">
        <v>102</v>
      </c>
      <c r="K28" s="19"/>
      <c r="L28" s="13">
        <f t="shared" si="1"/>
        <v>2.691946519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ht="15.0" customHeight="1">
      <c r="A29" s="8">
        <v>28.0</v>
      </c>
      <c r="B29" s="9" t="s">
        <v>103</v>
      </c>
      <c r="C29" s="15" t="s">
        <v>104</v>
      </c>
      <c r="D29" s="15" t="s">
        <v>105</v>
      </c>
      <c r="E29" s="16">
        <v>86.1748</v>
      </c>
      <c r="F29" s="11">
        <v>3.9</v>
      </c>
      <c r="G29" s="12"/>
      <c r="H29" s="17"/>
      <c r="I29" s="13">
        <v>1.5385</v>
      </c>
      <c r="J29" s="1" t="s">
        <v>106</v>
      </c>
      <c r="K29" s="13"/>
      <c r="L29" s="13">
        <f t="shared" si="1"/>
        <v>4.5385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ht="15.0" customHeight="1">
      <c r="A30" s="8">
        <v>29.0</v>
      </c>
      <c r="B30" s="9" t="s">
        <v>107</v>
      </c>
      <c r="C30" s="1" t="s">
        <v>108</v>
      </c>
      <c r="D30" s="1" t="s">
        <v>109</v>
      </c>
      <c r="E30" s="10">
        <v>114.2278</v>
      </c>
      <c r="F30" s="11">
        <v>5.18</v>
      </c>
      <c r="G30" s="13"/>
      <c r="H30" s="18"/>
      <c r="I30" s="13"/>
      <c r="J30" s="1"/>
      <c r="K30" s="13">
        <v>2.4345225220697886</v>
      </c>
      <c r="L30" s="13">
        <f t="shared" si="1"/>
        <v>5.434522522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ht="15.0" customHeight="1">
      <c r="A31" s="8">
        <v>30.0</v>
      </c>
      <c r="B31" s="9" t="s">
        <v>110</v>
      </c>
      <c r="C31" s="1" t="s">
        <v>111</v>
      </c>
      <c r="D31" s="1" t="s">
        <v>112</v>
      </c>
      <c r="E31" s="10">
        <v>122.9914</v>
      </c>
      <c r="F31" s="11">
        <v>2.1</v>
      </c>
      <c r="G31" s="12"/>
      <c r="H31" s="12"/>
      <c r="I31" s="13">
        <v>0.261</v>
      </c>
      <c r="J31" s="1" t="s">
        <v>22</v>
      </c>
      <c r="K31" s="13"/>
      <c r="L31" s="13">
        <f t="shared" si="1"/>
        <v>3.261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ht="15.0" customHeight="1">
      <c r="A32" s="8">
        <v>31.0</v>
      </c>
      <c r="B32" s="9" t="s">
        <v>113</v>
      </c>
      <c r="C32" s="15" t="s">
        <v>114</v>
      </c>
      <c r="D32" s="15" t="s">
        <v>115</v>
      </c>
      <c r="E32" s="16">
        <v>201.8875</v>
      </c>
      <c r="F32" s="13">
        <v>2.37</v>
      </c>
      <c r="G32" s="12"/>
      <c r="H32" s="17"/>
      <c r="I32" s="13">
        <f>(1.99+1.92)/2</f>
        <v>1.955</v>
      </c>
      <c r="J32" s="1" t="s">
        <v>116</v>
      </c>
      <c r="K32" s="13">
        <v>1.41</v>
      </c>
      <c r="L32" s="13">
        <f t="shared" si="1"/>
        <v>4.6825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ht="14.25" customHeight="1">
      <c r="A33" s="8">
        <v>32.0</v>
      </c>
      <c r="B33" s="9" t="s">
        <v>117</v>
      </c>
      <c r="C33" s="1" t="s">
        <v>118</v>
      </c>
      <c r="D33" s="1" t="s">
        <v>119</v>
      </c>
      <c r="E33" s="10">
        <v>137.0179</v>
      </c>
      <c r="F33" s="11">
        <v>2.75</v>
      </c>
      <c r="G33" s="12"/>
      <c r="H33" s="12"/>
      <c r="I33" s="13">
        <v>0.571</v>
      </c>
      <c r="J33" s="1" t="s">
        <v>22</v>
      </c>
      <c r="K33" s="13"/>
      <c r="L33" s="13">
        <f t="shared" si="1"/>
        <v>3.571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ht="14.25" customHeight="1">
      <c r="A34" s="8">
        <v>33.0</v>
      </c>
      <c r="B34" s="9" t="s">
        <v>120</v>
      </c>
      <c r="C34" s="1" t="s">
        <v>121</v>
      </c>
      <c r="D34" s="1" t="s">
        <v>122</v>
      </c>
      <c r="E34" s="10">
        <v>165.0709</v>
      </c>
      <c r="F34" s="11">
        <v>3.8</v>
      </c>
      <c r="G34" s="12"/>
      <c r="H34" s="12"/>
      <c r="I34" s="13">
        <v>1.68</v>
      </c>
      <c r="J34" s="1" t="s">
        <v>22</v>
      </c>
      <c r="K34" s="13"/>
      <c r="L34" s="13">
        <f t="shared" si="1"/>
        <v>4.68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ht="14.25" customHeight="1">
      <c r="A35" s="8">
        <v>34.0</v>
      </c>
      <c r="B35" s="9" t="s">
        <v>123</v>
      </c>
      <c r="C35" s="1" t="s">
        <v>124</v>
      </c>
      <c r="D35" s="1" t="s">
        <v>125</v>
      </c>
      <c r="E35" s="10">
        <v>193.1239</v>
      </c>
      <c r="F35" s="11">
        <v>4.89</v>
      </c>
      <c r="G35" s="12"/>
      <c r="H35" s="12"/>
      <c r="I35" s="13">
        <v>2.3615</v>
      </c>
      <c r="J35" s="1" t="s">
        <v>22</v>
      </c>
      <c r="K35" s="13"/>
      <c r="L35" s="13">
        <f t="shared" si="1"/>
        <v>5.3615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ht="14.25" customHeight="1">
      <c r="A36" s="8">
        <v>35.0</v>
      </c>
      <c r="B36" s="9" t="s">
        <v>126</v>
      </c>
      <c r="C36" s="1" t="s">
        <v>127</v>
      </c>
      <c r="D36" s="1" t="s">
        <v>128</v>
      </c>
      <c r="E36" s="10">
        <v>179.0974</v>
      </c>
      <c r="F36" s="11">
        <v>4.36</v>
      </c>
      <c r="G36" s="12"/>
      <c r="H36" s="12"/>
      <c r="I36" s="13">
        <v>2.088</v>
      </c>
      <c r="J36" s="1" t="s">
        <v>22</v>
      </c>
      <c r="K36" s="13"/>
      <c r="L36" s="13">
        <f t="shared" si="1"/>
        <v>5.088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ht="15.0" customHeight="1">
      <c r="A37" s="8">
        <v>36.0</v>
      </c>
      <c r="B37" s="9" t="s">
        <v>129</v>
      </c>
      <c r="C37" s="1" t="s">
        <v>130</v>
      </c>
      <c r="D37" s="1" t="s">
        <v>131</v>
      </c>
      <c r="E37" s="10">
        <v>153.8215</v>
      </c>
      <c r="F37" s="11">
        <v>2.83</v>
      </c>
      <c r="G37" s="13">
        <v>0.36</v>
      </c>
      <c r="H37" s="18"/>
      <c r="I37" s="13"/>
      <c r="J37" s="1"/>
      <c r="K37" s="13">
        <v>1.31</v>
      </c>
      <c r="L37" s="13">
        <f t="shared" si="1"/>
        <v>3.835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ht="14.25" customHeight="1">
      <c r="A38" s="8">
        <v>37.0</v>
      </c>
      <c r="B38" s="9" t="s">
        <v>132</v>
      </c>
      <c r="C38" s="1" t="s">
        <v>133</v>
      </c>
      <c r="D38" s="1" t="s">
        <v>134</v>
      </c>
      <c r="E38" s="10">
        <v>119.3767</v>
      </c>
      <c r="F38" s="11">
        <v>1.97</v>
      </c>
      <c r="G38" s="12">
        <v>0.07</v>
      </c>
      <c r="H38" s="12">
        <v>0.73</v>
      </c>
      <c r="I38" s="13">
        <v>0.229</v>
      </c>
      <c r="J38" s="1" t="s">
        <v>22</v>
      </c>
      <c r="K38" s="13"/>
      <c r="L38" s="13">
        <f t="shared" si="1"/>
        <v>3.343</v>
      </c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t="14.25" customHeight="1">
      <c r="A39" s="8">
        <v>38.0</v>
      </c>
      <c r="B39" s="9" t="s">
        <v>135</v>
      </c>
      <c r="C39" s="1" t="s">
        <v>136</v>
      </c>
      <c r="D39" s="1" t="s">
        <v>137</v>
      </c>
      <c r="E39" s="10">
        <v>236.7376</v>
      </c>
      <c r="F39" s="11">
        <v>4.14</v>
      </c>
      <c r="G39" s="12">
        <v>2.19</v>
      </c>
      <c r="H39" s="12">
        <v>2.45</v>
      </c>
      <c r="I39" s="13">
        <f>(2.22+2.19)/2</f>
        <v>2.205</v>
      </c>
      <c r="J39" s="1" t="s">
        <v>22</v>
      </c>
      <c r="K39" s="13"/>
      <c r="L39" s="13">
        <f t="shared" si="1"/>
        <v>5.281666667</v>
      </c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t="14.25" customHeight="1">
      <c r="A40" s="8">
        <v>39.0</v>
      </c>
      <c r="B40" s="9" t="s">
        <v>138</v>
      </c>
      <c r="C40" s="1" t="s">
        <v>139</v>
      </c>
      <c r="D40" s="1" t="s">
        <v>140</v>
      </c>
      <c r="E40" s="10">
        <v>133.4032</v>
      </c>
      <c r="F40" s="11">
        <v>2.49</v>
      </c>
      <c r="G40" s="12">
        <v>0.0</v>
      </c>
      <c r="H40" s="12">
        <v>0.41</v>
      </c>
      <c r="I40" s="13">
        <f>(0.45+0.4)/2</f>
        <v>0.425</v>
      </c>
      <c r="J40" s="1" t="s">
        <v>22</v>
      </c>
      <c r="K40" s="13"/>
      <c r="L40" s="13">
        <f t="shared" si="1"/>
        <v>3.278333333</v>
      </c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14.25" customHeight="1">
      <c r="A41" s="8">
        <v>40.0</v>
      </c>
      <c r="B41" s="9" t="s">
        <v>141</v>
      </c>
      <c r="C41" s="15" t="s">
        <v>142</v>
      </c>
      <c r="D41" s="15" t="s">
        <v>143</v>
      </c>
      <c r="E41" s="16">
        <v>84.9319</v>
      </c>
      <c r="F41" s="11">
        <v>1.25</v>
      </c>
      <c r="G41" s="12">
        <v>-0.54</v>
      </c>
      <c r="H41" s="18"/>
      <c r="I41" s="13">
        <v>-0.5897</v>
      </c>
      <c r="J41" s="1" t="s">
        <v>144</v>
      </c>
      <c r="K41" s="13"/>
      <c r="L41" s="13">
        <f t="shared" si="1"/>
        <v>2.43515</v>
      </c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14.25" customHeight="1">
      <c r="A42" s="8">
        <v>41.0</v>
      </c>
      <c r="B42" s="9" t="s">
        <v>145</v>
      </c>
      <c r="C42" s="1" t="s">
        <v>146</v>
      </c>
      <c r="D42" s="1" t="s">
        <v>147</v>
      </c>
      <c r="E42" s="10">
        <v>98.9584</v>
      </c>
      <c r="F42" s="11">
        <v>1.79</v>
      </c>
      <c r="G42" s="13">
        <v>-0.31</v>
      </c>
      <c r="H42" s="18"/>
      <c r="I42" s="13"/>
      <c r="J42" s="1"/>
      <c r="K42" s="13"/>
      <c r="L42" s="13">
        <f t="shared" si="1"/>
        <v>2.69</v>
      </c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4.25" customHeight="1">
      <c r="A43" s="8">
        <v>42.0</v>
      </c>
      <c r="B43" s="9" t="s">
        <v>148</v>
      </c>
      <c r="C43" s="1" t="s">
        <v>149</v>
      </c>
      <c r="D43" s="1" t="s">
        <v>150</v>
      </c>
      <c r="E43" s="10">
        <v>202.2928</v>
      </c>
      <c r="F43" s="11">
        <v>3.22</v>
      </c>
      <c r="G43" s="12">
        <v>1.26</v>
      </c>
      <c r="H43" s="12"/>
      <c r="I43" s="13">
        <v>1.4297</v>
      </c>
      <c r="J43" s="1" t="s">
        <v>151</v>
      </c>
      <c r="K43" s="13"/>
      <c r="L43" s="13">
        <f t="shared" si="1"/>
        <v>4.34485</v>
      </c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4.25" customHeight="1">
      <c r="A44" s="8">
        <v>43.0</v>
      </c>
      <c r="B44" s="9" t="s">
        <v>152</v>
      </c>
      <c r="C44" s="1" t="s">
        <v>153</v>
      </c>
      <c r="D44" s="15" t="s">
        <v>154</v>
      </c>
      <c r="E44" s="10">
        <v>112.9849</v>
      </c>
      <c r="F44" s="11">
        <v>1.98</v>
      </c>
      <c r="G44" s="12">
        <v>-0.01</v>
      </c>
      <c r="H44" s="12"/>
      <c r="I44" s="13">
        <f>(-0.05-0.05-0.09)/3</f>
        <v>-0.06333333333</v>
      </c>
      <c r="J44" s="1" t="s">
        <v>15</v>
      </c>
      <c r="K44" s="13">
        <v>-0.15</v>
      </c>
      <c r="L44" s="13">
        <f t="shared" si="1"/>
        <v>2.925555556</v>
      </c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5.0" customHeight="1">
      <c r="A45" s="8">
        <v>44.0</v>
      </c>
      <c r="B45" s="9" t="s">
        <v>155</v>
      </c>
      <c r="C45" s="1" t="s">
        <v>156</v>
      </c>
      <c r="D45" s="15" t="s">
        <v>157</v>
      </c>
      <c r="E45" s="10">
        <v>133.4032</v>
      </c>
      <c r="F45" s="11">
        <v>1.89</v>
      </c>
      <c r="G45" s="12">
        <v>0.18</v>
      </c>
      <c r="H45" s="12"/>
      <c r="I45" s="13">
        <v>0.212</v>
      </c>
      <c r="J45" s="1" t="s">
        <v>15</v>
      </c>
      <c r="K45" s="13"/>
      <c r="L45" s="13">
        <f t="shared" si="1"/>
        <v>3.196</v>
      </c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4.25" customHeight="1">
      <c r="A46" s="8">
        <v>45.0</v>
      </c>
      <c r="B46" s="9" t="s">
        <v>158</v>
      </c>
      <c r="C46" s="1" t="s">
        <v>159</v>
      </c>
      <c r="D46" s="15" t="s">
        <v>160</v>
      </c>
      <c r="E46" s="10">
        <v>167.848</v>
      </c>
      <c r="F46" s="11">
        <v>2.39</v>
      </c>
      <c r="G46" s="12">
        <v>0.77</v>
      </c>
      <c r="H46" s="12"/>
      <c r="I46" s="13">
        <v>0.918</v>
      </c>
      <c r="J46" s="1" t="s">
        <v>15</v>
      </c>
      <c r="K46" s="13"/>
      <c r="L46" s="13">
        <f t="shared" si="1"/>
        <v>3.844</v>
      </c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4.25" customHeight="1">
      <c r="A47" s="8">
        <v>46.0</v>
      </c>
      <c r="B47" s="9" t="s">
        <v>161</v>
      </c>
      <c r="C47" s="1" t="s">
        <v>162</v>
      </c>
      <c r="D47" s="15" t="s">
        <v>163</v>
      </c>
      <c r="E47" s="10">
        <v>147.4297</v>
      </c>
      <c r="F47" s="11">
        <v>2.27</v>
      </c>
      <c r="G47" s="12">
        <v>0.55</v>
      </c>
      <c r="H47" s="12"/>
      <c r="I47" s="13">
        <f>(0.41+0.35+0.35)/3</f>
        <v>0.37</v>
      </c>
      <c r="J47" s="1" t="s">
        <v>15</v>
      </c>
      <c r="K47" s="13"/>
      <c r="L47" s="13">
        <f t="shared" si="1"/>
        <v>3.46</v>
      </c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4.25" customHeight="1">
      <c r="A48" s="8">
        <v>47.0</v>
      </c>
      <c r="B48" s="9" t="s">
        <v>164</v>
      </c>
      <c r="C48" s="1" t="s">
        <v>165</v>
      </c>
      <c r="D48" s="1" t="s">
        <v>166</v>
      </c>
      <c r="E48" s="10">
        <v>98.9584</v>
      </c>
      <c r="F48" s="11">
        <v>1.48</v>
      </c>
      <c r="G48" s="12">
        <v>-0.06</v>
      </c>
      <c r="H48" s="12">
        <v>0.64</v>
      </c>
      <c r="I48" s="13">
        <f>(-0.14-0.14-0.07)/3</f>
        <v>-0.1166666667</v>
      </c>
      <c r="J48" s="1" t="s">
        <v>15</v>
      </c>
      <c r="K48" s="13"/>
      <c r="L48" s="13">
        <f t="shared" si="1"/>
        <v>3.154444444</v>
      </c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4.25" customHeight="1">
      <c r="A49" s="8">
        <v>48.0</v>
      </c>
      <c r="B49" s="9" t="s">
        <v>167</v>
      </c>
      <c r="C49" s="1" t="s">
        <v>168</v>
      </c>
      <c r="D49" s="1" t="s">
        <v>169</v>
      </c>
      <c r="E49" s="10">
        <v>92.5666</v>
      </c>
      <c r="F49" s="11">
        <v>2.64</v>
      </c>
      <c r="G49" s="13">
        <v>-0.02</v>
      </c>
      <c r="H49" s="18"/>
      <c r="I49" s="13"/>
      <c r="J49" s="1"/>
      <c r="K49" s="13"/>
      <c r="L49" s="13">
        <f t="shared" si="1"/>
        <v>2.98</v>
      </c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14.25" customHeight="1">
      <c r="A50" s="8">
        <v>49.0</v>
      </c>
      <c r="B50" s="9" t="s">
        <v>170</v>
      </c>
      <c r="C50" s="15" t="s">
        <v>171</v>
      </c>
      <c r="D50" s="15" t="s">
        <v>172</v>
      </c>
      <c r="E50" s="16">
        <v>127.0114</v>
      </c>
      <c r="F50" s="11">
        <v>2.81</v>
      </c>
      <c r="G50" s="12"/>
      <c r="H50" s="17"/>
      <c r="I50" s="13">
        <v>0.39</v>
      </c>
      <c r="J50" s="1" t="s">
        <v>51</v>
      </c>
      <c r="K50" s="13"/>
      <c r="L50" s="13">
        <f t="shared" si="1"/>
        <v>3.39</v>
      </c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t="14.25" customHeight="1">
      <c r="A51" s="8">
        <v>50.0</v>
      </c>
      <c r="B51" s="9" t="s">
        <v>173</v>
      </c>
      <c r="C51" s="1" t="s">
        <v>174</v>
      </c>
      <c r="D51" s="1" t="s">
        <v>175</v>
      </c>
      <c r="E51" s="10">
        <v>148.6726</v>
      </c>
      <c r="F51" s="11">
        <v>4.52</v>
      </c>
      <c r="G51" s="13"/>
      <c r="H51" s="18"/>
      <c r="I51" s="13"/>
      <c r="J51" s="1"/>
      <c r="K51" s="13">
        <v>2.3798392469774536</v>
      </c>
      <c r="L51" s="13">
        <f t="shared" si="1"/>
        <v>5.379839247</v>
      </c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ht="14.25" customHeight="1">
      <c r="A52" s="8">
        <v>51.0</v>
      </c>
      <c r="B52" s="9" t="s">
        <v>176</v>
      </c>
      <c r="C52" s="1" t="s">
        <v>177</v>
      </c>
      <c r="D52" s="1" t="s">
        <v>178</v>
      </c>
      <c r="E52" s="10">
        <v>112.9849</v>
      </c>
      <c r="F52" s="11">
        <v>2.0</v>
      </c>
      <c r="G52" s="12">
        <v>0.13</v>
      </c>
      <c r="H52" s="12"/>
      <c r="I52" s="13">
        <f>(0.01+0.06)/2</f>
        <v>0.035</v>
      </c>
      <c r="J52" s="1" t="s">
        <v>22</v>
      </c>
      <c r="K52" s="13"/>
      <c r="L52" s="13">
        <f t="shared" si="1"/>
        <v>3.0825</v>
      </c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ht="14.25" customHeight="1">
      <c r="A53" s="8">
        <v>52.0</v>
      </c>
      <c r="B53" s="9" t="s">
        <v>179</v>
      </c>
      <c r="C53" s="15" t="s">
        <v>180</v>
      </c>
      <c r="D53" s="15" t="s">
        <v>181</v>
      </c>
      <c r="E53" s="16">
        <v>141.0379</v>
      </c>
      <c r="F53" s="11">
        <v>3.3</v>
      </c>
      <c r="G53" s="12"/>
      <c r="H53" s="17"/>
      <c r="I53" s="13">
        <v>0.748</v>
      </c>
      <c r="J53" s="1" t="s">
        <v>51</v>
      </c>
      <c r="K53" s="13"/>
      <c r="L53" s="13">
        <f t="shared" si="1"/>
        <v>3.748</v>
      </c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ht="14.25" customHeight="1">
      <c r="A54" s="8">
        <v>53.0</v>
      </c>
      <c r="B54" s="9" t="s">
        <v>182</v>
      </c>
      <c r="C54" s="1" t="s">
        <v>183</v>
      </c>
      <c r="D54" s="1" t="s">
        <v>184</v>
      </c>
      <c r="E54" s="10">
        <v>163.828</v>
      </c>
      <c r="F54" s="11">
        <v>2.0</v>
      </c>
      <c r="G54" s="13"/>
      <c r="H54" s="18"/>
      <c r="I54" s="13"/>
      <c r="J54" s="1"/>
      <c r="K54" s="13">
        <v>0.7672300981107185</v>
      </c>
      <c r="L54" s="13">
        <f t="shared" si="1"/>
        <v>3.767230098</v>
      </c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ht="15.0" customHeight="1">
      <c r="A55" s="8">
        <v>54.0</v>
      </c>
      <c r="B55" s="9" t="s">
        <v>185</v>
      </c>
      <c r="C55" s="1" t="s">
        <v>186</v>
      </c>
      <c r="D55" s="1" t="s">
        <v>187</v>
      </c>
      <c r="E55" s="10">
        <v>236.3323</v>
      </c>
      <c r="F55" s="11">
        <v>2.96</v>
      </c>
      <c r="G55" s="13"/>
      <c r="H55" s="18"/>
      <c r="I55" s="13"/>
      <c r="J55" s="1"/>
      <c r="K55" s="13">
        <v>0.7824584745429175</v>
      </c>
      <c r="L55" s="13">
        <f t="shared" si="1"/>
        <v>3.782458475</v>
      </c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ht="14.25" customHeight="1">
      <c r="A56" s="8">
        <v>55.0</v>
      </c>
      <c r="B56" s="9" t="s">
        <v>188</v>
      </c>
      <c r="C56" s="1" t="s">
        <v>189</v>
      </c>
      <c r="D56" s="1" t="s">
        <v>190</v>
      </c>
      <c r="E56" s="10">
        <v>208.2793</v>
      </c>
      <c r="F56" s="11">
        <v>2.16</v>
      </c>
      <c r="G56" s="13"/>
      <c r="H56" s="18"/>
      <c r="I56" s="13"/>
      <c r="J56" s="1"/>
      <c r="K56" s="13">
        <v>0.4210190181076432</v>
      </c>
      <c r="L56" s="13">
        <f t="shared" si="1"/>
        <v>3.421019018</v>
      </c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ht="14.25" customHeight="1">
      <c r="A57" s="8">
        <v>56.0</v>
      </c>
      <c r="B57" s="9" t="s">
        <v>191</v>
      </c>
      <c r="C57" s="1" t="s">
        <v>192</v>
      </c>
      <c r="D57" s="1" t="s">
        <v>193</v>
      </c>
      <c r="E57" s="10">
        <v>138.2492</v>
      </c>
      <c r="F57" s="11">
        <v>4.2</v>
      </c>
      <c r="G57" s="13"/>
      <c r="H57" s="18"/>
      <c r="I57" s="13"/>
      <c r="J57" s="1"/>
      <c r="K57" s="13">
        <v>2.5724609028060104</v>
      </c>
      <c r="L57" s="13">
        <f t="shared" si="1"/>
        <v>5.572460903</v>
      </c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ht="14.25" customHeight="1">
      <c r="A58" s="8">
        <v>57.0</v>
      </c>
      <c r="B58" s="9" t="s">
        <v>194</v>
      </c>
      <c r="C58" s="1" t="s">
        <v>195</v>
      </c>
      <c r="D58" s="1" t="s">
        <v>196</v>
      </c>
      <c r="E58" s="10">
        <v>140.265</v>
      </c>
      <c r="F58" s="11">
        <v>5.56</v>
      </c>
      <c r="G58" s="13"/>
      <c r="H58" s="18"/>
      <c r="I58" s="13"/>
      <c r="J58" s="1"/>
      <c r="K58" s="13">
        <v>2.8681957150993544</v>
      </c>
      <c r="L58" s="13">
        <f t="shared" si="1"/>
        <v>5.868195715</v>
      </c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ht="14.25" customHeight="1">
      <c r="A59" s="8">
        <v>58.0</v>
      </c>
      <c r="B59" s="9" t="s">
        <v>197</v>
      </c>
      <c r="C59" s="1" t="s">
        <v>198</v>
      </c>
      <c r="D59" s="1" t="s">
        <v>199</v>
      </c>
      <c r="E59" s="10">
        <v>98.1855</v>
      </c>
      <c r="F59" s="11">
        <v>3.61</v>
      </c>
      <c r="G59" s="13"/>
      <c r="H59" s="18"/>
      <c r="I59" s="13"/>
      <c r="J59" s="1"/>
      <c r="K59" s="13">
        <v>1.6698280613325212</v>
      </c>
      <c r="L59" s="13">
        <f t="shared" si="1"/>
        <v>4.669828061</v>
      </c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ht="14.25" customHeight="1">
      <c r="A60" s="8">
        <v>59.0</v>
      </c>
      <c r="B60" s="9" t="s">
        <v>200</v>
      </c>
      <c r="C60" s="15" t="s">
        <v>201</v>
      </c>
      <c r="D60" s="15" t="s">
        <v>202</v>
      </c>
      <c r="E60" s="16">
        <v>84.159</v>
      </c>
      <c r="F60" s="11">
        <v>3.44</v>
      </c>
      <c r="G60" s="12"/>
      <c r="H60" s="17"/>
      <c r="I60" s="13">
        <v>1.2695</v>
      </c>
      <c r="J60" s="1" t="s">
        <v>106</v>
      </c>
      <c r="K60" s="13"/>
      <c r="L60" s="13">
        <f t="shared" si="1"/>
        <v>4.2695</v>
      </c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ht="14.25" customHeight="1">
      <c r="A61" s="8">
        <v>60.0</v>
      </c>
      <c r="B61" s="9" t="s">
        <v>203</v>
      </c>
      <c r="C61" s="15" t="s">
        <v>204</v>
      </c>
      <c r="D61" s="15" t="s">
        <v>205</v>
      </c>
      <c r="E61" s="10">
        <v>136.2334</v>
      </c>
      <c r="F61" s="11">
        <v>4.24</v>
      </c>
      <c r="G61" s="13"/>
      <c r="H61" s="13"/>
      <c r="I61" s="19">
        <v>2.6871351276816764</v>
      </c>
      <c r="J61" s="1" t="s">
        <v>206</v>
      </c>
      <c r="K61" s="19"/>
      <c r="L61" s="13">
        <f t="shared" si="1"/>
        <v>5.687135128</v>
      </c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ht="14.25" customHeight="1">
      <c r="A62" s="8">
        <v>61.0</v>
      </c>
      <c r="B62" s="9" t="s">
        <v>207</v>
      </c>
      <c r="C62" s="1" t="s">
        <v>208</v>
      </c>
      <c r="D62" s="1" t="s">
        <v>209</v>
      </c>
      <c r="E62" s="10">
        <v>112.212</v>
      </c>
      <c r="F62" s="11">
        <v>4.56</v>
      </c>
      <c r="G62" s="13"/>
      <c r="H62" s="18"/>
      <c r="I62" s="13"/>
      <c r="J62" s="1"/>
      <c r="K62" s="13">
        <v>2.174978039652427</v>
      </c>
      <c r="L62" s="13">
        <f t="shared" si="1"/>
        <v>5.17497804</v>
      </c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ht="14.25" customHeight="1">
      <c r="A63" s="8">
        <v>62.0</v>
      </c>
      <c r="B63" s="9" t="s">
        <v>210</v>
      </c>
      <c r="C63" s="15" t="s">
        <v>211</v>
      </c>
      <c r="D63" s="15" t="s">
        <v>212</v>
      </c>
      <c r="E63" s="16">
        <v>153.0486</v>
      </c>
      <c r="F63" s="11">
        <v>3.18</v>
      </c>
      <c r="G63" s="13"/>
      <c r="H63" s="18"/>
      <c r="I63" s="18">
        <v>0.92</v>
      </c>
      <c r="J63" s="1" t="s">
        <v>37</v>
      </c>
      <c r="K63" s="13"/>
      <c r="L63" s="13">
        <f t="shared" si="1"/>
        <v>3.92</v>
      </c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ht="14.25" customHeight="1">
      <c r="A64" s="8">
        <v>63.0</v>
      </c>
      <c r="B64" s="9" t="s">
        <v>213</v>
      </c>
      <c r="C64" s="1" t="s">
        <v>214</v>
      </c>
      <c r="D64" s="1" t="s">
        <v>215</v>
      </c>
      <c r="E64" s="10">
        <v>187.3747</v>
      </c>
      <c r="F64" s="11">
        <v>3.16</v>
      </c>
      <c r="G64" s="13"/>
      <c r="H64" s="18"/>
      <c r="I64" s="13"/>
      <c r="J64" s="1"/>
      <c r="K64" s="13">
        <v>0.9939573495682228</v>
      </c>
      <c r="L64" s="13">
        <f t="shared" si="1"/>
        <v>3.99395735</v>
      </c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ht="14.25" customHeight="1">
      <c r="A65" s="8">
        <v>64.0</v>
      </c>
      <c r="B65" s="9" t="s">
        <v>216</v>
      </c>
      <c r="C65" s="15" t="s">
        <v>217</v>
      </c>
      <c r="D65" s="15" t="s">
        <v>218</v>
      </c>
      <c r="E65" s="16">
        <v>393.7321</v>
      </c>
      <c r="F65" s="13">
        <v>3.03</v>
      </c>
      <c r="G65" s="13"/>
      <c r="H65" s="18"/>
      <c r="I65" s="18">
        <v>2.13</v>
      </c>
      <c r="J65" s="1" t="s">
        <v>37</v>
      </c>
      <c r="K65" s="13"/>
      <c r="L65" s="13">
        <f t="shared" si="1"/>
        <v>5.13</v>
      </c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ht="13.5" customHeight="1">
      <c r="A66" s="8">
        <v>65.0</v>
      </c>
      <c r="B66" s="9" t="s">
        <v>219</v>
      </c>
      <c r="C66" s="1" t="s">
        <v>220</v>
      </c>
      <c r="D66" s="1" t="s">
        <v>221</v>
      </c>
      <c r="E66" s="10">
        <v>168.318</v>
      </c>
      <c r="F66" s="11">
        <v>6.1</v>
      </c>
      <c r="G66" s="13"/>
      <c r="H66" s="18"/>
      <c r="I66" s="13"/>
      <c r="J66" s="1"/>
      <c r="K66" s="13">
        <v>1.8111572141289904</v>
      </c>
      <c r="L66" s="13">
        <f t="shared" si="1"/>
        <v>4.811157214</v>
      </c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ht="14.25" customHeight="1">
      <c r="A67" s="8">
        <v>66.0</v>
      </c>
      <c r="B67" s="9" t="s">
        <v>222</v>
      </c>
      <c r="C67" s="1" t="s">
        <v>223</v>
      </c>
      <c r="D67" s="1" t="s">
        <v>224</v>
      </c>
      <c r="E67" s="10">
        <v>96.9426</v>
      </c>
      <c r="F67" s="11">
        <v>2.13</v>
      </c>
      <c r="G67" s="13"/>
      <c r="H67" s="18"/>
      <c r="I67" s="13"/>
      <c r="J67" s="1"/>
      <c r="K67" s="13">
        <v>0.3333021495432176</v>
      </c>
      <c r="L67" s="13">
        <f t="shared" si="1"/>
        <v>3.33330215</v>
      </c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ht="14.25" customHeight="1">
      <c r="A68" s="8">
        <v>67.0</v>
      </c>
      <c r="B68" s="9" t="s">
        <v>225</v>
      </c>
      <c r="C68" s="1" t="s">
        <v>226</v>
      </c>
      <c r="D68" s="1" t="s">
        <v>227</v>
      </c>
      <c r="E68" s="10">
        <v>131.3874</v>
      </c>
      <c r="F68" s="11">
        <v>2.42</v>
      </c>
      <c r="G68" s="12">
        <v>0.42</v>
      </c>
      <c r="H68" s="12">
        <v>0.5</v>
      </c>
      <c r="I68" s="13">
        <v>0.471</v>
      </c>
      <c r="J68" s="1" t="s">
        <v>15</v>
      </c>
      <c r="K68" s="13">
        <v>0.54</v>
      </c>
      <c r="L68" s="13">
        <f t="shared" si="1"/>
        <v>3.48275</v>
      </c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ht="14.25" customHeight="1">
      <c r="A69" s="8">
        <v>68.0</v>
      </c>
      <c r="B69" s="9" t="s">
        <v>228</v>
      </c>
      <c r="C69" s="1" t="s">
        <v>229</v>
      </c>
      <c r="D69" s="1" t="s">
        <v>230</v>
      </c>
      <c r="E69" s="10">
        <v>165.8322</v>
      </c>
      <c r="F69" s="11">
        <v>3.4</v>
      </c>
      <c r="G69" s="12">
        <v>1.02</v>
      </c>
      <c r="H69" s="12">
        <v>1.45</v>
      </c>
      <c r="I69" s="13">
        <f>(1+1.09)/2</f>
        <v>1.045</v>
      </c>
      <c r="J69" s="1" t="s">
        <v>22</v>
      </c>
      <c r="K69" s="13">
        <v>1.07</v>
      </c>
      <c r="L69" s="13">
        <f t="shared" si="1"/>
        <v>4.14625</v>
      </c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ht="14.25" customHeight="1">
      <c r="A70" s="8">
        <v>69.0</v>
      </c>
      <c r="B70" s="9" t="s">
        <v>231</v>
      </c>
      <c r="C70" s="1" t="s">
        <v>232</v>
      </c>
      <c r="D70" s="1" t="s">
        <v>233</v>
      </c>
      <c r="E70" s="10">
        <v>96.9426</v>
      </c>
      <c r="F70" s="11">
        <v>2.09</v>
      </c>
      <c r="G70" s="13"/>
      <c r="H70" s="18"/>
      <c r="I70" s="13"/>
      <c r="J70" s="1"/>
      <c r="K70" s="13">
        <v>0.16043986061773485</v>
      </c>
      <c r="L70" s="13">
        <f t="shared" si="1"/>
        <v>3.160439861</v>
      </c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ht="14.25" customHeight="1">
      <c r="A71" s="8">
        <v>70.0</v>
      </c>
      <c r="B71" s="9" t="s">
        <v>234</v>
      </c>
      <c r="C71" s="1" t="s">
        <v>235</v>
      </c>
      <c r="D71" s="1" t="s">
        <v>236</v>
      </c>
      <c r="E71" s="10">
        <v>82.1432</v>
      </c>
      <c r="F71" s="11">
        <v>2.86</v>
      </c>
      <c r="G71" s="13"/>
      <c r="H71" s="18"/>
      <c r="I71" s="13"/>
      <c r="J71" s="1"/>
      <c r="K71" s="13">
        <v>1.151143623816056</v>
      </c>
      <c r="L71" s="13">
        <f t="shared" si="1"/>
        <v>4.151143624</v>
      </c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ht="14.25" customHeight="1">
      <c r="A72" s="8">
        <v>71.0</v>
      </c>
      <c r="B72" s="9" t="s">
        <v>237</v>
      </c>
      <c r="C72" s="15" t="s">
        <v>238</v>
      </c>
      <c r="D72" s="15" t="s">
        <v>239</v>
      </c>
      <c r="E72" s="10">
        <v>94.1539</v>
      </c>
      <c r="F72" s="11">
        <v>3.24</v>
      </c>
      <c r="G72" s="13"/>
      <c r="H72" s="13"/>
      <c r="I72" s="19">
        <v>0.9738480002301628</v>
      </c>
      <c r="J72" s="1" t="s">
        <v>240</v>
      </c>
      <c r="K72" s="19"/>
      <c r="L72" s="13">
        <f t="shared" si="1"/>
        <v>3.973848</v>
      </c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ht="14.25" customHeight="1">
      <c r="A73" s="8">
        <v>72.0</v>
      </c>
      <c r="B73" s="9" t="s">
        <v>241</v>
      </c>
      <c r="C73" s="15" t="s">
        <v>242</v>
      </c>
      <c r="D73" s="15" t="s">
        <v>243</v>
      </c>
      <c r="E73" s="16">
        <v>143.2689</v>
      </c>
      <c r="F73" s="11">
        <v>2.79</v>
      </c>
      <c r="G73" s="13"/>
      <c r="H73" s="18"/>
      <c r="I73" s="18">
        <v>0.449</v>
      </c>
      <c r="J73" s="1" t="s">
        <v>37</v>
      </c>
      <c r="K73" s="13"/>
      <c r="L73" s="13">
        <f t="shared" si="1"/>
        <v>3.449</v>
      </c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ht="14.25" customHeight="1">
      <c r="A74" s="8">
        <v>73.0</v>
      </c>
      <c r="B74" s="9" t="s">
        <v>244</v>
      </c>
      <c r="C74" s="1" t="s">
        <v>245</v>
      </c>
      <c r="D74" s="1" t="s">
        <v>246</v>
      </c>
      <c r="E74" s="10">
        <v>101.1894</v>
      </c>
      <c r="F74" s="13">
        <v>1.45</v>
      </c>
      <c r="G74" s="13"/>
      <c r="H74" s="18"/>
      <c r="I74" s="13"/>
      <c r="J74" s="1"/>
      <c r="K74" s="13">
        <v>0.624923779066695</v>
      </c>
      <c r="L74" s="13">
        <f t="shared" si="1"/>
        <v>3.624923779</v>
      </c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ht="14.25" customHeight="1">
      <c r="A75" s="8">
        <v>74.0</v>
      </c>
      <c r="B75" s="9" t="s">
        <v>247</v>
      </c>
      <c r="C75" s="1" t="s">
        <v>248</v>
      </c>
      <c r="D75" s="1" t="s">
        <v>249</v>
      </c>
      <c r="E75" s="10">
        <v>297.5604</v>
      </c>
      <c r="F75" s="11">
        <v>8.39</v>
      </c>
      <c r="G75" s="13"/>
      <c r="H75" s="18"/>
      <c r="I75" s="13"/>
      <c r="J75" s="1"/>
      <c r="K75" s="13">
        <v>3.575948042553122</v>
      </c>
      <c r="L75" s="13">
        <f t="shared" si="1"/>
        <v>6.575948043</v>
      </c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ht="14.25" customHeight="1">
      <c r="A76" s="8">
        <v>75.0</v>
      </c>
      <c r="B76" s="9" t="s">
        <v>250</v>
      </c>
      <c r="C76" s="15" t="s">
        <v>251</v>
      </c>
      <c r="D76" s="15" t="s">
        <v>252</v>
      </c>
      <c r="E76" s="16">
        <f>158-36</f>
        <v>122</v>
      </c>
      <c r="F76" s="11">
        <v>1.27</v>
      </c>
      <c r="G76" s="13"/>
      <c r="H76" s="18"/>
      <c r="I76" s="18">
        <v>0.075</v>
      </c>
      <c r="J76" s="1" t="s">
        <v>37</v>
      </c>
      <c r="K76" s="13"/>
      <c r="L76" s="13">
        <f t="shared" si="1"/>
        <v>3.075</v>
      </c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ht="14.25" customHeight="1">
      <c r="A77" s="8">
        <v>76.0</v>
      </c>
      <c r="B77" s="9" t="s">
        <v>253</v>
      </c>
      <c r="C77" s="15" t="s">
        <v>254</v>
      </c>
      <c r="D77" s="15" t="s">
        <v>255</v>
      </c>
      <c r="E77" s="16">
        <v>155.2796</v>
      </c>
      <c r="F77" s="11">
        <v>3.29</v>
      </c>
      <c r="G77" s="13"/>
      <c r="H77" s="18"/>
      <c r="I77" s="18">
        <v>0.861</v>
      </c>
      <c r="J77" s="1" t="s">
        <v>37</v>
      </c>
      <c r="K77" s="13"/>
      <c r="L77" s="13">
        <f t="shared" si="1"/>
        <v>3.861</v>
      </c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ht="14.25" customHeight="1">
      <c r="A78" s="8">
        <v>77.0</v>
      </c>
      <c r="B78" s="9" t="s">
        <v>256</v>
      </c>
      <c r="C78" s="1" t="s">
        <v>257</v>
      </c>
      <c r="D78" s="1" t="s">
        <v>258</v>
      </c>
      <c r="E78" s="10">
        <v>73.1364</v>
      </c>
      <c r="F78" s="11">
        <v>0.58</v>
      </c>
      <c r="G78" s="12"/>
      <c r="H78" s="12">
        <v>-0.4</v>
      </c>
      <c r="I78" s="13">
        <v>-1.068</v>
      </c>
      <c r="J78" s="1" t="s">
        <v>37</v>
      </c>
      <c r="K78" s="13">
        <v>0.43</v>
      </c>
      <c r="L78" s="13">
        <f t="shared" si="1"/>
        <v>2.654</v>
      </c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ht="14.25" customHeight="1">
      <c r="A79" s="8">
        <v>78.0</v>
      </c>
      <c r="B79" s="9" t="s">
        <v>259</v>
      </c>
      <c r="C79" s="15" t="s">
        <v>260</v>
      </c>
      <c r="D79" s="15" t="s">
        <v>261</v>
      </c>
      <c r="E79" s="16">
        <v>185.3484</v>
      </c>
      <c r="F79" s="11">
        <v>4.74</v>
      </c>
      <c r="G79" s="13"/>
      <c r="H79" s="18"/>
      <c r="I79" s="18">
        <v>2.376</v>
      </c>
      <c r="J79" s="1" t="s">
        <v>37</v>
      </c>
      <c r="K79" s="13"/>
      <c r="L79" s="13">
        <f t="shared" si="1"/>
        <v>5.376</v>
      </c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ht="14.25" customHeight="1">
      <c r="A80" s="8">
        <v>79.0</v>
      </c>
      <c r="B80" s="9" t="s">
        <v>262</v>
      </c>
      <c r="C80" s="1" t="s">
        <v>263</v>
      </c>
      <c r="D80" s="1" t="s">
        <v>264</v>
      </c>
      <c r="E80" s="10">
        <v>181.3168</v>
      </c>
      <c r="F80" s="11">
        <v>4.37</v>
      </c>
      <c r="G80" s="13"/>
      <c r="H80" s="18"/>
      <c r="I80" s="13"/>
      <c r="J80" s="1"/>
      <c r="K80" s="13">
        <v>1.1792567996875498</v>
      </c>
      <c r="L80" s="13">
        <f t="shared" si="1"/>
        <v>4.1792568</v>
      </c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ht="14.25" customHeight="1">
      <c r="A81" s="8">
        <v>80.0</v>
      </c>
      <c r="B81" s="9" t="s">
        <v>265</v>
      </c>
      <c r="C81" s="1" t="s">
        <v>266</v>
      </c>
      <c r="D81" s="1" t="s">
        <v>267</v>
      </c>
      <c r="E81" s="10">
        <v>78.1116</v>
      </c>
      <c r="F81" s="11">
        <v>2.13</v>
      </c>
      <c r="G81" s="12">
        <v>0.09</v>
      </c>
      <c r="H81" s="12">
        <v>0.56</v>
      </c>
      <c r="I81" s="13">
        <f>(0.65+0.5)/2</f>
        <v>0.575</v>
      </c>
      <c r="J81" s="1" t="s">
        <v>22</v>
      </c>
      <c r="K81" s="13"/>
      <c r="L81" s="13">
        <f t="shared" si="1"/>
        <v>3.408333333</v>
      </c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ht="14.25" customHeight="1">
      <c r="A82" s="8">
        <v>81.0</v>
      </c>
      <c r="B82" s="9" t="s">
        <v>268</v>
      </c>
      <c r="C82" s="1" t="s">
        <v>269</v>
      </c>
      <c r="D82" s="1" t="s">
        <v>270</v>
      </c>
      <c r="E82" s="10">
        <v>106.1646</v>
      </c>
      <c r="F82" s="11">
        <v>3.12</v>
      </c>
      <c r="G82" s="12">
        <v>1.33</v>
      </c>
      <c r="H82" s="12">
        <v>1.12</v>
      </c>
      <c r="I82" s="13">
        <v>0.811</v>
      </c>
      <c r="J82" s="1" t="s">
        <v>37</v>
      </c>
      <c r="K82" s="13">
        <v>1.16</v>
      </c>
      <c r="L82" s="13">
        <f t="shared" si="1"/>
        <v>4.10525</v>
      </c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ht="14.25" customHeight="1">
      <c r="A83" s="8">
        <v>82.0</v>
      </c>
      <c r="B83" s="9" t="s">
        <v>271</v>
      </c>
      <c r="C83" s="15" t="s">
        <v>272</v>
      </c>
      <c r="D83" s="15" t="s">
        <v>273</v>
      </c>
      <c r="E83" s="16">
        <v>120.1911</v>
      </c>
      <c r="F83" s="11">
        <v>3.63</v>
      </c>
      <c r="G83" s="12"/>
      <c r="H83" s="17"/>
      <c r="I83" s="13">
        <v>1.191</v>
      </c>
      <c r="J83" s="1" t="s">
        <v>274</v>
      </c>
      <c r="K83" s="13"/>
      <c r="L83" s="13">
        <f t="shared" si="1"/>
        <v>4.191</v>
      </c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ht="14.25" customHeight="1">
      <c r="A84" s="8">
        <v>83.0</v>
      </c>
      <c r="B84" s="9" t="s">
        <v>275</v>
      </c>
      <c r="C84" s="1" t="s">
        <v>276</v>
      </c>
      <c r="D84" s="1" t="s">
        <v>277</v>
      </c>
      <c r="E84" s="10">
        <v>148.2441</v>
      </c>
      <c r="F84" s="11">
        <v>5.17</v>
      </c>
      <c r="G84" s="13"/>
      <c r="H84" s="18"/>
      <c r="I84" s="13"/>
      <c r="J84" s="1"/>
      <c r="K84" s="13">
        <v>1.9405284964190244</v>
      </c>
      <c r="L84" s="13">
        <f t="shared" si="1"/>
        <v>4.940528496</v>
      </c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ht="14.25" customHeight="1">
      <c r="A85" s="8">
        <v>84.0</v>
      </c>
      <c r="B85" s="9" t="s">
        <v>278</v>
      </c>
      <c r="C85" s="15" t="s">
        <v>279</v>
      </c>
      <c r="D85" s="15" t="s">
        <v>280</v>
      </c>
      <c r="E85" s="16">
        <v>120.1911</v>
      </c>
      <c r="F85" s="11">
        <v>3.66</v>
      </c>
      <c r="G85" s="13"/>
      <c r="H85" s="18"/>
      <c r="I85" s="18">
        <v>1.279</v>
      </c>
      <c r="J85" s="1" t="s">
        <v>37</v>
      </c>
      <c r="K85" s="13"/>
      <c r="L85" s="13">
        <f t="shared" si="1"/>
        <v>4.279</v>
      </c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ht="14.25" customHeight="1">
      <c r="A86" s="8">
        <v>85.0</v>
      </c>
      <c r="B86" s="9" t="s">
        <v>281</v>
      </c>
      <c r="C86" s="1" t="s">
        <v>282</v>
      </c>
      <c r="D86" s="1" t="s">
        <v>283</v>
      </c>
      <c r="E86" s="10">
        <v>134.2176</v>
      </c>
      <c r="F86" s="11">
        <v>4.1</v>
      </c>
      <c r="G86" s="13"/>
      <c r="H86" s="18"/>
      <c r="I86" s="13"/>
      <c r="J86" s="1"/>
      <c r="K86" s="13">
        <v>1.8267794730878202</v>
      </c>
      <c r="L86" s="13">
        <f t="shared" si="1"/>
        <v>4.826779473</v>
      </c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ht="14.25" customHeight="1">
      <c r="A87" s="8">
        <v>86.0</v>
      </c>
      <c r="B87" s="9" t="s">
        <v>284</v>
      </c>
      <c r="C87" s="1" t="s">
        <v>285</v>
      </c>
      <c r="D87" s="1" t="s">
        <v>286</v>
      </c>
      <c r="E87" s="10">
        <v>106.1646</v>
      </c>
      <c r="F87" s="11">
        <v>3.15</v>
      </c>
      <c r="G87" s="12"/>
      <c r="H87" s="12">
        <v>1.4</v>
      </c>
      <c r="I87" s="13">
        <v>0.943</v>
      </c>
      <c r="J87" s="1" t="s">
        <v>37</v>
      </c>
      <c r="K87" s="13"/>
      <c r="L87" s="13">
        <f t="shared" si="1"/>
        <v>4.1715</v>
      </c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ht="14.25" customHeight="1">
      <c r="A88" s="8">
        <v>87.0</v>
      </c>
      <c r="B88" s="9" t="s">
        <v>287</v>
      </c>
      <c r="C88" s="1" t="s">
        <v>288</v>
      </c>
      <c r="D88" s="1" t="s">
        <v>289</v>
      </c>
      <c r="E88" s="10">
        <v>134.2176</v>
      </c>
      <c r="F88" s="11">
        <v>4.38</v>
      </c>
      <c r="G88" s="13"/>
      <c r="H88" s="18"/>
      <c r="I88" s="13"/>
      <c r="J88" s="1"/>
      <c r="K88" s="13">
        <v>1.609295528873914</v>
      </c>
      <c r="L88" s="13">
        <f t="shared" si="1"/>
        <v>4.609295529</v>
      </c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ht="14.25" customHeight="1">
      <c r="A89" s="8">
        <v>88.0</v>
      </c>
      <c r="B89" s="9" t="s">
        <v>290</v>
      </c>
      <c r="C89" s="1" t="s">
        <v>291</v>
      </c>
      <c r="D89" s="1" t="s">
        <v>292</v>
      </c>
      <c r="E89" s="10">
        <v>106.1646</v>
      </c>
      <c r="F89" s="11">
        <v>3.15</v>
      </c>
      <c r="G89" s="12">
        <v>0.48</v>
      </c>
      <c r="H89" s="12">
        <v>1.61</v>
      </c>
      <c r="I89" s="13">
        <v>1.078</v>
      </c>
      <c r="J89" s="1" t="s">
        <v>37</v>
      </c>
      <c r="K89" s="13">
        <v>0.98</v>
      </c>
      <c r="L89" s="13">
        <f t="shared" si="1"/>
        <v>4.037</v>
      </c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ht="13.5" customHeight="1">
      <c r="A90" s="8">
        <v>89.0</v>
      </c>
      <c r="B90" s="9" t="s">
        <v>293</v>
      </c>
      <c r="C90" s="1" t="s">
        <v>294</v>
      </c>
      <c r="D90" s="1" t="s">
        <v>270</v>
      </c>
      <c r="E90" s="10">
        <v>106.1646</v>
      </c>
      <c r="F90" s="11">
        <v>3.2</v>
      </c>
      <c r="G90" s="13">
        <v>0.45</v>
      </c>
      <c r="H90" s="18">
        <v>1.1</v>
      </c>
      <c r="I90" s="13"/>
      <c r="J90" s="1"/>
      <c r="K90" s="13">
        <v>0.75</v>
      </c>
      <c r="L90" s="13">
        <f t="shared" si="1"/>
        <v>3.766666667</v>
      </c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ht="14.25" customHeight="1">
      <c r="A91" s="8">
        <v>90.0</v>
      </c>
      <c r="B91" s="9" t="s">
        <v>295</v>
      </c>
      <c r="C91" s="1" t="s">
        <v>296</v>
      </c>
      <c r="D91" s="1" t="s">
        <v>297</v>
      </c>
      <c r="E91" s="10">
        <v>92.1381</v>
      </c>
      <c r="F91" s="11">
        <v>2.73</v>
      </c>
      <c r="G91" s="12">
        <v>0.13</v>
      </c>
      <c r="H91" s="12">
        <v>1.2</v>
      </c>
      <c r="I91" s="13">
        <f>(0.41+0.55)/2</f>
        <v>0.48</v>
      </c>
      <c r="J91" s="1" t="s">
        <v>298</v>
      </c>
      <c r="K91" s="13">
        <v>0.57</v>
      </c>
      <c r="L91" s="13">
        <f t="shared" si="1"/>
        <v>3.595</v>
      </c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ht="14.25" customHeight="1">
      <c r="A92" s="8">
        <v>91.0</v>
      </c>
      <c r="B92" s="9" t="s">
        <v>299</v>
      </c>
      <c r="C92" s="15" t="s">
        <v>300</v>
      </c>
      <c r="D92" s="15" t="s">
        <v>301</v>
      </c>
      <c r="E92" s="16">
        <v>134.2176</v>
      </c>
      <c r="F92" s="11">
        <v>4.57</v>
      </c>
      <c r="G92" s="12"/>
      <c r="H92" s="17"/>
      <c r="I92" s="13">
        <v>1.51</v>
      </c>
      <c r="J92" s="1" t="s">
        <v>106</v>
      </c>
      <c r="K92" s="13"/>
      <c r="L92" s="13">
        <f t="shared" si="1"/>
        <v>4.51</v>
      </c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ht="14.25" customHeight="1">
      <c r="A93" s="8">
        <v>92.0</v>
      </c>
      <c r="B93" s="9" t="s">
        <v>302</v>
      </c>
      <c r="C93" s="15" t="s">
        <v>303</v>
      </c>
      <c r="D93" s="15" t="s">
        <v>304</v>
      </c>
      <c r="E93" s="16">
        <v>148.2441</v>
      </c>
      <c r="F93" s="11">
        <v>4.9</v>
      </c>
      <c r="G93" s="12"/>
      <c r="H93" s="17"/>
      <c r="I93" s="13">
        <v>1.939</v>
      </c>
      <c r="J93" s="1" t="s">
        <v>106</v>
      </c>
      <c r="K93" s="13"/>
      <c r="L93" s="13">
        <f t="shared" si="1"/>
        <v>4.939</v>
      </c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ht="14.25" customHeight="1">
      <c r="A94" s="8">
        <v>93.0</v>
      </c>
      <c r="B94" s="9" t="s">
        <v>305</v>
      </c>
      <c r="C94" s="1" t="s">
        <v>306</v>
      </c>
      <c r="D94" s="1" t="s">
        <v>307</v>
      </c>
      <c r="E94" s="10">
        <v>162.2706</v>
      </c>
      <c r="F94" s="11">
        <v>4.9</v>
      </c>
      <c r="G94" s="13"/>
      <c r="H94" s="18"/>
      <c r="I94" s="13"/>
      <c r="J94" s="1"/>
      <c r="K94" s="13">
        <v>2.31</v>
      </c>
      <c r="L94" s="13">
        <f t="shared" si="1"/>
        <v>5.31</v>
      </c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ht="15.0" customHeight="1">
      <c r="A95" s="8">
        <v>94.0</v>
      </c>
      <c r="B95" s="9" t="s">
        <v>308</v>
      </c>
      <c r="C95" s="15" t="s">
        <v>309</v>
      </c>
      <c r="D95" s="15" t="s">
        <v>310</v>
      </c>
      <c r="E95" s="10">
        <v>157.0077</v>
      </c>
      <c r="F95" s="11">
        <v>2.99</v>
      </c>
      <c r="G95" s="13"/>
      <c r="H95" s="13"/>
      <c r="I95" s="19"/>
      <c r="J95" s="1"/>
      <c r="K95" s="19">
        <v>1.562458858017638</v>
      </c>
      <c r="L95" s="13">
        <f t="shared" si="1"/>
        <v>4.562458858</v>
      </c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ht="13.5" customHeight="1">
      <c r="A96" s="8">
        <v>95.0</v>
      </c>
      <c r="B96" s="9" t="s">
        <v>311</v>
      </c>
      <c r="C96" s="15" t="s">
        <v>312</v>
      </c>
      <c r="D96" s="15" t="s">
        <v>313</v>
      </c>
      <c r="E96" s="16">
        <v>235.9038</v>
      </c>
      <c r="F96" s="11">
        <v>3.64</v>
      </c>
      <c r="G96" s="12"/>
      <c r="H96" s="17"/>
      <c r="I96" s="13">
        <v>1.7675</v>
      </c>
      <c r="J96" s="1" t="s">
        <v>106</v>
      </c>
      <c r="K96" s="13"/>
      <c r="L96" s="13">
        <f t="shared" si="1"/>
        <v>4.7675</v>
      </c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ht="14.25" customHeight="1">
      <c r="A97" s="8">
        <v>96.0</v>
      </c>
      <c r="B97" s="9" t="s">
        <v>314</v>
      </c>
      <c r="C97" s="1" t="s">
        <v>315</v>
      </c>
      <c r="D97" s="1" t="s">
        <v>316</v>
      </c>
      <c r="E97" s="10">
        <v>181.446</v>
      </c>
      <c r="F97" s="11">
        <v>4.05</v>
      </c>
      <c r="G97" s="13">
        <v>1.89</v>
      </c>
      <c r="H97" s="18">
        <v>2.41</v>
      </c>
      <c r="I97" s="13"/>
      <c r="J97" s="1"/>
      <c r="K97" s="13">
        <v>1.75</v>
      </c>
      <c r="L97" s="13">
        <f t="shared" si="1"/>
        <v>5.016666667</v>
      </c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ht="14.25" customHeight="1">
      <c r="A98" s="8">
        <v>97.0</v>
      </c>
      <c r="B98" s="9" t="s">
        <v>317</v>
      </c>
      <c r="C98" s="1" t="s">
        <v>318</v>
      </c>
      <c r="D98" s="1" t="s">
        <v>319</v>
      </c>
      <c r="E98" s="10">
        <v>126.5829</v>
      </c>
      <c r="F98" s="11">
        <v>3.42</v>
      </c>
      <c r="G98" s="13"/>
      <c r="H98" s="18"/>
      <c r="I98" s="13"/>
      <c r="J98" s="1"/>
      <c r="K98" s="13">
        <v>1.215884315917748</v>
      </c>
      <c r="L98" s="13">
        <f t="shared" si="1"/>
        <v>4.215884316</v>
      </c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ht="14.25" customHeight="1">
      <c r="A99" s="8">
        <v>98.0</v>
      </c>
      <c r="B99" s="9" t="s">
        <v>320</v>
      </c>
      <c r="C99" s="1" t="s">
        <v>321</v>
      </c>
      <c r="D99" s="15" t="s">
        <v>322</v>
      </c>
      <c r="E99" s="10">
        <v>147.0012</v>
      </c>
      <c r="F99" s="11">
        <v>3.43</v>
      </c>
      <c r="G99" s="12">
        <v>1.4</v>
      </c>
      <c r="H99" s="12">
        <v>1.97</v>
      </c>
      <c r="I99" s="13">
        <f>(1.19+1.19+0.411)/3</f>
        <v>0.9303333333</v>
      </c>
      <c r="J99" s="1" t="s">
        <v>15</v>
      </c>
      <c r="K99" s="13">
        <v>1.59</v>
      </c>
      <c r="L99" s="13">
        <f t="shared" si="1"/>
        <v>4.472583333</v>
      </c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ht="14.25" customHeight="1">
      <c r="A100" s="8">
        <v>99.0</v>
      </c>
      <c r="B100" s="9" t="s">
        <v>323</v>
      </c>
      <c r="C100" s="1" t="s">
        <v>324</v>
      </c>
      <c r="D100" s="1" t="s">
        <v>325</v>
      </c>
      <c r="E100" s="10">
        <v>161.0277</v>
      </c>
      <c r="F100" s="11">
        <v>4.24</v>
      </c>
      <c r="G100" s="13">
        <v>1.54</v>
      </c>
      <c r="H100" s="18"/>
      <c r="I100" s="13"/>
      <c r="J100" s="1"/>
      <c r="K100" s="13"/>
      <c r="L100" s="13">
        <f t="shared" si="1"/>
        <v>4.54</v>
      </c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ht="14.25" customHeight="1">
      <c r="A101" s="8">
        <v>100.0</v>
      </c>
      <c r="B101" s="9" t="s">
        <v>326</v>
      </c>
      <c r="C101" s="1" t="s">
        <v>327</v>
      </c>
      <c r="D101" s="1" t="s">
        <v>328</v>
      </c>
      <c r="E101" s="10">
        <v>161.0277</v>
      </c>
      <c r="F101" s="11">
        <v>3.95</v>
      </c>
      <c r="G101" s="12">
        <v>1.6</v>
      </c>
      <c r="H101" s="12"/>
      <c r="I101" s="13">
        <v>1.741</v>
      </c>
      <c r="J101" s="1" t="s">
        <v>15</v>
      </c>
      <c r="K101" s="13">
        <v>1.57</v>
      </c>
      <c r="L101" s="13">
        <f t="shared" si="1"/>
        <v>4.637</v>
      </c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ht="14.25" customHeight="1">
      <c r="A102" s="8">
        <v>101.0</v>
      </c>
      <c r="B102" s="9" t="s">
        <v>329</v>
      </c>
      <c r="C102" s="1" t="s">
        <v>330</v>
      </c>
      <c r="D102" s="1" t="s">
        <v>331</v>
      </c>
      <c r="E102" s="10">
        <v>215.8908</v>
      </c>
      <c r="F102" s="11">
        <v>4.64</v>
      </c>
      <c r="G102" s="13">
        <v>2.85</v>
      </c>
      <c r="H102" s="18">
        <v>2.26</v>
      </c>
      <c r="I102" s="13"/>
      <c r="J102" s="1"/>
      <c r="K102" s="13"/>
      <c r="L102" s="13">
        <f t="shared" si="1"/>
        <v>5.555</v>
      </c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ht="14.25" customHeight="1">
      <c r="A103" s="8">
        <v>102.0</v>
      </c>
      <c r="B103" s="9" t="s">
        <v>332</v>
      </c>
      <c r="C103" s="1" t="s">
        <v>333</v>
      </c>
      <c r="D103" s="1" t="s">
        <v>334</v>
      </c>
      <c r="E103" s="10">
        <v>126.5829</v>
      </c>
      <c r="F103" s="11">
        <v>3.33</v>
      </c>
      <c r="G103" s="13">
        <v>1.33</v>
      </c>
      <c r="H103" s="18"/>
      <c r="I103" s="13"/>
      <c r="J103" s="1"/>
      <c r="K103" s="13">
        <v>1.32</v>
      </c>
      <c r="L103" s="13">
        <f t="shared" si="1"/>
        <v>4.325</v>
      </c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ht="14.25" customHeight="1">
      <c r="A104" s="8">
        <v>103.0</v>
      </c>
      <c r="B104" s="9" t="s">
        <v>335</v>
      </c>
      <c r="C104" s="1" t="s">
        <v>336</v>
      </c>
      <c r="D104" s="1" t="s">
        <v>337</v>
      </c>
      <c r="E104" s="10">
        <v>147.0012</v>
      </c>
      <c r="F104" s="11">
        <v>3.44</v>
      </c>
      <c r="G104" s="12">
        <v>1.56</v>
      </c>
      <c r="H104" s="12">
        <v>2.12</v>
      </c>
      <c r="I104" s="13">
        <v>1.015</v>
      </c>
      <c r="J104" s="1" t="s">
        <v>338</v>
      </c>
      <c r="K104" s="13">
        <v>1.82</v>
      </c>
      <c r="L104" s="13">
        <f t="shared" si="1"/>
        <v>4.62875</v>
      </c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ht="14.25" customHeight="1">
      <c r="A105" s="8">
        <v>104.0</v>
      </c>
      <c r="B105" s="9" t="s">
        <v>339</v>
      </c>
      <c r="C105" s="1" t="s">
        <v>340</v>
      </c>
      <c r="D105" s="1" t="s">
        <v>341</v>
      </c>
      <c r="E105" s="10">
        <v>126.5829</v>
      </c>
      <c r="F105" s="11">
        <v>3.28</v>
      </c>
      <c r="G105" s="13">
        <v>0.84</v>
      </c>
      <c r="H105" s="18"/>
      <c r="I105" s="13"/>
      <c r="J105" s="1"/>
      <c r="K105" s="13"/>
      <c r="L105" s="13">
        <f t="shared" si="1"/>
        <v>3.84</v>
      </c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ht="14.25" customHeight="1">
      <c r="A106" s="8">
        <v>105.0</v>
      </c>
      <c r="B106" s="9" t="s">
        <v>342</v>
      </c>
      <c r="C106" s="1" t="s">
        <v>343</v>
      </c>
      <c r="D106" s="1" t="s">
        <v>344</v>
      </c>
      <c r="E106" s="10">
        <v>181.446</v>
      </c>
      <c r="F106" s="11">
        <v>4.19</v>
      </c>
      <c r="G106" s="13">
        <v>1.74</v>
      </c>
      <c r="H106" s="18"/>
      <c r="I106" s="13"/>
      <c r="J106" s="1"/>
      <c r="K106" s="13">
        <v>1.75</v>
      </c>
      <c r="L106" s="13">
        <f t="shared" si="1"/>
        <v>4.745</v>
      </c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ht="14.25" customHeight="1">
      <c r="A107" s="8">
        <v>106.0</v>
      </c>
      <c r="B107" s="9" t="s">
        <v>345</v>
      </c>
      <c r="C107" s="1" t="s">
        <v>346</v>
      </c>
      <c r="D107" s="1" t="s">
        <v>347</v>
      </c>
      <c r="E107" s="10">
        <v>112.5564</v>
      </c>
      <c r="F107" s="11">
        <v>2.84</v>
      </c>
      <c r="G107" s="12">
        <v>0.77</v>
      </c>
      <c r="H107" s="12">
        <v>1.38</v>
      </c>
      <c r="I107" s="13">
        <v>0.8215</v>
      </c>
      <c r="J107" s="1" t="s">
        <v>22</v>
      </c>
      <c r="K107" s="13">
        <v>1.23</v>
      </c>
      <c r="L107" s="13">
        <f t="shared" si="1"/>
        <v>4.050375</v>
      </c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ht="14.25" customHeight="1">
      <c r="A108" s="8">
        <v>107.0</v>
      </c>
      <c r="B108" s="9" t="s">
        <v>348</v>
      </c>
      <c r="C108" s="1" t="s">
        <v>349</v>
      </c>
      <c r="D108" s="1" t="s">
        <v>350</v>
      </c>
      <c r="E108" s="10">
        <v>161.0277</v>
      </c>
      <c r="F108" s="11">
        <v>3.99</v>
      </c>
      <c r="G108" s="13"/>
      <c r="H108" s="18"/>
      <c r="I108" s="13"/>
      <c r="J108" s="1"/>
      <c r="K108" s="13">
        <v>1.8451727538179352</v>
      </c>
      <c r="L108" s="13">
        <f t="shared" si="1"/>
        <v>4.845172754</v>
      </c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ht="14.25" customHeight="1">
      <c r="A109" s="8">
        <v>108.0</v>
      </c>
      <c r="B109" s="9" t="s">
        <v>351</v>
      </c>
      <c r="C109" s="1" t="s">
        <v>352</v>
      </c>
      <c r="D109" s="1" t="s">
        <v>353</v>
      </c>
      <c r="E109" s="10">
        <v>181.446</v>
      </c>
      <c r="F109" s="11">
        <v>4.02</v>
      </c>
      <c r="G109" s="12">
        <v>1.83</v>
      </c>
      <c r="H109" s="12">
        <v>2.07</v>
      </c>
      <c r="I109" s="13">
        <v>1.7843</v>
      </c>
      <c r="J109" s="1" t="s">
        <v>15</v>
      </c>
      <c r="K109" s="13">
        <v>1.88</v>
      </c>
      <c r="L109" s="13">
        <f t="shared" si="1"/>
        <v>4.891075</v>
      </c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ht="14.25" customHeight="1">
      <c r="A110" s="8">
        <v>109.0</v>
      </c>
      <c r="B110" s="9" t="s">
        <v>354</v>
      </c>
      <c r="C110" s="1" t="s">
        <v>355</v>
      </c>
      <c r="D110" s="1" t="s">
        <v>356</v>
      </c>
      <c r="E110" s="10">
        <v>147.0012</v>
      </c>
      <c r="F110" s="11">
        <v>3.53</v>
      </c>
      <c r="G110" s="12">
        <v>1.28</v>
      </c>
      <c r="H110" s="12"/>
      <c r="I110" s="13">
        <v>1.264</v>
      </c>
      <c r="J110" s="1" t="s">
        <v>15</v>
      </c>
      <c r="K110" s="13">
        <v>1.41</v>
      </c>
      <c r="L110" s="13">
        <f t="shared" si="1"/>
        <v>4.318</v>
      </c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ht="14.25" customHeight="1">
      <c r="A111" s="8">
        <v>110.0</v>
      </c>
      <c r="B111" s="9" t="s">
        <v>357</v>
      </c>
      <c r="C111" s="1" t="s">
        <v>358</v>
      </c>
      <c r="D111" s="1" t="s">
        <v>359</v>
      </c>
      <c r="E111" s="10">
        <v>250.3356</v>
      </c>
      <c r="F111" s="11">
        <v>5.17</v>
      </c>
      <c r="G111" s="13">
        <v>3.15</v>
      </c>
      <c r="H111" s="18">
        <v>2.97</v>
      </c>
      <c r="I111" s="13"/>
      <c r="J111" s="1"/>
      <c r="K111" s="13"/>
      <c r="L111" s="13">
        <f t="shared" si="1"/>
        <v>6.06</v>
      </c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ht="13.5" customHeight="1">
      <c r="A112" s="8">
        <v>111.0</v>
      </c>
      <c r="B112" s="9" t="s">
        <v>360</v>
      </c>
      <c r="C112" s="1" t="s">
        <v>361</v>
      </c>
      <c r="D112" s="1" t="s">
        <v>362</v>
      </c>
      <c r="E112" s="10">
        <v>161.0277</v>
      </c>
      <c r="F112" s="13">
        <v>3.44</v>
      </c>
      <c r="G112" s="13"/>
      <c r="H112" s="18"/>
      <c r="I112" s="13"/>
      <c r="J112" s="1"/>
      <c r="K112" s="13">
        <v>2.7755368256765407</v>
      </c>
      <c r="L112" s="13">
        <f t="shared" si="1"/>
        <v>5.775536826</v>
      </c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ht="13.5" customHeight="1">
      <c r="A113" s="8">
        <v>112.0</v>
      </c>
      <c r="B113" s="9" t="s">
        <v>363</v>
      </c>
      <c r="C113" s="1" t="s">
        <v>364</v>
      </c>
      <c r="D113" s="1" t="s">
        <v>365</v>
      </c>
      <c r="E113" s="10">
        <v>215.8908</v>
      </c>
      <c r="F113" s="11">
        <v>4.6</v>
      </c>
      <c r="G113" s="13">
        <v>2.35</v>
      </c>
      <c r="H113" s="18"/>
      <c r="I113" s="13"/>
      <c r="J113" s="1"/>
      <c r="K113" s="13"/>
      <c r="L113" s="13">
        <f t="shared" si="1"/>
        <v>5.35</v>
      </c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ht="15.0" customHeight="1">
      <c r="A114" s="8">
        <v>113.0</v>
      </c>
      <c r="B114" s="9" t="s">
        <v>366</v>
      </c>
      <c r="C114" s="1" t="s">
        <v>367</v>
      </c>
      <c r="D114" s="1" t="s">
        <v>368</v>
      </c>
      <c r="E114" s="10">
        <v>215.8908</v>
      </c>
      <c r="F114" s="11">
        <v>4.56</v>
      </c>
      <c r="G114" s="13">
        <v>2.43</v>
      </c>
      <c r="H114" s="18"/>
      <c r="I114" s="13"/>
      <c r="J114" s="1"/>
      <c r="K114" s="13"/>
      <c r="L114" s="13">
        <f t="shared" si="1"/>
        <v>5.43</v>
      </c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ht="13.5" customHeight="1">
      <c r="A115" s="8">
        <v>114.0</v>
      </c>
      <c r="B115" s="9" t="s">
        <v>369</v>
      </c>
      <c r="C115" s="1" t="s">
        <v>370</v>
      </c>
      <c r="D115" s="1" t="s">
        <v>371</v>
      </c>
      <c r="E115" s="10">
        <v>195.4725</v>
      </c>
      <c r="F115" s="11">
        <v>4.56</v>
      </c>
      <c r="G115" s="13">
        <v>2.06</v>
      </c>
      <c r="H115" s="18"/>
      <c r="I115" s="13"/>
      <c r="J115" s="1"/>
      <c r="K115" s="13"/>
      <c r="L115" s="13">
        <f t="shared" si="1"/>
        <v>5.06</v>
      </c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ht="13.5" customHeight="1">
      <c r="A116" s="8">
        <v>115.0</v>
      </c>
      <c r="B116" s="9" t="s">
        <v>372</v>
      </c>
      <c r="C116" s="15" t="s">
        <v>373</v>
      </c>
      <c r="D116" s="15" t="s">
        <v>374</v>
      </c>
      <c r="E116" s="10">
        <v>161.0277</v>
      </c>
      <c r="F116" s="11">
        <v>3.97</v>
      </c>
      <c r="G116" s="13"/>
      <c r="H116" s="13"/>
      <c r="I116" s="19"/>
      <c r="J116" s="1"/>
      <c r="K116" s="19">
        <v>1.6048468016029016</v>
      </c>
      <c r="L116" s="13">
        <f t="shared" si="1"/>
        <v>4.604846802</v>
      </c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ht="13.5" customHeight="1">
      <c r="A117" s="8">
        <v>116.0</v>
      </c>
      <c r="B117" s="9" t="s">
        <v>375</v>
      </c>
      <c r="C117" s="15" t="s">
        <v>376</v>
      </c>
      <c r="D117" s="15" t="s">
        <v>377</v>
      </c>
      <c r="E117" s="10">
        <v>132.2018</v>
      </c>
      <c r="F117" s="11">
        <v>3.49</v>
      </c>
      <c r="G117" s="13"/>
      <c r="H117" s="13"/>
      <c r="I117" s="19"/>
      <c r="J117" s="1"/>
      <c r="K117" s="19">
        <v>1.3431130548459378</v>
      </c>
      <c r="L117" s="13">
        <f t="shared" si="1"/>
        <v>4.343113055</v>
      </c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ht="15.0" customHeight="1">
      <c r="A118" s="8">
        <v>117.0</v>
      </c>
      <c r="B118" s="9" t="s">
        <v>378</v>
      </c>
      <c r="C118" s="1" t="s">
        <v>379</v>
      </c>
      <c r="D118" s="1" t="s">
        <v>380</v>
      </c>
      <c r="E118" s="10">
        <v>160.2548</v>
      </c>
      <c r="F118" s="11">
        <v>4.81</v>
      </c>
      <c r="G118" s="13"/>
      <c r="H118" s="18"/>
      <c r="I118" s="13"/>
      <c r="J118" s="1"/>
      <c r="K118" s="13">
        <v>2.1256298004570735</v>
      </c>
      <c r="L118" s="13">
        <f t="shared" si="1"/>
        <v>5.1256298</v>
      </c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ht="13.5" customHeight="1">
      <c r="A119" s="8">
        <v>118.0</v>
      </c>
      <c r="B119" s="9" t="s">
        <v>381</v>
      </c>
      <c r="C119" s="15" t="s">
        <v>382</v>
      </c>
      <c r="D119" s="15" t="s">
        <v>383</v>
      </c>
      <c r="E119" s="16">
        <v>110.1286</v>
      </c>
      <c r="F119" s="11">
        <v>2.74</v>
      </c>
      <c r="G119" s="12"/>
      <c r="H119" s="17"/>
      <c r="I119" s="13">
        <v>0.753</v>
      </c>
      <c r="J119" s="1" t="s">
        <v>51</v>
      </c>
      <c r="K119" s="13"/>
      <c r="L119" s="13">
        <f t="shared" si="1"/>
        <v>3.753</v>
      </c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ht="13.5" customHeight="1">
      <c r="A120" s="8">
        <v>119.0</v>
      </c>
      <c r="B120" s="9" t="s">
        <v>384</v>
      </c>
      <c r="C120" s="1" t="s">
        <v>385</v>
      </c>
      <c r="D120" s="1" t="s">
        <v>386</v>
      </c>
      <c r="E120" s="10">
        <v>192.9887</v>
      </c>
      <c r="F120" s="11">
        <v>3.28</v>
      </c>
      <c r="G120" s="13"/>
      <c r="H120" s="18"/>
      <c r="I120" s="13"/>
      <c r="J120" s="1"/>
      <c r="K120" s="13">
        <v>1.3934372779685003</v>
      </c>
      <c r="L120" s="13">
        <f t="shared" si="1"/>
        <v>4.393437278</v>
      </c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ht="13.5" customHeight="1">
      <c r="A121" s="8">
        <v>120.0</v>
      </c>
      <c r="B121" s="9" t="s">
        <v>387</v>
      </c>
      <c r="C121" s="1" t="s">
        <v>388</v>
      </c>
      <c r="D121" s="1" t="s">
        <v>389</v>
      </c>
      <c r="E121" s="10">
        <v>146.1096</v>
      </c>
      <c r="F121" s="11">
        <v>3.01</v>
      </c>
      <c r="G121" s="13"/>
      <c r="H121" s="18"/>
      <c r="I121" s="13"/>
      <c r="J121" s="1"/>
      <c r="K121" s="13">
        <v>0.8859251508476937</v>
      </c>
      <c r="L121" s="13">
        <f t="shared" si="1"/>
        <v>3.885925151</v>
      </c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ht="13.5" customHeight="1">
      <c r="A122" s="8">
        <v>121.0</v>
      </c>
      <c r="B122" s="9" t="s">
        <v>390</v>
      </c>
      <c r="C122" s="1" t="s">
        <v>391</v>
      </c>
      <c r="D122" s="1" t="s">
        <v>392</v>
      </c>
      <c r="E122" s="10">
        <v>68.1167</v>
      </c>
      <c r="F122" s="11">
        <v>2.42</v>
      </c>
      <c r="G122" s="13"/>
      <c r="H122" s="18"/>
      <c r="I122" s="13"/>
      <c r="J122" s="1"/>
      <c r="K122" s="13">
        <v>0.6571623407970424</v>
      </c>
      <c r="L122" s="13">
        <f t="shared" si="1"/>
        <v>3.657162341</v>
      </c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ht="13.5" customHeight="1">
      <c r="A123" s="8">
        <v>122.0</v>
      </c>
      <c r="B123" s="9" t="s">
        <v>393</v>
      </c>
      <c r="C123" s="15" t="s">
        <v>394</v>
      </c>
      <c r="D123" s="15" t="s">
        <v>395</v>
      </c>
      <c r="E123" s="16">
        <v>82.1432</v>
      </c>
      <c r="F123" s="11">
        <v>3.13</v>
      </c>
      <c r="G123" s="12"/>
      <c r="H123" s="17"/>
      <c r="I123" s="13">
        <v>1.0775</v>
      </c>
      <c r="J123" s="1" t="s">
        <v>51</v>
      </c>
      <c r="K123" s="13"/>
      <c r="L123" s="13">
        <f t="shared" si="1"/>
        <v>4.0775</v>
      </c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ht="13.5" customHeight="1">
      <c r="A124" s="8">
        <v>123.0</v>
      </c>
      <c r="B124" s="9" t="s">
        <v>396</v>
      </c>
      <c r="C124" s="1" t="s">
        <v>397</v>
      </c>
      <c r="D124" s="1" t="s">
        <v>398</v>
      </c>
      <c r="E124" s="10">
        <v>82.1432</v>
      </c>
      <c r="F124" s="11">
        <v>3.01</v>
      </c>
      <c r="G124" s="13"/>
      <c r="H124" s="18"/>
      <c r="I124" s="13">
        <v>0.61</v>
      </c>
      <c r="J124" s="1" t="s">
        <v>399</v>
      </c>
      <c r="K124" s="13"/>
      <c r="L124" s="13">
        <f t="shared" si="1"/>
        <v>3.61</v>
      </c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ht="13.5" customHeight="1">
      <c r="A125" s="8">
        <v>124.0</v>
      </c>
      <c r="B125" s="9" t="s">
        <v>400</v>
      </c>
      <c r="C125" s="15" t="s">
        <v>401</v>
      </c>
      <c r="D125" s="15" t="s">
        <v>402</v>
      </c>
      <c r="E125" s="16">
        <v>110.1962</v>
      </c>
      <c r="F125" s="11">
        <v>3.5</v>
      </c>
      <c r="G125" s="12"/>
      <c r="H125" s="17"/>
      <c r="I125" s="13">
        <v>1.4625</v>
      </c>
      <c r="J125" s="1" t="s">
        <v>106</v>
      </c>
      <c r="K125" s="13">
        <v>1.63</v>
      </c>
      <c r="L125" s="13">
        <f t="shared" si="1"/>
        <v>4.54625</v>
      </c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ht="13.5" customHeight="1">
      <c r="A126" s="8">
        <v>125.0</v>
      </c>
      <c r="B126" s="9" t="s">
        <v>403</v>
      </c>
      <c r="C126" s="15" t="s">
        <v>404</v>
      </c>
      <c r="D126" s="15" t="s">
        <v>405</v>
      </c>
      <c r="E126" s="16">
        <v>138.2492</v>
      </c>
      <c r="F126" s="11">
        <v>4.98</v>
      </c>
      <c r="G126" s="12"/>
      <c r="H126" s="17"/>
      <c r="I126" s="13">
        <v>2.679</v>
      </c>
      <c r="J126" s="1" t="s">
        <v>406</v>
      </c>
      <c r="K126" s="13"/>
      <c r="L126" s="13">
        <f t="shared" si="1"/>
        <v>5.679</v>
      </c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ht="13.5" customHeight="1">
      <c r="A127" s="8">
        <v>126.0</v>
      </c>
      <c r="B127" s="9" t="s">
        <v>407</v>
      </c>
      <c r="C127" s="1" t="s">
        <v>408</v>
      </c>
      <c r="D127" s="1" t="s">
        <v>409</v>
      </c>
      <c r="E127" s="10">
        <v>108.1804</v>
      </c>
      <c r="F127" s="11">
        <v>3.93</v>
      </c>
      <c r="G127" s="13"/>
      <c r="H127" s="18"/>
      <c r="I127" s="13"/>
      <c r="J127" s="1"/>
      <c r="K127" s="13">
        <v>1.3713907512432144</v>
      </c>
      <c r="L127" s="13">
        <f t="shared" si="1"/>
        <v>4.371390751</v>
      </c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ht="14.25" customHeight="1">
      <c r="A128" s="8">
        <v>127.0</v>
      </c>
      <c r="B128" s="9" t="s">
        <v>410</v>
      </c>
      <c r="C128" s="1" t="s">
        <v>411</v>
      </c>
      <c r="D128" s="1" t="s">
        <v>412</v>
      </c>
      <c r="E128" s="10">
        <v>108.1804</v>
      </c>
      <c r="F128" s="11">
        <v>3.16</v>
      </c>
      <c r="G128" s="13"/>
      <c r="H128" s="18"/>
      <c r="I128" s="13"/>
      <c r="J128" s="1"/>
      <c r="K128" s="13">
        <v>0.9202052306179518</v>
      </c>
      <c r="L128" s="13">
        <f t="shared" si="1"/>
        <v>3.920205231</v>
      </c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ht="14.25" customHeight="1">
      <c r="A129" s="8">
        <v>128.0</v>
      </c>
      <c r="B129" s="9" t="s">
        <v>413</v>
      </c>
      <c r="C129" s="1" t="s">
        <v>414</v>
      </c>
      <c r="D129" s="1" t="s">
        <v>415</v>
      </c>
      <c r="E129" s="10">
        <v>136.2334</v>
      </c>
      <c r="F129" s="11">
        <v>4.38</v>
      </c>
      <c r="G129" s="13"/>
      <c r="H129" s="18"/>
      <c r="I129" s="13"/>
      <c r="J129" s="1"/>
      <c r="K129" s="13">
        <v>2.09289091035848</v>
      </c>
      <c r="L129" s="13">
        <f t="shared" si="1"/>
        <v>5.09289091</v>
      </c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ht="14.25" customHeight="1">
      <c r="A130" s="8">
        <v>129.0</v>
      </c>
      <c r="B130" s="9" t="s">
        <v>416</v>
      </c>
      <c r="C130" s="1" t="s">
        <v>417</v>
      </c>
      <c r="D130" s="1" t="s">
        <v>418</v>
      </c>
      <c r="E130" s="10">
        <v>120.1911</v>
      </c>
      <c r="F130" s="11">
        <v>3.28</v>
      </c>
      <c r="G130" s="13"/>
      <c r="H130" s="18"/>
      <c r="I130" s="13"/>
      <c r="J130" s="1"/>
      <c r="K130" s="13">
        <v>1.4364196334102108</v>
      </c>
      <c r="L130" s="13">
        <f t="shared" si="1"/>
        <v>4.436419633</v>
      </c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ht="14.25" customHeight="1">
      <c r="A131" s="8">
        <v>130.0</v>
      </c>
      <c r="B131" s="9" t="s">
        <v>419</v>
      </c>
      <c r="C131" s="15" t="s">
        <v>420</v>
      </c>
      <c r="D131" s="15" t="s">
        <v>421</v>
      </c>
      <c r="E131" s="10">
        <v>120.1911</v>
      </c>
      <c r="F131" s="11">
        <v>3.82</v>
      </c>
      <c r="G131" s="13"/>
      <c r="H131" s="13"/>
      <c r="I131" s="19"/>
      <c r="J131" s="1"/>
      <c r="K131" s="19">
        <v>1.234806427652464</v>
      </c>
      <c r="L131" s="13">
        <f t="shared" si="1"/>
        <v>4.234806428</v>
      </c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ht="14.25" customHeight="1">
      <c r="A132" s="8">
        <v>131.0</v>
      </c>
      <c r="B132" s="9" t="s">
        <v>422</v>
      </c>
      <c r="C132" s="1" t="s">
        <v>423</v>
      </c>
      <c r="D132" s="1" t="s">
        <v>424</v>
      </c>
      <c r="E132" s="10">
        <v>76.0941</v>
      </c>
      <c r="F132" s="11">
        <v>-0.92</v>
      </c>
      <c r="G132" s="13"/>
      <c r="H132" s="13"/>
      <c r="I132" s="13">
        <v>-2.162</v>
      </c>
      <c r="J132" s="1" t="s">
        <v>338</v>
      </c>
      <c r="K132" s="13"/>
      <c r="L132" s="13">
        <f t="shared" si="1"/>
        <v>0.838</v>
      </c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ht="14.25" customHeight="1">
      <c r="A133" s="8">
        <v>132.0</v>
      </c>
      <c r="B133" s="9" t="s">
        <v>425</v>
      </c>
      <c r="C133" s="1" t="s">
        <v>426</v>
      </c>
      <c r="D133" s="1" t="s">
        <v>427</v>
      </c>
      <c r="E133" s="10">
        <v>118.1736</v>
      </c>
      <c r="F133" s="11">
        <v>0.58</v>
      </c>
      <c r="G133" s="12">
        <v>-1.96</v>
      </c>
      <c r="H133" s="12">
        <v>-1.9</v>
      </c>
      <c r="I133" s="13">
        <f>(-1.96-1.96-1.91)/3</f>
        <v>-1.943333333</v>
      </c>
      <c r="J133" s="1" t="s">
        <v>15</v>
      </c>
      <c r="K133" s="13"/>
      <c r="L133" s="13">
        <f t="shared" si="1"/>
        <v>1.065555556</v>
      </c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ht="14.25" customHeight="1">
      <c r="A134" s="8">
        <v>133.0</v>
      </c>
      <c r="B134" s="9" t="s">
        <v>428</v>
      </c>
      <c r="C134" s="1" t="s">
        <v>429</v>
      </c>
      <c r="D134" s="1" t="s">
        <v>430</v>
      </c>
      <c r="E134" s="10">
        <v>62.0676</v>
      </c>
      <c r="F134" s="11">
        <v>-1.36</v>
      </c>
      <c r="G134" s="13">
        <v>-2.9</v>
      </c>
      <c r="H134" s="18"/>
      <c r="I134" s="13"/>
      <c r="J134" s="1"/>
      <c r="K134" s="13"/>
      <c r="L134" s="13">
        <f t="shared" si="1"/>
        <v>0.1</v>
      </c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ht="14.25" customHeight="1">
      <c r="A135" s="8">
        <v>134.0</v>
      </c>
      <c r="B135" s="9" t="s">
        <v>431</v>
      </c>
      <c r="C135" s="1" t="s">
        <v>432</v>
      </c>
      <c r="D135" s="1" t="s">
        <v>433</v>
      </c>
      <c r="E135" s="10">
        <v>240.3805</v>
      </c>
      <c r="F135" s="11">
        <v>4.55</v>
      </c>
      <c r="G135" s="13"/>
      <c r="H135" s="18"/>
      <c r="I135" s="13"/>
      <c r="J135" s="1"/>
      <c r="K135" s="13">
        <v>1.1021456332352528</v>
      </c>
      <c r="L135" s="13">
        <f t="shared" si="1"/>
        <v>4.102145633</v>
      </c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ht="14.25" customHeight="1">
      <c r="A136" s="8">
        <v>135.0</v>
      </c>
      <c r="B136" s="9" t="s">
        <v>434</v>
      </c>
      <c r="C136" s="1" t="s">
        <v>435</v>
      </c>
      <c r="D136" s="1" t="s">
        <v>436</v>
      </c>
      <c r="E136" s="10">
        <v>106.12</v>
      </c>
      <c r="F136" s="11">
        <v>-1.47</v>
      </c>
      <c r="G136" s="12">
        <v>-2.76</v>
      </c>
      <c r="H136" s="12"/>
      <c r="I136" s="13">
        <v>-2.85</v>
      </c>
      <c r="J136" s="1" t="s">
        <v>37</v>
      </c>
      <c r="K136" s="13"/>
      <c r="L136" s="13">
        <f t="shared" si="1"/>
        <v>0.195</v>
      </c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ht="15.0" customHeight="1">
      <c r="A137" s="8">
        <v>136.0</v>
      </c>
      <c r="B137" s="9" t="s">
        <v>437</v>
      </c>
      <c r="C137" s="1" t="s">
        <v>438</v>
      </c>
      <c r="D137" s="1" t="s">
        <v>439</v>
      </c>
      <c r="E137" s="10">
        <v>150.1724</v>
      </c>
      <c r="F137" s="11">
        <v>-1.75</v>
      </c>
      <c r="G137" s="12">
        <v>-2.65</v>
      </c>
      <c r="H137" s="12"/>
      <c r="I137" s="13">
        <f>-2.66</f>
        <v>-2.66</v>
      </c>
      <c r="J137" s="1" t="s">
        <v>37</v>
      </c>
      <c r="K137" s="13"/>
      <c r="L137" s="13">
        <f t="shared" si="1"/>
        <v>0.345</v>
      </c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ht="14.25" customHeight="1">
      <c r="A138" s="8">
        <v>137.0</v>
      </c>
      <c r="B138" s="9" t="s">
        <v>440</v>
      </c>
      <c r="C138" s="1" t="s">
        <v>441</v>
      </c>
      <c r="D138" s="1" t="s">
        <v>442</v>
      </c>
      <c r="E138" s="10">
        <v>74.1212</v>
      </c>
      <c r="F138" s="11">
        <v>0.89</v>
      </c>
      <c r="G138" s="12">
        <v>-1.46</v>
      </c>
      <c r="H138" s="12"/>
      <c r="I138" s="13">
        <v>-1.539</v>
      </c>
      <c r="J138" s="1" t="s">
        <v>22</v>
      </c>
      <c r="K138" s="13"/>
      <c r="L138" s="13">
        <f t="shared" si="1"/>
        <v>1.5005</v>
      </c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ht="14.25" customHeight="1">
      <c r="A139" s="8">
        <v>138.0</v>
      </c>
      <c r="B139" s="9" t="s">
        <v>443</v>
      </c>
      <c r="C139" s="1" t="s">
        <v>444</v>
      </c>
      <c r="D139" s="1" t="s">
        <v>445</v>
      </c>
      <c r="E139" s="10">
        <v>102.1742</v>
      </c>
      <c r="F139" s="11">
        <v>1.52</v>
      </c>
      <c r="G139" s="12">
        <v>0.04</v>
      </c>
      <c r="H139" s="12"/>
      <c r="I139" s="13">
        <f>(-0.89+0.04)/3</f>
        <v>-0.2833333333</v>
      </c>
      <c r="J139" s="1" t="s">
        <v>298</v>
      </c>
      <c r="K139" s="13"/>
      <c r="L139" s="13">
        <f t="shared" si="1"/>
        <v>2.878333333</v>
      </c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ht="14.25" customHeight="1">
      <c r="A140" s="8">
        <v>139.0</v>
      </c>
      <c r="B140" s="9" t="s">
        <v>446</v>
      </c>
      <c r="C140" s="1" t="s">
        <v>447</v>
      </c>
      <c r="D140" s="1" t="s">
        <v>448</v>
      </c>
      <c r="E140" s="10">
        <v>130.2272</v>
      </c>
      <c r="F140" s="11">
        <v>3.21</v>
      </c>
      <c r="G140" s="12">
        <v>0.6</v>
      </c>
      <c r="H140" s="12"/>
      <c r="I140" s="13">
        <v>0.61</v>
      </c>
      <c r="J140" s="1" t="s">
        <v>298</v>
      </c>
      <c r="K140" s="13"/>
      <c r="L140" s="13">
        <f t="shared" si="1"/>
        <v>3.605</v>
      </c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ht="14.25" customHeight="1">
      <c r="A141" s="8">
        <v>140.0</v>
      </c>
      <c r="B141" s="9" t="s">
        <v>449</v>
      </c>
      <c r="C141" s="1" t="s">
        <v>450</v>
      </c>
      <c r="D141" s="1" t="s">
        <v>451</v>
      </c>
      <c r="E141" s="10">
        <v>158.2802</v>
      </c>
      <c r="F141" s="11">
        <v>4.25</v>
      </c>
      <c r="G141" s="13"/>
      <c r="H141" s="18"/>
      <c r="I141" s="13"/>
      <c r="J141" s="1"/>
      <c r="K141" s="13">
        <v>1.3669176776547585</v>
      </c>
      <c r="L141" s="13">
        <f t="shared" si="1"/>
        <v>4.366917678</v>
      </c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ht="14.25" customHeight="1">
      <c r="A142" s="8">
        <v>141.0</v>
      </c>
      <c r="B142" s="9" t="s">
        <v>452</v>
      </c>
      <c r="C142" s="15" t="s">
        <v>453</v>
      </c>
      <c r="D142" s="15" t="s">
        <v>454</v>
      </c>
      <c r="E142" s="16">
        <v>158.2802</v>
      </c>
      <c r="F142" s="11">
        <v>4.0</v>
      </c>
      <c r="G142" s="13">
        <v>1.69</v>
      </c>
      <c r="H142" s="18"/>
      <c r="I142" s="13">
        <f>(1.7+1.69)/2</f>
        <v>1.695</v>
      </c>
      <c r="J142" s="1" t="s">
        <v>298</v>
      </c>
      <c r="K142" s="13"/>
      <c r="L142" s="13">
        <f t="shared" si="1"/>
        <v>4.6925</v>
      </c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ht="14.25" customHeight="1">
      <c r="A143" s="8">
        <v>142.0</v>
      </c>
      <c r="B143" s="9" t="s">
        <v>455</v>
      </c>
      <c r="C143" s="1" t="s">
        <v>456</v>
      </c>
      <c r="D143" s="1" t="s">
        <v>457</v>
      </c>
      <c r="E143" s="10">
        <v>88.1477</v>
      </c>
      <c r="F143" s="11">
        <v>0.94</v>
      </c>
      <c r="G143" s="12">
        <v>-0.91</v>
      </c>
      <c r="H143" s="12"/>
      <c r="I143" s="13">
        <v>-0.881</v>
      </c>
      <c r="J143" s="1" t="s">
        <v>298</v>
      </c>
      <c r="K143" s="13"/>
      <c r="L143" s="13">
        <f t="shared" si="1"/>
        <v>2.1045</v>
      </c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ht="15.0" customHeight="1">
      <c r="A144" s="8">
        <v>143.0</v>
      </c>
      <c r="B144" s="9" t="s">
        <v>458</v>
      </c>
      <c r="C144" s="1" t="s">
        <v>459</v>
      </c>
      <c r="D144" s="1" t="s">
        <v>460</v>
      </c>
      <c r="E144" s="10">
        <v>142.2379</v>
      </c>
      <c r="F144" s="11">
        <v>3.37</v>
      </c>
      <c r="G144" s="13"/>
      <c r="H144" s="18"/>
      <c r="I144" s="13"/>
      <c r="J144" s="1"/>
      <c r="K144" s="13">
        <v>1.462819251722312</v>
      </c>
      <c r="L144" s="13">
        <f t="shared" si="1"/>
        <v>4.462819252</v>
      </c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ht="14.25" customHeight="1">
      <c r="A145" s="8">
        <v>144.0</v>
      </c>
      <c r="B145" s="9" t="s">
        <v>461</v>
      </c>
      <c r="C145" s="1" t="s">
        <v>462</v>
      </c>
      <c r="D145" s="1" t="s">
        <v>463</v>
      </c>
      <c r="E145" s="10">
        <v>377.7326</v>
      </c>
      <c r="F145" s="11">
        <v>5.1</v>
      </c>
      <c r="G145" s="13"/>
      <c r="H145" s="18"/>
      <c r="I145" s="13"/>
      <c r="J145" s="1"/>
      <c r="K145" s="13">
        <v>2.806332456344352</v>
      </c>
      <c r="L145" s="13">
        <f t="shared" si="1"/>
        <v>5.806332456</v>
      </c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ht="14.25" customHeight="1">
      <c r="A146" s="8">
        <v>145.0</v>
      </c>
      <c r="B146" s="9" t="s">
        <v>464</v>
      </c>
      <c r="C146" s="15" t="s">
        <v>465</v>
      </c>
      <c r="D146" s="15" t="s">
        <v>466</v>
      </c>
      <c r="E146" s="16">
        <v>58.0789</v>
      </c>
      <c r="F146" s="11">
        <v>-0.24</v>
      </c>
      <c r="G146" s="13">
        <v>-2.1</v>
      </c>
      <c r="H146" s="18">
        <v>-2.43</v>
      </c>
      <c r="I146" s="13">
        <v>-2.148</v>
      </c>
      <c r="J146" s="1" t="s">
        <v>298</v>
      </c>
      <c r="K146" s="13"/>
      <c r="L146" s="13">
        <f t="shared" si="1"/>
        <v>0.774</v>
      </c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ht="14.25" customHeight="1">
      <c r="A147" s="8">
        <v>146.0</v>
      </c>
      <c r="B147" s="9" t="s">
        <v>467</v>
      </c>
      <c r="C147" s="1" t="s">
        <v>468</v>
      </c>
      <c r="D147" s="1" t="s">
        <v>469</v>
      </c>
      <c r="E147" s="10">
        <v>100.1584</v>
      </c>
      <c r="F147" s="11">
        <v>1.2</v>
      </c>
      <c r="G147" s="12">
        <v>0.06</v>
      </c>
      <c r="H147" s="12"/>
      <c r="I147" s="13">
        <v>0.0605</v>
      </c>
      <c r="J147" s="1" t="s">
        <v>22</v>
      </c>
      <c r="K147" s="13"/>
      <c r="L147" s="13">
        <f t="shared" si="1"/>
        <v>3.06025</v>
      </c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ht="14.25" customHeight="1">
      <c r="A148" s="8">
        <v>147.0</v>
      </c>
      <c r="B148" s="9" t="s">
        <v>470</v>
      </c>
      <c r="C148" s="1" t="s">
        <v>471</v>
      </c>
      <c r="D148" s="1" t="s">
        <v>472</v>
      </c>
      <c r="E148" s="10">
        <v>72.1054</v>
      </c>
      <c r="F148" s="11">
        <v>0.29</v>
      </c>
      <c r="G148" s="12">
        <v>-1.65</v>
      </c>
      <c r="H148" s="12"/>
      <c r="I148" s="13">
        <v>-1.65</v>
      </c>
      <c r="J148" s="1" t="s">
        <v>37</v>
      </c>
      <c r="K148" s="13"/>
      <c r="L148" s="13">
        <f t="shared" si="1"/>
        <v>1.35</v>
      </c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ht="14.25" customHeight="1">
      <c r="A149" s="8">
        <v>148.0</v>
      </c>
      <c r="B149" s="9" t="s">
        <v>473</v>
      </c>
      <c r="C149" s="1" t="s">
        <v>474</v>
      </c>
      <c r="D149" s="1" t="s">
        <v>475</v>
      </c>
      <c r="E149" s="10">
        <v>86.1319</v>
      </c>
      <c r="F149" s="11">
        <v>0.99</v>
      </c>
      <c r="G149" s="12">
        <v>-1.26</v>
      </c>
      <c r="H149" s="12"/>
      <c r="I149" s="13">
        <v>-1.251</v>
      </c>
      <c r="J149" s="1" t="s">
        <v>33</v>
      </c>
      <c r="K149" s="13"/>
      <c r="L149" s="13">
        <f t="shared" si="1"/>
        <v>1.7445</v>
      </c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ht="14.25" customHeight="1">
      <c r="A150" s="8">
        <v>149.0</v>
      </c>
      <c r="B150" s="9" t="s">
        <v>476</v>
      </c>
      <c r="C150" s="1" t="s">
        <v>477</v>
      </c>
      <c r="D150" s="1" t="s">
        <v>478</v>
      </c>
      <c r="E150" s="10">
        <v>86.1319</v>
      </c>
      <c r="F150" s="11">
        <v>0.91</v>
      </c>
      <c r="G150" s="12"/>
      <c r="H150" s="12"/>
      <c r="I150" s="13">
        <v>-1.159</v>
      </c>
      <c r="J150" s="1" t="s">
        <v>22</v>
      </c>
      <c r="K150" s="13"/>
      <c r="L150" s="13">
        <f t="shared" si="1"/>
        <v>1.841</v>
      </c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ht="14.25" customHeight="1">
      <c r="A151" s="8">
        <v>150.0</v>
      </c>
      <c r="B151" s="9" t="s">
        <v>479</v>
      </c>
      <c r="C151" s="1" t="s">
        <v>480</v>
      </c>
      <c r="D151" s="1" t="s">
        <v>481</v>
      </c>
      <c r="E151" s="10">
        <v>100.1584</v>
      </c>
      <c r="F151" s="11">
        <v>1.31</v>
      </c>
      <c r="G151" s="12">
        <v>-0.71</v>
      </c>
      <c r="H151" s="12"/>
      <c r="I151" s="13">
        <f>(-0.72-0.73)/2</f>
        <v>-0.725</v>
      </c>
      <c r="J151" s="1" t="s">
        <v>22</v>
      </c>
      <c r="K151" s="13"/>
      <c r="L151" s="13">
        <f t="shared" si="1"/>
        <v>2.2825</v>
      </c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ht="14.25" customHeight="1">
      <c r="A152" s="8">
        <v>151.0</v>
      </c>
      <c r="B152" s="9" t="s">
        <v>482</v>
      </c>
      <c r="C152" s="15" t="s">
        <v>483</v>
      </c>
      <c r="D152" s="15" t="s">
        <v>484</v>
      </c>
      <c r="E152" s="16">
        <v>114.1849</v>
      </c>
      <c r="F152" s="11">
        <v>1.88</v>
      </c>
      <c r="G152" s="12"/>
      <c r="H152" s="17"/>
      <c r="I152" s="13">
        <v>-0.142</v>
      </c>
      <c r="J152" s="1" t="s">
        <v>485</v>
      </c>
      <c r="K152" s="13"/>
      <c r="L152" s="13">
        <f t="shared" si="1"/>
        <v>2.858</v>
      </c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ht="15.0" customHeight="1">
      <c r="A153" s="8">
        <v>152.0</v>
      </c>
      <c r="B153" s="9" t="s">
        <v>486</v>
      </c>
      <c r="C153" s="1" t="s">
        <v>487</v>
      </c>
      <c r="D153" s="1" t="s">
        <v>488</v>
      </c>
      <c r="E153" s="10">
        <v>114.1849</v>
      </c>
      <c r="F153" s="11">
        <v>1.98</v>
      </c>
      <c r="G153" s="12"/>
      <c r="H153" s="12"/>
      <c r="I153" s="13">
        <v>-0.06</v>
      </c>
      <c r="J153" s="1" t="s">
        <v>22</v>
      </c>
      <c r="K153" s="13"/>
      <c r="L153" s="13">
        <f t="shared" si="1"/>
        <v>2.94</v>
      </c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ht="14.25" customHeight="1">
      <c r="A154" s="8">
        <v>153.0</v>
      </c>
      <c r="B154" s="9" t="s">
        <v>489</v>
      </c>
      <c r="C154" s="1" t="s">
        <v>490</v>
      </c>
      <c r="D154" s="1" t="s">
        <v>491</v>
      </c>
      <c r="E154" s="10">
        <v>128.2114</v>
      </c>
      <c r="F154" s="11">
        <v>2.37</v>
      </c>
      <c r="G154" s="12">
        <v>0.55</v>
      </c>
      <c r="H154" s="12"/>
      <c r="I154" s="13">
        <v>0.551</v>
      </c>
      <c r="J154" s="1" t="s">
        <v>22</v>
      </c>
      <c r="K154" s="13"/>
      <c r="L154" s="13">
        <f t="shared" si="1"/>
        <v>3.5505</v>
      </c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ht="14.25" customHeight="1">
      <c r="A155" s="8">
        <v>154.0</v>
      </c>
      <c r="B155" s="9" t="s">
        <v>492</v>
      </c>
      <c r="C155" s="1" t="s">
        <v>493</v>
      </c>
      <c r="D155" s="1" t="s">
        <v>494</v>
      </c>
      <c r="E155" s="10">
        <v>170.2909</v>
      </c>
      <c r="F155" s="11">
        <v>4.09</v>
      </c>
      <c r="G155" s="12"/>
      <c r="H155" s="12">
        <v>1.75</v>
      </c>
      <c r="I155" s="13">
        <v>2.0575</v>
      </c>
      <c r="J155" s="1" t="s">
        <v>22</v>
      </c>
      <c r="K155" s="13"/>
      <c r="L155" s="13">
        <f t="shared" si="1"/>
        <v>4.90375</v>
      </c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ht="14.25" customHeight="1">
      <c r="A156" s="8">
        <v>155.0</v>
      </c>
      <c r="B156" s="9" t="s">
        <v>495</v>
      </c>
      <c r="C156" s="1" t="s">
        <v>496</v>
      </c>
      <c r="D156" s="1" t="s">
        <v>497</v>
      </c>
      <c r="E156" s="10">
        <v>142.2379</v>
      </c>
      <c r="F156" s="11">
        <v>2.88</v>
      </c>
      <c r="G156" s="12">
        <v>0.66</v>
      </c>
      <c r="H156" s="12"/>
      <c r="I156" s="13">
        <v>0.661</v>
      </c>
      <c r="J156" s="1" t="s">
        <v>37</v>
      </c>
      <c r="K156" s="13"/>
      <c r="L156" s="13">
        <f t="shared" si="1"/>
        <v>3.6605</v>
      </c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ht="14.25" customHeight="1">
      <c r="A157" s="8">
        <v>156.0</v>
      </c>
      <c r="B157" s="9" t="s">
        <v>498</v>
      </c>
      <c r="C157" s="1" t="s">
        <v>499</v>
      </c>
      <c r="D157" s="1" t="s">
        <v>500</v>
      </c>
      <c r="E157" s="10">
        <v>86.1319</v>
      </c>
      <c r="F157" s="11">
        <v>0.84</v>
      </c>
      <c r="G157" s="12">
        <v>-1.01</v>
      </c>
      <c r="H157" s="12"/>
      <c r="I157" s="13">
        <v>-1.01</v>
      </c>
      <c r="J157" s="1" t="s">
        <v>37</v>
      </c>
      <c r="K157" s="13"/>
      <c r="L157" s="13">
        <f t="shared" si="1"/>
        <v>1.99</v>
      </c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ht="14.25" customHeight="1">
      <c r="A158" s="8">
        <v>157.0</v>
      </c>
      <c r="B158" s="9" t="s">
        <v>501</v>
      </c>
      <c r="C158" s="1" t="s">
        <v>502</v>
      </c>
      <c r="D158" s="1" t="s">
        <v>503</v>
      </c>
      <c r="E158" s="10">
        <v>100.1584</v>
      </c>
      <c r="F158" s="11">
        <v>1.38</v>
      </c>
      <c r="G158" s="12"/>
      <c r="H158" s="12"/>
      <c r="I158" s="13">
        <v>-0.63</v>
      </c>
      <c r="J158" s="1" t="s">
        <v>22</v>
      </c>
      <c r="K158" s="13"/>
      <c r="L158" s="13">
        <f t="shared" si="1"/>
        <v>2.37</v>
      </c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ht="14.25" customHeight="1">
      <c r="A159" s="8">
        <v>158.0</v>
      </c>
      <c r="B159" s="9" t="s">
        <v>504</v>
      </c>
      <c r="C159" s="15" t="s">
        <v>505</v>
      </c>
      <c r="D159" s="15" t="s">
        <v>506</v>
      </c>
      <c r="E159" s="16">
        <v>198.3439</v>
      </c>
      <c r="F159" s="11">
        <v>4.68</v>
      </c>
      <c r="G159" s="12"/>
      <c r="H159" s="17"/>
      <c r="I159" s="13">
        <v>2.74</v>
      </c>
      <c r="J159" s="1" t="s">
        <v>406</v>
      </c>
      <c r="K159" s="13"/>
      <c r="L159" s="13">
        <f t="shared" si="1"/>
        <v>5.74</v>
      </c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ht="15.0" customHeight="1">
      <c r="A160" s="8">
        <v>159.0</v>
      </c>
      <c r="B160" s="9" t="s">
        <v>507</v>
      </c>
      <c r="C160" s="1" t="s">
        <v>508</v>
      </c>
      <c r="D160" s="1" t="s">
        <v>509</v>
      </c>
      <c r="E160" s="10">
        <v>156.2644</v>
      </c>
      <c r="F160" s="11">
        <v>3.73</v>
      </c>
      <c r="G160" s="12">
        <v>1.43</v>
      </c>
      <c r="H160" s="12"/>
      <c r="I160" s="13">
        <v>1.438</v>
      </c>
      <c r="J160" s="1" t="s">
        <v>37</v>
      </c>
      <c r="K160" s="13"/>
      <c r="L160" s="13">
        <f t="shared" si="1"/>
        <v>4.434</v>
      </c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ht="15.0" customHeight="1">
      <c r="A161" s="8">
        <v>160.0</v>
      </c>
      <c r="B161" s="9" t="s">
        <v>510</v>
      </c>
      <c r="C161" s="1" t="s">
        <v>511</v>
      </c>
      <c r="D161" s="1" t="s">
        <v>512</v>
      </c>
      <c r="E161" s="10">
        <v>142.2379</v>
      </c>
      <c r="F161" s="11">
        <v>3.14</v>
      </c>
      <c r="G161" s="12"/>
      <c r="H161" s="12"/>
      <c r="I161" s="13">
        <v>0.97</v>
      </c>
      <c r="J161" s="1" t="s">
        <v>22</v>
      </c>
      <c r="K161" s="13"/>
      <c r="L161" s="13">
        <f t="shared" si="1"/>
        <v>3.97</v>
      </c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ht="15.0" customHeight="1">
      <c r="A162" s="8">
        <v>161.0</v>
      </c>
      <c r="B162" s="9" t="s">
        <v>513</v>
      </c>
      <c r="C162" s="15" t="s">
        <v>514</v>
      </c>
      <c r="D162" s="15" t="s">
        <v>515</v>
      </c>
      <c r="E162" s="16">
        <v>184.3174</v>
      </c>
      <c r="F162" s="11">
        <v>4.18</v>
      </c>
      <c r="G162" s="12"/>
      <c r="H162" s="17"/>
      <c r="I162" s="13">
        <v>2.192</v>
      </c>
      <c r="J162" s="1" t="s">
        <v>406</v>
      </c>
      <c r="K162" s="13"/>
      <c r="L162" s="13">
        <f t="shared" si="1"/>
        <v>5.192</v>
      </c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ht="15.0" customHeight="1">
      <c r="A163" s="8">
        <v>162.0</v>
      </c>
      <c r="B163" s="9" t="s">
        <v>516</v>
      </c>
      <c r="C163" s="1" t="s">
        <v>517</v>
      </c>
      <c r="D163" s="1" t="s">
        <v>518</v>
      </c>
      <c r="E163" s="10">
        <v>98.1426</v>
      </c>
      <c r="F163" s="11">
        <v>0.81</v>
      </c>
      <c r="G163" s="12">
        <v>-0.73</v>
      </c>
      <c r="H163" s="12"/>
      <c r="I163" s="13">
        <f>(-0.87-0.73)/2</f>
        <v>-0.8</v>
      </c>
      <c r="J163" s="1" t="s">
        <v>298</v>
      </c>
      <c r="K163" s="13"/>
      <c r="L163" s="13">
        <f t="shared" si="1"/>
        <v>2.235</v>
      </c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ht="15.0" customHeight="1">
      <c r="A164" s="8">
        <v>163.0</v>
      </c>
      <c r="B164" s="9" t="s">
        <v>519</v>
      </c>
      <c r="C164" s="15" t="s">
        <v>520</v>
      </c>
      <c r="D164" s="15" t="s">
        <v>521</v>
      </c>
      <c r="E164" s="10">
        <v>152.2328</v>
      </c>
      <c r="F164" s="11">
        <v>2.74</v>
      </c>
      <c r="G164" s="13"/>
      <c r="H164" s="13"/>
      <c r="I164" s="19">
        <v>0.9520678724110341</v>
      </c>
      <c r="J164" s="1" t="s">
        <v>522</v>
      </c>
      <c r="K164" s="19"/>
      <c r="L164" s="13">
        <f t="shared" si="1"/>
        <v>3.952067872</v>
      </c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ht="15.0" customHeight="1">
      <c r="A165" s="8">
        <v>164.0</v>
      </c>
      <c r="B165" s="9" t="s">
        <v>523</v>
      </c>
      <c r="C165" s="15" t="s">
        <v>524</v>
      </c>
      <c r="D165" s="15" t="s">
        <v>525</v>
      </c>
      <c r="E165" s="10">
        <v>150.217</v>
      </c>
      <c r="F165" s="11">
        <v>2.59</v>
      </c>
      <c r="G165" s="13"/>
      <c r="H165" s="13"/>
      <c r="I165" s="19">
        <v>0.39282417837145417</v>
      </c>
      <c r="J165" s="1" t="s">
        <v>526</v>
      </c>
      <c r="K165" s="19"/>
      <c r="L165" s="13">
        <f t="shared" si="1"/>
        <v>3.392824178</v>
      </c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ht="15.0" customHeight="1">
      <c r="A166" s="8">
        <v>165.0</v>
      </c>
      <c r="B166" s="9" t="s">
        <v>527</v>
      </c>
      <c r="C166" s="15" t="s">
        <v>528</v>
      </c>
      <c r="D166" s="15" t="s">
        <v>529</v>
      </c>
      <c r="E166" s="10">
        <v>231.1289</v>
      </c>
      <c r="F166" s="11">
        <v>3.31</v>
      </c>
      <c r="G166" s="13"/>
      <c r="H166" s="13"/>
      <c r="I166" s="19">
        <v>0.5281693178979314</v>
      </c>
      <c r="J166" s="1" t="s">
        <v>530</v>
      </c>
      <c r="K166" s="19"/>
      <c r="L166" s="13">
        <f t="shared" si="1"/>
        <v>3.528169318</v>
      </c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ht="15.0" customHeight="1">
      <c r="A167" s="8">
        <v>166.0</v>
      </c>
      <c r="B167" s="9" t="s">
        <v>531</v>
      </c>
      <c r="C167" s="1" t="s">
        <v>532</v>
      </c>
      <c r="D167" s="1" t="s">
        <v>533</v>
      </c>
      <c r="E167" s="10">
        <v>126.1956</v>
      </c>
      <c r="F167" s="11">
        <v>2.06</v>
      </c>
      <c r="G167" s="12">
        <v>0.16</v>
      </c>
      <c r="H167" s="12"/>
      <c r="I167" s="13">
        <v>0.169</v>
      </c>
      <c r="J167" s="1" t="s">
        <v>37</v>
      </c>
      <c r="K167" s="13"/>
      <c r="L167" s="13">
        <f t="shared" si="1"/>
        <v>3.1645</v>
      </c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ht="15.0" customHeight="1">
      <c r="A168" s="8">
        <v>167.0</v>
      </c>
      <c r="B168" s="9" t="s">
        <v>534</v>
      </c>
      <c r="C168" s="15" t="s">
        <v>535</v>
      </c>
      <c r="D168" s="15" t="s">
        <v>536</v>
      </c>
      <c r="E168" s="10">
        <v>178.27</v>
      </c>
      <c r="F168" s="11">
        <v>3.17</v>
      </c>
      <c r="G168" s="13"/>
      <c r="H168" s="13"/>
      <c r="I168" s="19"/>
      <c r="J168" s="1"/>
      <c r="K168" s="19">
        <v>0.7887046275151827</v>
      </c>
      <c r="L168" s="13">
        <f t="shared" si="1"/>
        <v>3.788704628</v>
      </c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ht="15.0" customHeight="1">
      <c r="A169" s="8">
        <v>168.0</v>
      </c>
      <c r="B169" s="9" t="s">
        <v>537</v>
      </c>
      <c r="C169" s="1" t="s">
        <v>538</v>
      </c>
      <c r="D169" s="1" t="s">
        <v>539</v>
      </c>
      <c r="E169" s="10">
        <v>136.2334</v>
      </c>
      <c r="F169" s="11">
        <v>4.17</v>
      </c>
      <c r="G169" s="13"/>
      <c r="H169" s="18"/>
      <c r="I169" s="13"/>
      <c r="J169" s="1"/>
      <c r="K169" s="13">
        <v>2.1704957681711496</v>
      </c>
      <c r="L169" s="13">
        <f t="shared" si="1"/>
        <v>5.170495768</v>
      </c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ht="15.0" customHeight="1">
      <c r="A170" s="8">
        <v>169.0</v>
      </c>
      <c r="B170" s="9" t="s">
        <v>540</v>
      </c>
      <c r="C170" s="1" t="s">
        <v>541</v>
      </c>
      <c r="D170" s="1" t="s">
        <v>542</v>
      </c>
      <c r="E170" s="10">
        <v>45.0834</v>
      </c>
      <c r="F170" s="13">
        <v>-0.13</v>
      </c>
      <c r="G170" s="13">
        <v>-0.7</v>
      </c>
      <c r="H170" s="18"/>
      <c r="I170" s="13"/>
      <c r="J170" s="1"/>
      <c r="K170" s="13"/>
      <c r="L170" s="13">
        <f t="shared" si="1"/>
        <v>2.3</v>
      </c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ht="15.0" customHeight="1">
      <c r="A171" s="8">
        <v>170.0</v>
      </c>
      <c r="B171" s="9" t="s">
        <v>543</v>
      </c>
      <c r="C171" s="1" t="s">
        <v>544</v>
      </c>
      <c r="D171" s="1" t="s">
        <v>545</v>
      </c>
      <c r="E171" s="10">
        <v>59.1099</v>
      </c>
      <c r="F171" s="11">
        <v>0.48</v>
      </c>
      <c r="G171" s="12">
        <v>-0.72</v>
      </c>
      <c r="H171" s="12"/>
      <c r="I171" s="13">
        <v>-0.717</v>
      </c>
      <c r="J171" s="1" t="s">
        <v>37</v>
      </c>
      <c r="K171" s="13"/>
      <c r="L171" s="13">
        <f t="shared" si="1"/>
        <v>2.2815</v>
      </c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ht="15.0" customHeight="1">
      <c r="A172" s="8">
        <v>171.0</v>
      </c>
      <c r="B172" s="9" t="s">
        <v>546</v>
      </c>
      <c r="C172" s="1" t="s">
        <v>547</v>
      </c>
      <c r="D172" s="1" t="s">
        <v>548</v>
      </c>
      <c r="E172" s="10">
        <v>129.2424</v>
      </c>
      <c r="F172" s="11">
        <v>2.58</v>
      </c>
      <c r="G172" s="12">
        <v>0.72</v>
      </c>
      <c r="H172" s="12"/>
      <c r="I172" s="13">
        <v>0.72</v>
      </c>
      <c r="J172" s="1" t="s">
        <v>37</v>
      </c>
      <c r="K172" s="13"/>
      <c r="L172" s="13">
        <f t="shared" si="1"/>
        <v>3.72</v>
      </c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ht="15.0" customHeight="1">
      <c r="A173" s="8">
        <v>172.0</v>
      </c>
      <c r="B173" s="9" t="s">
        <v>549</v>
      </c>
      <c r="C173" s="1" t="s">
        <v>550</v>
      </c>
      <c r="D173" s="1" t="s">
        <v>551</v>
      </c>
      <c r="E173" s="10">
        <v>73.1364</v>
      </c>
      <c r="F173" s="11">
        <v>0.97</v>
      </c>
      <c r="G173" s="12">
        <v>-0.56</v>
      </c>
      <c r="H173" s="12"/>
      <c r="I173" s="13">
        <v>-0.564</v>
      </c>
      <c r="J173" s="1" t="s">
        <v>37</v>
      </c>
      <c r="K173" s="13"/>
      <c r="L173" s="13">
        <f t="shared" si="1"/>
        <v>2.438</v>
      </c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ht="15.0" customHeight="1">
      <c r="A174" s="8">
        <v>173.0</v>
      </c>
      <c r="B174" s="9" t="s">
        <v>552</v>
      </c>
      <c r="C174" s="1" t="s">
        <v>553</v>
      </c>
      <c r="D174" s="1" t="s">
        <v>554</v>
      </c>
      <c r="E174" s="10">
        <v>87.1629</v>
      </c>
      <c r="F174" s="11">
        <v>1.49</v>
      </c>
      <c r="G174" s="12">
        <v>-0.31</v>
      </c>
      <c r="H174" s="12"/>
      <c r="I174" s="13">
        <v>-0.308</v>
      </c>
      <c r="J174" s="1" t="s">
        <v>37</v>
      </c>
      <c r="K174" s="13"/>
      <c r="L174" s="13">
        <f t="shared" si="1"/>
        <v>2.691</v>
      </c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ht="13.5" customHeight="1">
      <c r="A175" s="8">
        <v>174.0</v>
      </c>
      <c r="B175" s="9" t="s">
        <v>555</v>
      </c>
      <c r="C175" s="1" t="s">
        <v>556</v>
      </c>
      <c r="D175" s="1" t="s">
        <v>557</v>
      </c>
      <c r="E175" s="10">
        <v>101.1894</v>
      </c>
      <c r="F175" s="11">
        <v>2.06</v>
      </c>
      <c r="G175" s="12">
        <v>0.25</v>
      </c>
      <c r="H175" s="12"/>
      <c r="I175" s="13">
        <v>0.252</v>
      </c>
      <c r="J175" s="1" t="s">
        <v>37</v>
      </c>
      <c r="K175" s="13"/>
      <c r="L175" s="13">
        <f t="shared" si="1"/>
        <v>3.251</v>
      </c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ht="14.25" customHeight="1">
      <c r="A176" s="8">
        <v>175.0</v>
      </c>
      <c r="B176" s="9" t="s">
        <v>558</v>
      </c>
      <c r="C176" s="1" t="s">
        <v>559</v>
      </c>
      <c r="D176" s="1" t="s">
        <v>560</v>
      </c>
      <c r="E176" s="10">
        <v>115.2159</v>
      </c>
      <c r="F176" s="11">
        <v>2.57</v>
      </c>
      <c r="G176" s="12">
        <v>0.72</v>
      </c>
      <c r="H176" s="12"/>
      <c r="I176" s="13">
        <v>0.723</v>
      </c>
      <c r="J176" s="1" t="s">
        <v>37</v>
      </c>
      <c r="K176" s="13"/>
      <c r="L176" s="13">
        <f t="shared" si="1"/>
        <v>3.7215</v>
      </c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ht="14.25" customHeight="1">
      <c r="A177" s="8">
        <v>176.0</v>
      </c>
      <c r="B177" s="9" t="s">
        <v>561</v>
      </c>
      <c r="C177" s="1" t="s">
        <v>562</v>
      </c>
      <c r="D177" s="1" t="s">
        <v>563</v>
      </c>
      <c r="E177" s="10">
        <v>129.2424</v>
      </c>
      <c r="F177" s="11">
        <v>2.9</v>
      </c>
      <c r="G177" s="12">
        <v>1.4</v>
      </c>
      <c r="H177" s="12"/>
      <c r="I177" s="13">
        <v>1.396</v>
      </c>
      <c r="J177" s="1" t="s">
        <v>37</v>
      </c>
      <c r="K177" s="13"/>
      <c r="L177" s="13">
        <f t="shared" si="1"/>
        <v>4.398</v>
      </c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ht="14.25" customHeight="1">
      <c r="A178" s="8">
        <v>177.0</v>
      </c>
      <c r="B178" s="9" t="s">
        <v>564</v>
      </c>
      <c r="C178" s="1" t="s">
        <v>565</v>
      </c>
      <c r="D178" s="1" t="s">
        <v>566</v>
      </c>
      <c r="E178" s="10">
        <v>143.2689</v>
      </c>
      <c r="F178" s="11">
        <v>3.29</v>
      </c>
      <c r="G178" s="12">
        <v>1.82</v>
      </c>
      <c r="H178" s="12"/>
      <c r="I178" s="13">
        <v>1.822</v>
      </c>
      <c r="J178" s="1" t="s">
        <v>37</v>
      </c>
      <c r="K178" s="13"/>
      <c r="L178" s="13">
        <f t="shared" si="1"/>
        <v>4.821</v>
      </c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ht="14.25" customHeight="1">
      <c r="A179" s="8">
        <v>178.0</v>
      </c>
      <c r="B179" s="9" t="s">
        <v>567</v>
      </c>
      <c r="C179" s="1" t="s">
        <v>568</v>
      </c>
      <c r="D179" s="1" t="s">
        <v>569</v>
      </c>
      <c r="E179" s="10">
        <v>185.3484</v>
      </c>
      <c r="F179" s="11">
        <v>4.76</v>
      </c>
      <c r="G179" s="12">
        <v>3.27</v>
      </c>
      <c r="H179" s="12"/>
      <c r="I179" s="13">
        <v>3.255</v>
      </c>
      <c r="J179" s="1" t="s">
        <v>37</v>
      </c>
      <c r="K179" s="13"/>
      <c r="L179" s="13">
        <f t="shared" si="1"/>
        <v>6.2625</v>
      </c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ht="14.25" customHeight="1">
      <c r="A180" s="8">
        <v>179.0</v>
      </c>
      <c r="B180" s="9" t="s">
        <v>570</v>
      </c>
      <c r="C180" s="1" t="s">
        <v>571</v>
      </c>
      <c r="D180" s="1" t="s">
        <v>572</v>
      </c>
      <c r="E180" s="10">
        <v>87.1629</v>
      </c>
      <c r="F180" s="11">
        <v>1.18</v>
      </c>
      <c r="G180" s="12">
        <v>-0.51</v>
      </c>
      <c r="H180" s="12"/>
      <c r="I180" s="13">
        <v>-0.513</v>
      </c>
      <c r="J180" s="1" t="s">
        <v>37</v>
      </c>
      <c r="K180" s="13"/>
      <c r="L180" s="13">
        <f t="shared" si="1"/>
        <v>2.4885</v>
      </c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ht="14.25" customHeight="1">
      <c r="A181" s="8">
        <v>180.0</v>
      </c>
      <c r="B181" s="9" t="s">
        <v>573</v>
      </c>
      <c r="C181" s="1" t="s">
        <v>574</v>
      </c>
      <c r="D181" s="1" t="s">
        <v>575</v>
      </c>
      <c r="E181" s="10">
        <v>129.2424</v>
      </c>
      <c r="F181" s="11">
        <v>2.73</v>
      </c>
      <c r="G181" s="12">
        <v>1.4</v>
      </c>
      <c r="H181" s="12"/>
      <c r="I181" s="13">
        <v>1.403</v>
      </c>
      <c r="J181" s="1" t="s">
        <v>37</v>
      </c>
      <c r="K181" s="13"/>
      <c r="L181" s="13">
        <f t="shared" si="1"/>
        <v>4.4015</v>
      </c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ht="14.25" customHeight="1">
      <c r="A182" s="8">
        <v>181.0</v>
      </c>
      <c r="B182" s="9" t="s">
        <v>576</v>
      </c>
      <c r="C182" s="1" t="s">
        <v>577</v>
      </c>
      <c r="D182" s="1" t="s">
        <v>578</v>
      </c>
      <c r="E182" s="10">
        <v>157.2954</v>
      </c>
      <c r="F182" s="11">
        <v>3.78</v>
      </c>
      <c r="G182" s="12">
        <v>2.18</v>
      </c>
      <c r="H182" s="12"/>
      <c r="I182" s="13">
        <v>2.184</v>
      </c>
      <c r="J182" s="1" t="s">
        <v>37</v>
      </c>
      <c r="K182" s="13"/>
      <c r="L182" s="13">
        <f t="shared" si="1"/>
        <v>5.182</v>
      </c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ht="14.25" customHeight="1">
      <c r="A183" s="8">
        <v>182.0</v>
      </c>
      <c r="B183" s="9" t="s">
        <v>579</v>
      </c>
      <c r="C183" s="1" t="s">
        <v>580</v>
      </c>
      <c r="D183" s="1" t="s">
        <v>581</v>
      </c>
      <c r="E183" s="10">
        <v>199.3749</v>
      </c>
      <c r="F183" s="11">
        <v>5.25</v>
      </c>
      <c r="G183" s="12">
        <v>3.46</v>
      </c>
      <c r="H183" s="12"/>
      <c r="I183" s="13">
        <v>3.484</v>
      </c>
      <c r="J183" s="1" t="s">
        <v>37</v>
      </c>
      <c r="K183" s="13"/>
      <c r="L183" s="13">
        <f t="shared" si="1"/>
        <v>6.472</v>
      </c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ht="14.25" customHeight="1">
      <c r="A184" s="8">
        <v>183.0</v>
      </c>
      <c r="B184" s="9" t="s">
        <v>582</v>
      </c>
      <c r="C184" s="1" t="s">
        <v>583</v>
      </c>
      <c r="D184" s="1" t="s">
        <v>584</v>
      </c>
      <c r="E184" s="10">
        <v>87.1629</v>
      </c>
      <c r="F184" s="11">
        <v>1.21</v>
      </c>
      <c r="G184" s="12">
        <v>-0.74</v>
      </c>
      <c r="H184" s="12"/>
      <c r="I184" s="13">
        <v>-0.736</v>
      </c>
      <c r="J184" s="1" t="s">
        <v>37</v>
      </c>
      <c r="K184" s="13"/>
      <c r="L184" s="13">
        <f t="shared" si="1"/>
        <v>2.262</v>
      </c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ht="14.25" customHeight="1">
      <c r="A185" s="8">
        <v>184.0</v>
      </c>
      <c r="B185" s="9" t="s">
        <v>585</v>
      </c>
      <c r="C185" s="1" t="s">
        <v>586</v>
      </c>
      <c r="D185" s="1" t="s">
        <v>587</v>
      </c>
      <c r="E185" s="10">
        <v>171.3219</v>
      </c>
      <c r="F185" s="11">
        <v>4.27</v>
      </c>
      <c r="G185" s="12">
        <v>2.91</v>
      </c>
      <c r="H185" s="12"/>
      <c r="I185" s="13">
        <v>2.912</v>
      </c>
      <c r="J185" s="1" t="s">
        <v>37</v>
      </c>
      <c r="K185" s="13"/>
      <c r="L185" s="13">
        <f t="shared" si="1"/>
        <v>5.911</v>
      </c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ht="15.0" customHeight="1">
      <c r="A186" s="8">
        <v>185.0</v>
      </c>
      <c r="B186" s="9" t="s">
        <v>588</v>
      </c>
      <c r="C186" s="1" t="s">
        <v>589</v>
      </c>
      <c r="D186" s="1" t="s">
        <v>590</v>
      </c>
      <c r="E186" s="10">
        <v>73.1364</v>
      </c>
      <c r="F186" s="11">
        <v>0.74</v>
      </c>
      <c r="G186" s="13">
        <v>-0.58</v>
      </c>
      <c r="H186" s="18"/>
      <c r="I186" s="13"/>
      <c r="J186" s="1"/>
      <c r="K186" s="13"/>
      <c r="L186" s="13">
        <f t="shared" si="1"/>
        <v>2.42</v>
      </c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ht="14.25" customHeight="1">
      <c r="A187" s="8">
        <v>186.0</v>
      </c>
      <c r="B187" s="9" t="s">
        <v>591</v>
      </c>
      <c r="C187" s="1" t="s">
        <v>592</v>
      </c>
      <c r="D187" s="1" t="s">
        <v>593</v>
      </c>
      <c r="E187" s="10">
        <v>101.1894</v>
      </c>
      <c r="F187" s="11">
        <v>1.71</v>
      </c>
      <c r="G187" s="13">
        <v>-0.78</v>
      </c>
      <c r="H187" s="18"/>
      <c r="I187" s="13"/>
      <c r="J187" s="1"/>
      <c r="K187" s="13"/>
      <c r="L187" s="13">
        <f t="shared" si="1"/>
        <v>2.22</v>
      </c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ht="15.0" customHeight="1">
      <c r="A188" s="8">
        <v>187.0</v>
      </c>
      <c r="B188" s="9" t="s">
        <v>594</v>
      </c>
      <c r="C188" s="15" t="s">
        <v>595</v>
      </c>
      <c r="D188" s="15" t="s">
        <v>596</v>
      </c>
      <c r="E188" s="16">
        <v>73.1364</v>
      </c>
      <c r="F188" s="11">
        <v>0.74</v>
      </c>
      <c r="G188" s="13"/>
      <c r="H188" s="18"/>
      <c r="I188" s="18">
        <v>-0.575</v>
      </c>
      <c r="J188" s="1" t="s">
        <v>37</v>
      </c>
      <c r="K188" s="13"/>
      <c r="L188" s="13">
        <f t="shared" si="1"/>
        <v>2.425</v>
      </c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ht="15.0" customHeight="1">
      <c r="A189" s="8">
        <v>188.0</v>
      </c>
      <c r="B189" s="9" t="s">
        <v>597</v>
      </c>
      <c r="C189" s="1" t="s">
        <v>598</v>
      </c>
      <c r="D189" s="1" t="s">
        <v>599</v>
      </c>
      <c r="E189" s="10">
        <v>99.1736</v>
      </c>
      <c r="F189" s="11">
        <v>1.49</v>
      </c>
      <c r="G189" s="13"/>
      <c r="H189" s="18"/>
      <c r="I189" s="13"/>
      <c r="J189" s="1"/>
      <c r="K189" s="13">
        <v>0.4778821385239982</v>
      </c>
      <c r="L189" s="13">
        <f t="shared" si="1"/>
        <v>3.477882139</v>
      </c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ht="13.5" customHeight="1">
      <c r="A190" s="8">
        <v>189.0</v>
      </c>
      <c r="B190" s="9" t="s">
        <v>600</v>
      </c>
      <c r="C190" s="15" t="s">
        <v>601</v>
      </c>
      <c r="D190" s="15" t="s">
        <v>602</v>
      </c>
      <c r="E190" s="10">
        <v>151.248</v>
      </c>
      <c r="F190" s="11">
        <v>2.44</v>
      </c>
      <c r="G190" s="13">
        <v>0.78</v>
      </c>
      <c r="H190" s="20"/>
      <c r="I190" s="19">
        <v>0.7817582460114523</v>
      </c>
      <c r="J190" s="1" t="s">
        <v>603</v>
      </c>
      <c r="K190" s="19"/>
      <c r="L190" s="13">
        <f t="shared" si="1"/>
        <v>3.780879123</v>
      </c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ht="15.0" customHeight="1">
      <c r="A191" s="8">
        <v>190.0</v>
      </c>
      <c r="B191" s="9" t="s">
        <v>604</v>
      </c>
      <c r="C191" s="1" t="s">
        <v>605</v>
      </c>
      <c r="D191" s="1" t="s">
        <v>606</v>
      </c>
      <c r="E191" s="10">
        <v>93.1262</v>
      </c>
      <c r="F191" s="13">
        <v>0.9</v>
      </c>
      <c r="G191" s="12">
        <v>-0.09</v>
      </c>
      <c r="H191" s="12"/>
      <c r="I191" s="13">
        <f>(-0.05-0.158)/2</f>
        <v>-0.104</v>
      </c>
      <c r="J191" s="1" t="s">
        <v>607</v>
      </c>
      <c r="K191" s="13">
        <v>0.54</v>
      </c>
      <c r="L191" s="13">
        <f t="shared" si="1"/>
        <v>3.115333333</v>
      </c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ht="14.25" customHeight="1">
      <c r="A192" s="8">
        <v>191.0</v>
      </c>
      <c r="B192" s="9" t="s">
        <v>608</v>
      </c>
      <c r="C192" s="1" t="s">
        <v>609</v>
      </c>
      <c r="D192" s="1" t="s">
        <v>610</v>
      </c>
      <c r="E192" s="10">
        <v>135.2057</v>
      </c>
      <c r="F192" s="11">
        <v>2.72</v>
      </c>
      <c r="G192" s="13"/>
      <c r="H192" s="18"/>
      <c r="I192" s="13"/>
      <c r="J192" s="1"/>
      <c r="K192" s="13">
        <v>0.39063231147798194</v>
      </c>
      <c r="L192" s="13">
        <f t="shared" si="1"/>
        <v>3.390632311</v>
      </c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ht="15.0" customHeight="1">
      <c r="A193" s="8">
        <v>192.0</v>
      </c>
      <c r="B193" s="9" t="s">
        <v>611</v>
      </c>
      <c r="C193" s="1" t="s">
        <v>612</v>
      </c>
      <c r="D193" s="1" t="s">
        <v>613</v>
      </c>
      <c r="E193" s="10">
        <v>107.1527</v>
      </c>
      <c r="F193" s="11">
        <v>1.32</v>
      </c>
      <c r="G193" s="13">
        <v>0.12</v>
      </c>
      <c r="H193" s="18"/>
      <c r="I193" s="13"/>
      <c r="J193" s="1"/>
      <c r="K193" s="13">
        <v>-0.15</v>
      </c>
      <c r="L193" s="13">
        <f t="shared" si="1"/>
        <v>2.985</v>
      </c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ht="14.25" customHeight="1">
      <c r="A194" s="8">
        <v>193.0</v>
      </c>
      <c r="B194" s="9" t="s">
        <v>614</v>
      </c>
      <c r="C194" s="1" t="s">
        <v>615</v>
      </c>
      <c r="D194" s="1" t="s">
        <v>616</v>
      </c>
      <c r="E194" s="10">
        <v>135.2057</v>
      </c>
      <c r="F194" s="11">
        <v>2.49</v>
      </c>
      <c r="G194" s="13"/>
      <c r="H194" s="18"/>
      <c r="I194" s="13"/>
      <c r="J194" s="1"/>
      <c r="K194" s="13">
        <v>0.46823716929065173</v>
      </c>
      <c r="L194" s="13">
        <f t="shared" si="1"/>
        <v>3.468237169</v>
      </c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ht="14.25" customHeight="1">
      <c r="A195" s="8">
        <v>194.0</v>
      </c>
      <c r="B195" s="9" t="s">
        <v>617</v>
      </c>
      <c r="C195" s="1" t="s">
        <v>618</v>
      </c>
      <c r="D195" s="1" t="s">
        <v>619</v>
      </c>
      <c r="E195" s="10">
        <v>149.2322</v>
      </c>
      <c r="F195" s="11">
        <v>3.05</v>
      </c>
      <c r="G195" s="12">
        <v>1.16</v>
      </c>
      <c r="H195" s="12"/>
      <c r="I195" s="13">
        <v>1.1675</v>
      </c>
      <c r="J195" s="1" t="s">
        <v>620</v>
      </c>
      <c r="K195" s="13"/>
      <c r="L195" s="13">
        <f t="shared" si="1"/>
        <v>4.16375</v>
      </c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ht="14.25" customHeight="1">
      <c r="A196" s="8">
        <v>195.0</v>
      </c>
      <c r="B196" s="9" t="s">
        <v>621</v>
      </c>
      <c r="C196" s="1" t="s">
        <v>622</v>
      </c>
      <c r="D196" s="1" t="s">
        <v>623</v>
      </c>
      <c r="E196" s="10">
        <v>107.1527</v>
      </c>
      <c r="F196" s="11">
        <v>1.39</v>
      </c>
      <c r="G196" s="12">
        <v>0.72</v>
      </c>
      <c r="H196" s="12"/>
      <c r="I196" s="13">
        <f>(-0.17-0.14)/2</f>
        <v>-0.155</v>
      </c>
      <c r="J196" s="1" t="s">
        <v>607</v>
      </c>
      <c r="K196" s="13">
        <v>-0.05</v>
      </c>
      <c r="L196" s="13">
        <f t="shared" si="1"/>
        <v>3.171666667</v>
      </c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ht="15.0" customHeight="1">
      <c r="A197" s="8">
        <v>196.0</v>
      </c>
      <c r="B197" s="9" t="s">
        <v>624</v>
      </c>
      <c r="C197" s="1" t="s">
        <v>625</v>
      </c>
      <c r="D197" s="1" t="s">
        <v>626</v>
      </c>
      <c r="E197" s="10">
        <v>107.1527</v>
      </c>
      <c r="F197" s="11">
        <v>1.4</v>
      </c>
      <c r="G197" s="13">
        <v>0.47</v>
      </c>
      <c r="H197" s="18"/>
      <c r="I197" s="13"/>
      <c r="J197" s="1"/>
      <c r="K197" s="13"/>
      <c r="L197" s="13">
        <f t="shared" si="1"/>
        <v>3.47</v>
      </c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ht="14.25" customHeight="1">
      <c r="A198" s="8">
        <v>197.0</v>
      </c>
      <c r="B198" s="9" t="s">
        <v>627</v>
      </c>
      <c r="C198" s="1" t="s">
        <v>628</v>
      </c>
      <c r="D198" s="1" t="s">
        <v>629</v>
      </c>
      <c r="E198" s="10">
        <v>121.1792</v>
      </c>
      <c r="F198" s="11">
        <v>2.17</v>
      </c>
      <c r="G198" s="13"/>
      <c r="H198" s="18"/>
      <c r="I198" s="13"/>
      <c r="J198" s="1"/>
      <c r="K198" s="13">
        <v>0.551949164005429</v>
      </c>
      <c r="L198" s="13">
        <f t="shared" si="1"/>
        <v>3.551949164</v>
      </c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ht="14.25" customHeight="1">
      <c r="A199" s="8">
        <v>198.0</v>
      </c>
      <c r="B199" s="9" t="s">
        <v>630</v>
      </c>
      <c r="C199" s="1" t="s">
        <v>631</v>
      </c>
      <c r="D199" s="1" t="s">
        <v>632</v>
      </c>
      <c r="E199" s="10">
        <v>121.1792</v>
      </c>
      <c r="F199" s="11">
        <v>1.74</v>
      </c>
      <c r="G199" s="13">
        <v>0.21</v>
      </c>
      <c r="H199" s="18"/>
      <c r="I199" s="13"/>
      <c r="J199" s="1"/>
      <c r="K199" s="13"/>
      <c r="L199" s="13">
        <f t="shared" si="1"/>
        <v>3.21</v>
      </c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ht="14.25" customHeight="1">
      <c r="A200" s="8">
        <v>199.0</v>
      </c>
      <c r="B200" s="9" t="s">
        <v>633</v>
      </c>
      <c r="C200" s="1" t="s">
        <v>634</v>
      </c>
      <c r="D200" s="1" t="s">
        <v>635</v>
      </c>
      <c r="E200" s="10">
        <v>121.1792</v>
      </c>
      <c r="F200" s="11">
        <v>2.11</v>
      </c>
      <c r="G200" s="13">
        <v>0.65</v>
      </c>
      <c r="H200" s="18"/>
      <c r="I200" s="13"/>
      <c r="J200" s="1"/>
      <c r="K200" s="13"/>
      <c r="L200" s="13">
        <f t="shared" si="1"/>
        <v>3.65</v>
      </c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ht="14.25" customHeight="1">
      <c r="A201" s="8">
        <v>200.0</v>
      </c>
      <c r="B201" s="9" t="s">
        <v>636</v>
      </c>
      <c r="C201" s="1" t="s">
        <v>637</v>
      </c>
      <c r="D201" s="1" t="s">
        <v>638</v>
      </c>
      <c r="E201" s="10">
        <v>121.1792</v>
      </c>
      <c r="F201" s="11">
        <v>1.96</v>
      </c>
      <c r="G201" s="12">
        <v>0.52</v>
      </c>
      <c r="H201" s="12"/>
      <c r="I201" s="13">
        <v>0.22</v>
      </c>
      <c r="J201" s="1" t="s">
        <v>607</v>
      </c>
      <c r="K201" s="13"/>
      <c r="L201" s="13">
        <f t="shared" si="1"/>
        <v>3.37</v>
      </c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ht="14.25" customHeight="1">
      <c r="A202" s="8">
        <v>201.0</v>
      </c>
      <c r="B202" s="9" t="s">
        <v>639</v>
      </c>
      <c r="C202" s="1" t="s">
        <v>640</v>
      </c>
      <c r="D202" s="1" t="s">
        <v>641</v>
      </c>
      <c r="E202" s="10">
        <v>205.3382</v>
      </c>
      <c r="F202" s="11">
        <v>5.06</v>
      </c>
      <c r="G202" s="12">
        <v>3.23</v>
      </c>
      <c r="H202" s="12"/>
      <c r="I202" s="13">
        <v>3.2315</v>
      </c>
      <c r="J202" s="1" t="s">
        <v>37</v>
      </c>
      <c r="K202" s="13"/>
      <c r="L202" s="13">
        <f t="shared" si="1"/>
        <v>6.23075</v>
      </c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ht="14.25" customHeight="1">
      <c r="A203" s="8">
        <v>202.0</v>
      </c>
      <c r="B203" s="9" t="s">
        <v>642</v>
      </c>
      <c r="C203" s="1" t="s">
        <v>643</v>
      </c>
      <c r="D203" s="1" t="s">
        <v>644</v>
      </c>
      <c r="E203" s="10">
        <v>177.2852</v>
      </c>
      <c r="F203" s="11">
        <v>3.18</v>
      </c>
      <c r="G203" s="12"/>
      <c r="H203" s="12"/>
      <c r="I203" s="13">
        <f>(1.06+1.1)/2</f>
        <v>1.08</v>
      </c>
      <c r="J203" s="1" t="s">
        <v>22</v>
      </c>
      <c r="K203" s="13"/>
      <c r="L203" s="13">
        <f t="shared" si="1"/>
        <v>4.08</v>
      </c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ht="14.25" customHeight="1">
      <c r="A204" s="8">
        <v>203.0</v>
      </c>
      <c r="B204" s="9" t="s">
        <v>645</v>
      </c>
      <c r="C204" s="1" t="s">
        <v>646</v>
      </c>
      <c r="D204" s="1" t="s">
        <v>647</v>
      </c>
      <c r="E204" s="10">
        <v>233.3912</v>
      </c>
      <c r="F204" s="11">
        <v>6.04</v>
      </c>
      <c r="G204" s="12">
        <v>3.58</v>
      </c>
      <c r="H204" s="12"/>
      <c r="I204" s="13">
        <v>3.578</v>
      </c>
      <c r="J204" s="1" t="s">
        <v>607</v>
      </c>
      <c r="K204" s="13"/>
      <c r="L204" s="13">
        <f t="shared" si="1"/>
        <v>6.579</v>
      </c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ht="14.25" customHeight="1">
      <c r="A205" s="8">
        <v>204.0</v>
      </c>
      <c r="B205" s="9" t="s">
        <v>648</v>
      </c>
      <c r="C205" s="1" t="s">
        <v>649</v>
      </c>
      <c r="D205" s="1" t="s">
        <v>650</v>
      </c>
      <c r="E205" s="10">
        <v>127.571</v>
      </c>
      <c r="F205" s="13">
        <v>1.9</v>
      </c>
      <c r="G205" s="12">
        <v>1.31</v>
      </c>
      <c r="H205" s="12"/>
      <c r="I205" s="13">
        <v>1.3505</v>
      </c>
      <c r="J205" s="1" t="s">
        <v>607</v>
      </c>
      <c r="K205" s="13">
        <v>1.24</v>
      </c>
      <c r="L205" s="13">
        <f t="shared" si="1"/>
        <v>4.300166667</v>
      </c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ht="14.25" customHeight="1">
      <c r="A206" s="8">
        <v>205.0</v>
      </c>
      <c r="B206" s="9" t="s">
        <v>651</v>
      </c>
      <c r="C206" s="1" t="s">
        <v>652</v>
      </c>
      <c r="D206" s="1" t="s">
        <v>653</v>
      </c>
      <c r="E206" s="10">
        <v>162.0158</v>
      </c>
      <c r="F206" s="11">
        <v>2.69</v>
      </c>
      <c r="G206" s="12">
        <v>1.39</v>
      </c>
      <c r="H206" s="12">
        <v>1.92</v>
      </c>
      <c r="I206" s="13">
        <f>(1.33+1.36)/2</f>
        <v>1.345</v>
      </c>
      <c r="J206" s="1" t="s">
        <v>607</v>
      </c>
      <c r="K206" s="13">
        <v>1.17</v>
      </c>
      <c r="L206" s="13">
        <f t="shared" si="1"/>
        <v>4.45625</v>
      </c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ht="14.25" customHeight="1">
      <c r="A207" s="8">
        <v>206.0</v>
      </c>
      <c r="B207" s="9" t="s">
        <v>654</v>
      </c>
      <c r="C207" s="1" t="s">
        <v>655</v>
      </c>
      <c r="D207" s="1" t="s">
        <v>656</v>
      </c>
      <c r="E207" s="10">
        <v>141.5975</v>
      </c>
      <c r="F207" s="11">
        <v>2.27</v>
      </c>
      <c r="G207" s="13"/>
      <c r="H207" s="18"/>
      <c r="I207" s="13"/>
      <c r="J207" s="1"/>
      <c r="K207" s="13">
        <v>1.1096629004992724</v>
      </c>
      <c r="L207" s="13">
        <f t="shared" si="1"/>
        <v>4.1096629</v>
      </c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ht="15.0" customHeight="1">
      <c r="A208" s="8">
        <v>207.0</v>
      </c>
      <c r="B208" s="9" t="s">
        <v>657</v>
      </c>
      <c r="C208" s="1" t="s">
        <v>658</v>
      </c>
      <c r="D208" s="1" t="s">
        <v>659</v>
      </c>
      <c r="E208" s="10">
        <v>162.0158</v>
      </c>
      <c r="F208" s="13">
        <v>2.75</v>
      </c>
      <c r="G208" s="13">
        <v>1.99</v>
      </c>
      <c r="H208" s="18"/>
      <c r="I208" s="13"/>
      <c r="J208" s="1"/>
      <c r="K208" s="13">
        <v>1.87</v>
      </c>
      <c r="L208" s="13">
        <f t="shared" si="1"/>
        <v>4.93</v>
      </c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ht="15.0" customHeight="1">
      <c r="A209" s="8">
        <v>208.0</v>
      </c>
      <c r="B209" s="9" t="s">
        <v>660</v>
      </c>
      <c r="C209" s="1" t="s">
        <v>661</v>
      </c>
      <c r="D209" s="1" t="s">
        <v>662</v>
      </c>
      <c r="E209" s="10">
        <v>127.571</v>
      </c>
      <c r="F209" s="13">
        <v>1.83</v>
      </c>
      <c r="G209" s="12">
        <v>0.67</v>
      </c>
      <c r="H209" s="12">
        <v>1.06</v>
      </c>
      <c r="I209" s="13">
        <f>(0.61+0.62)/2</f>
        <v>0.615</v>
      </c>
      <c r="J209" s="1" t="s">
        <v>607</v>
      </c>
      <c r="K209" s="13">
        <v>1.34</v>
      </c>
      <c r="L209" s="13">
        <f t="shared" si="1"/>
        <v>3.92125</v>
      </c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ht="15.0" customHeight="1">
      <c r="A210" s="8">
        <v>209.0</v>
      </c>
      <c r="B210" s="9" t="s">
        <v>663</v>
      </c>
      <c r="C210" s="1" t="s">
        <v>664</v>
      </c>
      <c r="D210" s="1" t="s">
        <v>665</v>
      </c>
      <c r="E210" s="10">
        <v>127.571</v>
      </c>
      <c r="F210" s="13">
        <v>1.88</v>
      </c>
      <c r="G210" s="13">
        <v>0.98</v>
      </c>
      <c r="H210" s="18"/>
      <c r="I210" s="13"/>
      <c r="J210" s="1"/>
      <c r="K210" s="13">
        <v>1.16</v>
      </c>
      <c r="L210" s="13">
        <f t="shared" si="1"/>
        <v>4.07</v>
      </c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ht="15.0" customHeight="1">
      <c r="A211" s="8">
        <v>210.0</v>
      </c>
      <c r="B211" s="9" t="s">
        <v>666</v>
      </c>
      <c r="C211" s="1" t="s">
        <v>667</v>
      </c>
      <c r="D211" s="1" t="s">
        <v>668</v>
      </c>
      <c r="E211" s="10">
        <v>162.0158</v>
      </c>
      <c r="F211" s="11">
        <v>2.78</v>
      </c>
      <c r="G211" s="13">
        <v>1.41</v>
      </c>
      <c r="H211" s="18"/>
      <c r="I211" s="13"/>
      <c r="J211" s="1"/>
      <c r="K211" s="13">
        <v>1.3</v>
      </c>
      <c r="L211" s="13">
        <f t="shared" si="1"/>
        <v>4.355</v>
      </c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ht="15.0" customHeight="1">
      <c r="A212" s="8">
        <v>211.0</v>
      </c>
      <c r="B212" s="9" t="s">
        <v>669</v>
      </c>
      <c r="C212" s="1" t="s">
        <v>670</v>
      </c>
      <c r="D212" s="1" t="s">
        <v>671</v>
      </c>
      <c r="E212" s="10">
        <v>141.5975</v>
      </c>
      <c r="F212" s="11">
        <v>2.27</v>
      </c>
      <c r="G212" s="12"/>
      <c r="H212" s="12"/>
      <c r="I212" s="13">
        <v>0.598</v>
      </c>
      <c r="J212" s="1" t="s">
        <v>607</v>
      </c>
      <c r="K212" s="13"/>
      <c r="L212" s="13">
        <f t="shared" si="1"/>
        <v>3.598</v>
      </c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ht="15.0" customHeight="1">
      <c r="A213" s="8">
        <v>212.0</v>
      </c>
      <c r="B213" s="9" t="s">
        <v>672</v>
      </c>
      <c r="C213" s="1" t="s">
        <v>673</v>
      </c>
      <c r="D213" s="1" t="s">
        <v>674</v>
      </c>
      <c r="E213" s="10">
        <v>162.0158</v>
      </c>
      <c r="F213" s="11">
        <v>2.9</v>
      </c>
      <c r="G213" s="13">
        <v>1.62</v>
      </c>
      <c r="H213" s="18"/>
      <c r="I213" s="13"/>
      <c r="J213" s="1"/>
      <c r="K213" s="13"/>
      <c r="L213" s="13">
        <f t="shared" si="1"/>
        <v>4.62</v>
      </c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ht="15.0" customHeight="1">
      <c r="A214" s="8">
        <v>213.0</v>
      </c>
      <c r="B214" s="9" t="s">
        <v>675</v>
      </c>
      <c r="C214" s="1" t="s">
        <v>676</v>
      </c>
      <c r="D214" s="1" t="s">
        <v>677</v>
      </c>
      <c r="E214" s="10">
        <v>196.4606</v>
      </c>
      <c r="F214" s="11">
        <v>3.33</v>
      </c>
      <c r="G214" s="12">
        <v>2.15</v>
      </c>
      <c r="H214" s="12"/>
      <c r="I214" s="13">
        <v>1.731</v>
      </c>
      <c r="J214" s="1" t="s">
        <v>678</v>
      </c>
      <c r="K214" s="13"/>
      <c r="L214" s="13">
        <f t="shared" si="1"/>
        <v>4.9405</v>
      </c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ht="15.0" customHeight="1">
      <c r="A215" s="8">
        <v>214.0</v>
      </c>
      <c r="B215" s="9" t="s">
        <v>679</v>
      </c>
      <c r="C215" s="1" t="s">
        <v>680</v>
      </c>
      <c r="D215" s="1" t="s">
        <v>681</v>
      </c>
      <c r="E215" s="10">
        <v>230.9054</v>
      </c>
      <c r="F215" s="11">
        <v>4.27</v>
      </c>
      <c r="G215" s="13">
        <v>2.81</v>
      </c>
      <c r="H215" s="18"/>
      <c r="I215" s="13"/>
      <c r="J215" s="1"/>
      <c r="K215" s="13"/>
      <c r="L215" s="13">
        <f t="shared" si="1"/>
        <v>5.81</v>
      </c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ht="15.0" customHeight="1">
      <c r="A216" s="8">
        <v>215.0</v>
      </c>
      <c r="B216" s="9" t="s">
        <v>682</v>
      </c>
      <c r="C216" s="1" t="s">
        <v>683</v>
      </c>
      <c r="D216" s="1" t="s">
        <v>684</v>
      </c>
      <c r="E216" s="10">
        <v>196.4606</v>
      </c>
      <c r="F216" s="11">
        <v>3.52</v>
      </c>
      <c r="G216" s="13">
        <v>1.73</v>
      </c>
      <c r="H216" s="18"/>
      <c r="I216" s="13"/>
      <c r="J216" s="1"/>
      <c r="K216" s="13">
        <v>1.57</v>
      </c>
      <c r="L216" s="13">
        <f t="shared" si="1"/>
        <v>4.65</v>
      </c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ht="15.0" customHeight="1">
      <c r="A217" s="8">
        <v>216.0</v>
      </c>
      <c r="B217" s="9" t="s">
        <v>685</v>
      </c>
      <c r="C217" s="1" t="s">
        <v>686</v>
      </c>
      <c r="D217" s="1" t="s">
        <v>687</v>
      </c>
      <c r="E217" s="10">
        <v>196.4606</v>
      </c>
      <c r="F217" s="11">
        <v>3.45</v>
      </c>
      <c r="G217" s="13">
        <v>1.92</v>
      </c>
      <c r="H217" s="18"/>
      <c r="I217" s="13"/>
      <c r="J217" s="1"/>
      <c r="K217" s="13"/>
      <c r="L217" s="13">
        <f t="shared" si="1"/>
        <v>4.92</v>
      </c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ht="15.0" customHeight="1">
      <c r="A218" s="8">
        <v>217.0</v>
      </c>
      <c r="B218" s="9" t="s">
        <v>688</v>
      </c>
      <c r="C218" s="1" t="s">
        <v>689</v>
      </c>
      <c r="D218" s="1" t="s">
        <v>690</v>
      </c>
      <c r="E218" s="10">
        <v>230.9054</v>
      </c>
      <c r="F218" s="13">
        <v>4.1</v>
      </c>
      <c r="G218" s="12">
        <v>2.93</v>
      </c>
      <c r="H218" s="12"/>
      <c r="I218" s="13">
        <v>2.932</v>
      </c>
      <c r="J218" s="1" t="s">
        <v>37</v>
      </c>
      <c r="K218" s="13"/>
      <c r="L218" s="13">
        <f t="shared" si="1"/>
        <v>5.931</v>
      </c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ht="15.0" customHeight="1">
      <c r="A219" s="8">
        <v>218.0</v>
      </c>
      <c r="B219" s="9" t="s">
        <v>691</v>
      </c>
      <c r="C219" s="15" t="s">
        <v>692</v>
      </c>
      <c r="D219" s="15" t="s">
        <v>693</v>
      </c>
      <c r="E219" s="16">
        <v>111.1167</v>
      </c>
      <c r="F219" s="13">
        <v>1.15</v>
      </c>
      <c r="G219" s="17"/>
      <c r="H219" s="17"/>
      <c r="I219" s="13">
        <v>0.819</v>
      </c>
      <c r="J219" s="1" t="s">
        <v>51</v>
      </c>
      <c r="K219" s="13"/>
      <c r="L219" s="13">
        <f t="shared" si="1"/>
        <v>3.819</v>
      </c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ht="15.0" customHeight="1">
      <c r="A220" s="8">
        <v>219.0</v>
      </c>
      <c r="B220" s="9" t="s">
        <v>694</v>
      </c>
      <c r="C220" s="1" t="s">
        <v>695</v>
      </c>
      <c r="D220" s="1" t="s">
        <v>696</v>
      </c>
      <c r="E220" s="10">
        <v>183.0787</v>
      </c>
      <c r="F220" s="11">
        <v>2.08</v>
      </c>
      <c r="G220" s="12">
        <v>0.69</v>
      </c>
      <c r="H220" s="12"/>
      <c r="I220" s="13">
        <v>0.6915</v>
      </c>
      <c r="J220" s="1" t="s">
        <v>37</v>
      </c>
      <c r="K220" s="13"/>
      <c r="L220" s="13">
        <f t="shared" si="1"/>
        <v>3.69075</v>
      </c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ht="15.0" customHeight="1">
      <c r="A221" s="8">
        <v>220.0</v>
      </c>
      <c r="B221" s="9"/>
      <c r="C221" s="1" t="s">
        <v>697</v>
      </c>
      <c r="D221" s="1" t="s">
        <v>698</v>
      </c>
      <c r="E221" s="10">
        <v>179.1147</v>
      </c>
      <c r="F221" s="11">
        <v>2.42</v>
      </c>
      <c r="G221" s="13">
        <v>0.77</v>
      </c>
      <c r="H221" s="18"/>
      <c r="I221" s="13"/>
      <c r="J221" s="1"/>
      <c r="K221" s="13"/>
      <c r="L221" s="13">
        <f t="shared" si="1"/>
        <v>3.77</v>
      </c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ht="13.5" customHeight="1">
      <c r="A222" s="8">
        <v>221.0</v>
      </c>
      <c r="B222" s="9"/>
      <c r="C222" s="1" t="s">
        <v>699</v>
      </c>
      <c r="D222" s="1" t="s">
        <v>700</v>
      </c>
      <c r="E222" s="10">
        <v>179.1147</v>
      </c>
      <c r="F222" s="11">
        <v>2.42</v>
      </c>
      <c r="G222" s="13">
        <v>0.78</v>
      </c>
      <c r="H222" s="18"/>
      <c r="I222" s="13"/>
      <c r="J222" s="1"/>
      <c r="K222" s="13"/>
      <c r="L222" s="13">
        <f t="shared" si="1"/>
        <v>3.78</v>
      </c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ht="13.5" customHeight="1">
      <c r="A223" s="8">
        <v>222.0</v>
      </c>
      <c r="B223" s="9" t="s">
        <v>701</v>
      </c>
      <c r="C223" s="1" t="s">
        <v>702</v>
      </c>
      <c r="D223" s="1" t="s">
        <v>703</v>
      </c>
      <c r="E223" s="10">
        <v>138.1238</v>
      </c>
      <c r="F223" s="13">
        <v>1.85</v>
      </c>
      <c r="G223" s="13">
        <v>1.15</v>
      </c>
      <c r="H223" s="18"/>
      <c r="I223" s="13"/>
      <c r="J223" s="1"/>
      <c r="K223" s="13"/>
      <c r="L223" s="13">
        <f t="shared" si="1"/>
        <v>4.15</v>
      </c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ht="14.25" customHeight="1">
      <c r="A224" s="8">
        <v>223.0</v>
      </c>
      <c r="B224" s="9" t="s">
        <v>704</v>
      </c>
      <c r="C224" s="1" t="s">
        <v>705</v>
      </c>
      <c r="D224" s="1" t="s">
        <v>706</v>
      </c>
      <c r="E224" s="10">
        <v>138.1238</v>
      </c>
      <c r="F224" s="11">
        <v>1.37</v>
      </c>
      <c r="G224" s="13">
        <v>0.24</v>
      </c>
      <c r="H224" s="18"/>
      <c r="I224" s="13"/>
      <c r="J224" s="1"/>
      <c r="K224" s="13">
        <v>0.19</v>
      </c>
      <c r="L224" s="13">
        <f t="shared" si="1"/>
        <v>3.215</v>
      </c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ht="13.5" customHeight="1">
      <c r="A225" s="8">
        <v>224.0</v>
      </c>
      <c r="B225" s="9" t="s">
        <v>707</v>
      </c>
      <c r="C225" s="1" t="s">
        <v>708</v>
      </c>
      <c r="D225" s="1" t="s">
        <v>709</v>
      </c>
      <c r="E225" s="10">
        <v>138.1238</v>
      </c>
      <c r="F225" s="11">
        <v>1.39</v>
      </c>
      <c r="G225" s="12">
        <v>0.23</v>
      </c>
      <c r="H225" s="12"/>
      <c r="I225" s="13">
        <v>0.043</v>
      </c>
      <c r="J225" s="1" t="s">
        <v>37</v>
      </c>
      <c r="K225" s="13"/>
      <c r="L225" s="13">
        <f t="shared" si="1"/>
        <v>3.1365</v>
      </c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ht="14.25" customHeight="1">
      <c r="A226" s="8">
        <v>225.0</v>
      </c>
      <c r="B226" s="9" t="s">
        <v>710</v>
      </c>
      <c r="C226" s="1" t="s">
        <v>711</v>
      </c>
      <c r="D226" s="1" t="s">
        <v>712</v>
      </c>
      <c r="E226" s="10">
        <v>168.1497</v>
      </c>
      <c r="F226" s="11">
        <v>1.94</v>
      </c>
      <c r="G226" s="13"/>
      <c r="H226" s="18"/>
      <c r="I226" s="13"/>
      <c r="J226" s="1"/>
      <c r="K226" s="13">
        <v>0.6129122400961835</v>
      </c>
      <c r="L226" s="13">
        <f t="shared" si="1"/>
        <v>3.61291224</v>
      </c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ht="14.25" customHeight="1">
      <c r="A227" s="8">
        <v>226.0</v>
      </c>
      <c r="B227" s="9" t="s">
        <v>713</v>
      </c>
      <c r="C227" s="1" t="s">
        <v>714</v>
      </c>
      <c r="D227" s="1" t="s">
        <v>715</v>
      </c>
      <c r="E227" s="10">
        <v>182.1762</v>
      </c>
      <c r="F227" s="11">
        <v>2.59</v>
      </c>
      <c r="G227" s="12">
        <v>0.85</v>
      </c>
      <c r="H227" s="12"/>
      <c r="I227" s="13">
        <v>0.848</v>
      </c>
      <c r="J227" s="1" t="s">
        <v>607</v>
      </c>
      <c r="K227" s="13"/>
      <c r="L227" s="13">
        <f t="shared" si="1"/>
        <v>3.849</v>
      </c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ht="14.25" customHeight="1">
      <c r="A228" s="8">
        <v>227.0</v>
      </c>
      <c r="B228" s="9" t="s">
        <v>716</v>
      </c>
      <c r="C228" s="1" t="s">
        <v>717</v>
      </c>
      <c r="D228" s="1" t="s">
        <v>718</v>
      </c>
      <c r="E228" s="10">
        <v>172.5686</v>
      </c>
      <c r="F228" s="11">
        <v>2.72</v>
      </c>
      <c r="G228" s="13"/>
      <c r="H228" s="18"/>
      <c r="I228" s="13"/>
      <c r="J228" s="1"/>
      <c r="K228" s="13">
        <v>1.006512854431312</v>
      </c>
      <c r="L228" s="13">
        <f t="shared" si="1"/>
        <v>4.006512854</v>
      </c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ht="15.0" customHeight="1">
      <c r="A229" s="8">
        <v>228.0</v>
      </c>
      <c r="B229" s="9" t="s">
        <v>719</v>
      </c>
      <c r="C229" s="1" t="s">
        <v>720</v>
      </c>
      <c r="D229" s="1" t="s">
        <v>721</v>
      </c>
      <c r="E229" s="10">
        <v>172.5686</v>
      </c>
      <c r="F229" s="11">
        <v>2.14</v>
      </c>
      <c r="G229" s="12">
        <v>0.93</v>
      </c>
      <c r="H229" s="12"/>
      <c r="I229" s="13">
        <f>(0.93+0.96)/2</f>
        <v>0.945</v>
      </c>
      <c r="J229" s="1" t="s">
        <v>607</v>
      </c>
      <c r="K229" s="13"/>
      <c r="L229" s="13">
        <f t="shared" si="1"/>
        <v>3.9375</v>
      </c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ht="14.25" customHeight="1">
      <c r="A230" s="8">
        <v>229.0</v>
      </c>
      <c r="B230" s="9" t="s">
        <v>722</v>
      </c>
      <c r="C230" s="15" t="s">
        <v>723</v>
      </c>
      <c r="D230" s="15" t="s">
        <v>724</v>
      </c>
      <c r="E230" s="16">
        <v>179.1147</v>
      </c>
      <c r="F230" s="11">
        <v>2.24</v>
      </c>
      <c r="G230" s="17"/>
      <c r="H230" s="17"/>
      <c r="I230" s="13">
        <v>0.781</v>
      </c>
      <c r="J230" s="1" t="s">
        <v>51</v>
      </c>
      <c r="K230" s="13"/>
      <c r="L230" s="13">
        <f t="shared" si="1"/>
        <v>3.781</v>
      </c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ht="14.25" customHeight="1">
      <c r="A231" s="8">
        <v>230.0</v>
      </c>
      <c r="B231" s="9" t="s">
        <v>725</v>
      </c>
      <c r="C231" s="15" t="s">
        <v>726</v>
      </c>
      <c r="D231" s="15" t="s">
        <v>727</v>
      </c>
      <c r="E231" s="16">
        <v>179.1147</v>
      </c>
      <c r="F231" s="11">
        <v>2.24</v>
      </c>
      <c r="G231" s="17"/>
      <c r="H231" s="17"/>
      <c r="I231" s="13">
        <v>0.7725</v>
      </c>
      <c r="J231" s="1" t="s">
        <v>51</v>
      </c>
      <c r="K231" s="13"/>
      <c r="L231" s="13">
        <f t="shared" si="1"/>
        <v>3.7725</v>
      </c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ht="14.25" customHeight="1">
      <c r="A232" s="8">
        <v>231.0</v>
      </c>
      <c r="B232" s="9" t="s">
        <v>728</v>
      </c>
      <c r="C232" s="1" t="s">
        <v>729</v>
      </c>
      <c r="D232" s="1" t="s">
        <v>730</v>
      </c>
      <c r="E232" s="10">
        <v>151.1622</v>
      </c>
      <c r="F232" s="11">
        <v>2.83</v>
      </c>
      <c r="G232" s="13">
        <v>1.39</v>
      </c>
      <c r="H232" s="18"/>
      <c r="I232" s="13"/>
      <c r="J232" s="1"/>
      <c r="K232" s="13"/>
      <c r="L232" s="13">
        <f t="shared" si="1"/>
        <v>4.39</v>
      </c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ht="14.25" customHeight="1">
      <c r="A233" s="8">
        <v>232.0</v>
      </c>
      <c r="B233" s="9" t="s">
        <v>731</v>
      </c>
      <c r="C233" s="1" t="s">
        <v>732</v>
      </c>
      <c r="D233" s="1" t="s">
        <v>733</v>
      </c>
      <c r="E233" s="10">
        <v>137.1357</v>
      </c>
      <c r="F233" s="11">
        <v>2.3</v>
      </c>
      <c r="G233" s="13">
        <v>0.59</v>
      </c>
      <c r="H233" s="18"/>
      <c r="I233" s="13"/>
      <c r="J233" s="1"/>
      <c r="K233" s="13"/>
      <c r="L233" s="13">
        <f t="shared" si="1"/>
        <v>3.59</v>
      </c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ht="14.25" customHeight="1">
      <c r="A234" s="8">
        <v>233.0</v>
      </c>
      <c r="B234" s="9" t="s">
        <v>734</v>
      </c>
      <c r="C234" s="1" t="s">
        <v>735</v>
      </c>
      <c r="D234" s="1" t="s">
        <v>736</v>
      </c>
      <c r="E234" s="10">
        <v>123.1092</v>
      </c>
      <c r="F234" s="11">
        <v>1.85</v>
      </c>
      <c r="G234" s="12">
        <v>-0.03</v>
      </c>
      <c r="H234" s="12"/>
      <c r="I234" s="13">
        <v>0.0125</v>
      </c>
      <c r="J234" s="1" t="s">
        <v>607</v>
      </c>
      <c r="K234" s="13"/>
      <c r="L234" s="13">
        <f t="shared" si="1"/>
        <v>2.99125</v>
      </c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ht="13.5" customHeight="1">
      <c r="A235" s="8">
        <v>234.0</v>
      </c>
      <c r="B235" s="9" t="s">
        <v>737</v>
      </c>
      <c r="C235" s="1" t="s">
        <v>738</v>
      </c>
      <c r="D235" s="1" t="s">
        <v>739</v>
      </c>
      <c r="E235" s="10">
        <v>137.1357</v>
      </c>
      <c r="F235" s="11">
        <v>2.45</v>
      </c>
      <c r="G235" s="12">
        <v>0.65</v>
      </c>
      <c r="H235" s="12"/>
      <c r="I235" s="13">
        <v>0.7295</v>
      </c>
      <c r="J235" s="1" t="s">
        <v>51</v>
      </c>
      <c r="K235" s="13"/>
      <c r="L235" s="13">
        <f t="shared" si="1"/>
        <v>3.68975</v>
      </c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ht="13.5" customHeight="1">
      <c r="A236" s="8">
        <v>235.0</v>
      </c>
      <c r="B236" s="9" t="s">
        <v>740</v>
      </c>
      <c r="C236" s="1" t="s">
        <v>741</v>
      </c>
      <c r="D236" s="1" t="s">
        <v>742</v>
      </c>
      <c r="E236" s="10">
        <v>151.1622</v>
      </c>
      <c r="F236" s="11">
        <v>2.91</v>
      </c>
      <c r="G236" s="13">
        <v>1.21</v>
      </c>
      <c r="H236" s="18"/>
      <c r="I236" s="13"/>
      <c r="J236" s="1"/>
      <c r="K236" s="13"/>
      <c r="L236" s="13">
        <f t="shared" si="1"/>
        <v>4.21</v>
      </c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ht="14.25" customHeight="1">
      <c r="A237" s="8">
        <v>236.0</v>
      </c>
      <c r="B237" s="9" t="s">
        <v>743</v>
      </c>
      <c r="C237" s="1" t="s">
        <v>744</v>
      </c>
      <c r="D237" s="1" t="s">
        <v>745</v>
      </c>
      <c r="E237" s="10">
        <v>137.1357</v>
      </c>
      <c r="F237" s="11">
        <v>2.37</v>
      </c>
      <c r="G237" s="13">
        <v>0.67</v>
      </c>
      <c r="H237" s="18"/>
      <c r="I237" s="13"/>
      <c r="J237" s="1"/>
      <c r="K237" s="13">
        <v>0.57</v>
      </c>
      <c r="L237" s="13">
        <f t="shared" si="1"/>
        <v>3.62</v>
      </c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ht="14.25" customHeight="1">
      <c r="A238" s="8">
        <v>237.0</v>
      </c>
      <c r="B238" s="9" t="s">
        <v>746</v>
      </c>
      <c r="C238" s="1" t="s">
        <v>747</v>
      </c>
      <c r="D238" s="1" t="s">
        <v>748</v>
      </c>
      <c r="E238" s="10">
        <v>295.3332</v>
      </c>
      <c r="F238" s="11">
        <v>4.64</v>
      </c>
      <c r="G238" s="13"/>
      <c r="H238" s="18"/>
      <c r="I238" s="13"/>
      <c r="J238" s="1"/>
      <c r="K238" s="13">
        <v>2.965162292777695</v>
      </c>
      <c r="L238" s="13">
        <f t="shared" si="1"/>
        <v>5.965162293</v>
      </c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ht="14.25" customHeight="1">
      <c r="A239" s="8">
        <v>238.0</v>
      </c>
      <c r="B239" s="9" t="s">
        <v>749</v>
      </c>
      <c r="C239" s="1" t="s">
        <v>750</v>
      </c>
      <c r="D239" s="1" t="s">
        <v>751</v>
      </c>
      <c r="E239" s="10">
        <v>171.5805</v>
      </c>
      <c r="F239" s="11">
        <v>3.09</v>
      </c>
      <c r="G239" s="13">
        <v>1.52</v>
      </c>
      <c r="H239" s="18"/>
      <c r="I239" s="13"/>
      <c r="J239" s="1"/>
      <c r="K239" s="13"/>
      <c r="L239" s="13">
        <f t="shared" si="1"/>
        <v>4.52</v>
      </c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ht="14.25" customHeight="1">
      <c r="A240" s="8">
        <v>239.0</v>
      </c>
      <c r="B240" s="9" t="s">
        <v>752</v>
      </c>
      <c r="C240" s="1" t="s">
        <v>753</v>
      </c>
      <c r="D240" s="1" t="s">
        <v>754</v>
      </c>
      <c r="E240" s="10">
        <v>157.554</v>
      </c>
      <c r="F240" s="11">
        <v>2.24</v>
      </c>
      <c r="G240" s="13">
        <v>0.72</v>
      </c>
      <c r="H240" s="18"/>
      <c r="I240" s="13"/>
      <c r="J240" s="1"/>
      <c r="K240" s="13"/>
      <c r="L240" s="13">
        <f t="shared" si="1"/>
        <v>3.72</v>
      </c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ht="13.5" customHeight="1">
      <c r="A241" s="8">
        <v>240.0</v>
      </c>
      <c r="B241" s="9" t="s">
        <v>755</v>
      </c>
      <c r="C241" s="1" t="s">
        <v>756</v>
      </c>
      <c r="D241" s="1" t="s">
        <v>757</v>
      </c>
      <c r="E241" s="10">
        <v>171.5805</v>
      </c>
      <c r="F241" s="11">
        <v>3.05</v>
      </c>
      <c r="G241" s="13">
        <v>1.44</v>
      </c>
      <c r="H241" s="18"/>
      <c r="I241" s="13"/>
      <c r="J241" s="1"/>
      <c r="K241" s="13"/>
      <c r="L241" s="13">
        <f t="shared" si="1"/>
        <v>4.44</v>
      </c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ht="14.25" customHeight="1">
      <c r="A242" s="8">
        <v>241.0</v>
      </c>
      <c r="B242" s="9" t="s">
        <v>758</v>
      </c>
      <c r="C242" s="1" t="s">
        <v>759</v>
      </c>
      <c r="D242" s="1" t="s">
        <v>760</v>
      </c>
      <c r="E242" s="10">
        <v>191.9988</v>
      </c>
      <c r="F242" s="11">
        <v>3.09</v>
      </c>
      <c r="G242" s="13">
        <v>1.59</v>
      </c>
      <c r="H242" s="18"/>
      <c r="I242" s="13"/>
      <c r="J242" s="1"/>
      <c r="K242" s="13"/>
      <c r="L242" s="13">
        <f t="shared" si="1"/>
        <v>4.59</v>
      </c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ht="14.25" customHeight="1">
      <c r="A243" s="8">
        <v>242.0</v>
      </c>
      <c r="B243" s="9" t="s">
        <v>761</v>
      </c>
      <c r="C243" s="1" t="s">
        <v>762</v>
      </c>
      <c r="D243" s="1" t="s">
        <v>763</v>
      </c>
      <c r="E243" s="10">
        <v>191.9988</v>
      </c>
      <c r="F243" s="11">
        <v>3.12</v>
      </c>
      <c r="G243" s="13"/>
      <c r="H243" s="18"/>
      <c r="I243" s="13"/>
      <c r="J243" s="1"/>
      <c r="K243" s="13">
        <v>1.6112006564188377</v>
      </c>
      <c r="L243" s="13">
        <f t="shared" si="1"/>
        <v>4.611200656</v>
      </c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ht="14.25" customHeight="1">
      <c r="A244" s="8">
        <v>243.0</v>
      </c>
      <c r="B244" s="9" t="s">
        <v>764</v>
      </c>
      <c r="C244" s="1" t="s">
        <v>765</v>
      </c>
      <c r="D244" s="1" t="s">
        <v>766</v>
      </c>
      <c r="E244" s="10">
        <v>157.554</v>
      </c>
      <c r="F244" s="13">
        <v>2.39</v>
      </c>
      <c r="G244" s="13">
        <v>1.42</v>
      </c>
      <c r="H244" s="18"/>
      <c r="I244" s="13"/>
      <c r="J244" s="1"/>
      <c r="K244" s="13"/>
      <c r="L244" s="13">
        <f t="shared" si="1"/>
        <v>4.42</v>
      </c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ht="14.25" customHeight="1">
      <c r="A245" s="8">
        <v>244.0</v>
      </c>
      <c r="B245" s="9" t="s">
        <v>767</v>
      </c>
      <c r="C245" s="1" t="s">
        <v>768</v>
      </c>
      <c r="D245" s="1" t="s">
        <v>769</v>
      </c>
      <c r="E245" s="10">
        <v>157.554</v>
      </c>
      <c r="F245" s="11">
        <v>2.46</v>
      </c>
      <c r="G245" s="12">
        <v>1.01</v>
      </c>
      <c r="H245" s="12"/>
      <c r="I245" s="13">
        <v>0.9215</v>
      </c>
      <c r="J245" s="1" t="s">
        <v>37</v>
      </c>
      <c r="K245" s="13"/>
      <c r="L245" s="13">
        <f t="shared" si="1"/>
        <v>3.96575</v>
      </c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ht="14.25" customHeight="1">
      <c r="A246" s="8">
        <v>245.0</v>
      </c>
      <c r="B246" s="9" t="s">
        <v>770</v>
      </c>
      <c r="C246" s="1" t="s">
        <v>771</v>
      </c>
      <c r="D246" s="1" t="s">
        <v>772</v>
      </c>
      <c r="E246" s="10">
        <v>191.9988</v>
      </c>
      <c r="F246" s="11">
        <v>3.07</v>
      </c>
      <c r="G246" s="13">
        <v>1.46</v>
      </c>
      <c r="H246" s="18"/>
      <c r="I246" s="13"/>
      <c r="J246" s="1"/>
      <c r="K246" s="13"/>
      <c r="L246" s="13">
        <f t="shared" si="1"/>
        <v>4.46</v>
      </c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ht="14.25" customHeight="1">
      <c r="A247" s="8">
        <v>246.0</v>
      </c>
      <c r="B247" s="9" t="s">
        <v>773</v>
      </c>
      <c r="C247" s="1" t="s">
        <v>774</v>
      </c>
      <c r="D247" s="1" t="s">
        <v>775</v>
      </c>
      <c r="E247" s="10">
        <v>191.9988</v>
      </c>
      <c r="F247" s="11">
        <v>3.09</v>
      </c>
      <c r="G247" s="13">
        <v>1.58</v>
      </c>
      <c r="H247" s="18"/>
      <c r="I247" s="13"/>
      <c r="J247" s="1"/>
      <c r="K247" s="13"/>
      <c r="L247" s="13">
        <f t="shared" si="1"/>
        <v>4.58</v>
      </c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ht="14.25" customHeight="1">
      <c r="A248" s="8">
        <v>247.0</v>
      </c>
      <c r="B248" s="9" t="s">
        <v>776</v>
      </c>
      <c r="C248" s="1" t="s">
        <v>777</v>
      </c>
      <c r="D248" s="1" t="s">
        <v>778</v>
      </c>
      <c r="E248" s="10">
        <v>191.9988</v>
      </c>
      <c r="F248" s="11">
        <v>3.05</v>
      </c>
      <c r="G248" s="13">
        <v>1.66</v>
      </c>
      <c r="H248" s="18"/>
      <c r="I248" s="13"/>
      <c r="J248" s="1"/>
      <c r="K248" s="13"/>
      <c r="L248" s="13">
        <f t="shared" si="1"/>
        <v>4.66</v>
      </c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ht="14.25" customHeight="1">
      <c r="A249" s="8">
        <v>248.0</v>
      </c>
      <c r="B249" s="9" t="s">
        <v>779</v>
      </c>
      <c r="C249" s="15" t="s">
        <v>780</v>
      </c>
      <c r="D249" s="15" t="s">
        <v>781</v>
      </c>
      <c r="E249" s="16">
        <v>141.0997</v>
      </c>
      <c r="F249" s="11">
        <v>1.8</v>
      </c>
      <c r="G249" s="17"/>
      <c r="H249" s="17"/>
      <c r="I249" s="13">
        <v>0.698</v>
      </c>
      <c r="J249" s="1" t="s">
        <v>51</v>
      </c>
      <c r="K249" s="13"/>
      <c r="L249" s="13">
        <f t="shared" si="1"/>
        <v>3.698</v>
      </c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ht="14.25" customHeight="1">
      <c r="A250" s="8">
        <v>249.0</v>
      </c>
      <c r="B250" s="9" t="s">
        <v>782</v>
      </c>
      <c r="C250" s="1" t="s">
        <v>783</v>
      </c>
      <c r="D250" s="1" t="s">
        <v>784</v>
      </c>
      <c r="E250" s="10">
        <v>175.5445</v>
      </c>
      <c r="F250" s="13">
        <v>2.66</v>
      </c>
      <c r="G250" s="13"/>
      <c r="H250" s="18"/>
      <c r="I250" s="13"/>
      <c r="J250" s="1"/>
      <c r="K250" s="13">
        <v>1.9433572314323526</v>
      </c>
      <c r="L250" s="13">
        <f t="shared" si="1"/>
        <v>4.943357231</v>
      </c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ht="14.25" customHeight="1">
      <c r="A251" s="8">
        <v>250.0</v>
      </c>
      <c r="B251" s="9" t="s">
        <v>785</v>
      </c>
      <c r="C251" s="1" t="s">
        <v>786</v>
      </c>
      <c r="D251" s="1" t="s">
        <v>787</v>
      </c>
      <c r="E251" s="10">
        <v>164.2435</v>
      </c>
      <c r="F251" s="11">
        <v>3.91</v>
      </c>
      <c r="G251" s="12">
        <v>1.81</v>
      </c>
      <c r="H251" s="12"/>
      <c r="I251" s="13">
        <v>1.801</v>
      </c>
      <c r="J251" s="1" t="s">
        <v>788</v>
      </c>
      <c r="K251" s="13"/>
      <c r="L251" s="13">
        <f t="shared" si="1"/>
        <v>4.8055</v>
      </c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ht="14.25" customHeight="1">
      <c r="A252" s="8">
        <v>251.0</v>
      </c>
      <c r="B252" s="9" t="s">
        <v>789</v>
      </c>
      <c r="C252" s="15" t="s">
        <v>790</v>
      </c>
      <c r="D252" s="15" t="s">
        <v>791</v>
      </c>
      <c r="E252" s="10">
        <v>150.217</v>
      </c>
      <c r="F252" s="11">
        <v>3.31</v>
      </c>
      <c r="G252" s="13"/>
      <c r="H252" s="13"/>
      <c r="I252" s="19"/>
      <c r="J252" s="1"/>
      <c r="K252" s="19">
        <v>1.608526033577194</v>
      </c>
      <c r="L252" s="13">
        <f t="shared" si="1"/>
        <v>4.608526034</v>
      </c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ht="14.25" customHeight="1">
      <c r="A253" s="8">
        <v>252.0</v>
      </c>
      <c r="B253" s="9" t="s">
        <v>792</v>
      </c>
      <c r="C253" s="1" t="s">
        <v>793</v>
      </c>
      <c r="D253" s="1" t="s">
        <v>794</v>
      </c>
      <c r="E253" s="10">
        <v>164.2435</v>
      </c>
      <c r="F253" s="11">
        <v>3.97</v>
      </c>
      <c r="G253" s="13"/>
      <c r="H253" s="18"/>
      <c r="I253" s="13"/>
      <c r="J253" s="1"/>
      <c r="K253" s="13">
        <v>1.7841244270409247</v>
      </c>
      <c r="L253" s="13">
        <f t="shared" si="1"/>
        <v>4.784124427</v>
      </c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ht="14.25" customHeight="1">
      <c r="A254" s="8">
        <v>253.0</v>
      </c>
      <c r="B254" s="9" t="s">
        <v>795</v>
      </c>
      <c r="C254" s="1" t="s">
        <v>796</v>
      </c>
      <c r="D254" s="1" t="s">
        <v>797</v>
      </c>
      <c r="E254" s="10">
        <v>150.217</v>
      </c>
      <c r="F254" s="11">
        <v>3.27</v>
      </c>
      <c r="G254" s="13"/>
      <c r="H254" s="18"/>
      <c r="I254" s="13"/>
      <c r="J254" s="1"/>
      <c r="K254" s="13">
        <v>1.3985678340049497</v>
      </c>
      <c r="L254" s="13">
        <f t="shared" si="1"/>
        <v>4.398567834</v>
      </c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ht="13.5" customHeight="1">
      <c r="A255" s="8">
        <v>254.0</v>
      </c>
      <c r="B255" s="9" t="s">
        <v>798</v>
      </c>
      <c r="C255" s="1" t="s">
        <v>799</v>
      </c>
      <c r="D255" s="1" t="s">
        <v>800</v>
      </c>
      <c r="E255" s="10">
        <v>150.217</v>
      </c>
      <c r="F255" s="11">
        <v>3.3</v>
      </c>
      <c r="G255" s="13"/>
      <c r="H255" s="18"/>
      <c r="I255" s="13"/>
      <c r="J255" s="1"/>
      <c r="K255" s="13">
        <v>1.5046212264528758</v>
      </c>
      <c r="L255" s="13">
        <f t="shared" si="1"/>
        <v>4.504621226</v>
      </c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ht="13.5" customHeight="1">
      <c r="A256" s="8">
        <v>255.0</v>
      </c>
      <c r="B256" s="9" t="s">
        <v>801</v>
      </c>
      <c r="C256" s="1" t="s">
        <v>802</v>
      </c>
      <c r="D256" s="1" t="s">
        <v>803</v>
      </c>
      <c r="E256" s="10">
        <v>108.1375</v>
      </c>
      <c r="F256" s="11">
        <v>1.95</v>
      </c>
      <c r="G256" s="12">
        <v>0.77</v>
      </c>
      <c r="H256" s="12">
        <v>1.11</v>
      </c>
      <c r="I256" s="13">
        <v>0.8889</v>
      </c>
      <c r="J256" s="1" t="s">
        <v>607</v>
      </c>
      <c r="K256" s="13"/>
      <c r="L256" s="13">
        <f t="shared" si="1"/>
        <v>3.922966667</v>
      </c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ht="13.5" customHeight="1">
      <c r="A257" s="8">
        <v>256.0</v>
      </c>
      <c r="B257" s="9" t="s">
        <v>804</v>
      </c>
      <c r="C257" s="1" t="s">
        <v>805</v>
      </c>
      <c r="D257" s="1" t="s">
        <v>806</v>
      </c>
      <c r="E257" s="10">
        <v>122.164</v>
      </c>
      <c r="F257" s="11">
        <v>2.23</v>
      </c>
      <c r="G257" s="13">
        <v>0.92</v>
      </c>
      <c r="H257" s="18"/>
      <c r="I257" s="13"/>
      <c r="J257" s="1"/>
      <c r="K257" s="13"/>
      <c r="L257" s="13">
        <f t="shared" si="1"/>
        <v>3.92</v>
      </c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ht="15.0" customHeight="1">
      <c r="A258" s="8">
        <v>257.0</v>
      </c>
      <c r="B258" s="9" t="s">
        <v>807</v>
      </c>
      <c r="C258" s="1" t="s">
        <v>808</v>
      </c>
      <c r="D258" s="1" t="s">
        <v>809</v>
      </c>
      <c r="E258" s="10">
        <v>122.164</v>
      </c>
      <c r="F258" s="13">
        <v>2.33</v>
      </c>
      <c r="G258" s="13"/>
      <c r="H258" s="18"/>
      <c r="I258" s="13"/>
      <c r="J258" s="1"/>
      <c r="K258" s="13">
        <v>1.331068388656548</v>
      </c>
      <c r="L258" s="13">
        <f t="shared" si="1"/>
        <v>4.331068389</v>
      </c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ht="13.5" customHeight="1">
      <c r="A259" s="8">
        <v>258.0</v>
      </c>
      <c r="B259" s="9" t="s">
        <v>810</v>
      </c>
      <c r="C259" s="1" t="s">
        <v>811</v>
      </c>
      <c r="D259" s="1" t="s">
        <v>812</v>
      </c>
      <c r="E259" s="10">
        <v>206.323</v>
      </c>
      <c r="F259" s="11">
        <v>5.19</v>
      </c>
      <c r="G259" s="13"/>
      <c r="H259" s="18"/>
      <c r="I259" s="13"/>
      <c r="J259" s="1"/>
      <c r="K259" s="13">
        <v>2.4820387312451526</v>
      </c>
      <c r="L259" s="13">
        <f t="shared" si="1"/>
        <v>5.482038731</v>
      </c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ht="13.5" customHeight="1">
      <c r="A260" s="8">
        <v>259.0</v>
      </c>
      <c r="B260" s="9" t="s">
        <v>813</v>
      </c>
      <c r="C260" s="1" t="s">
        <v>814</v>
      </c>
      <c r="D260" s="1" t="s">
        <v>815</v>
      </c>
      <c r="E260" s="10">
        <v>150.217</v>
      </c>
      <c r="F260" s="11">
        <v>3.31</v>
      </c>
      <c r="G260" s="12">
        <v>1.46</v>
      </c>
      <c r="H260" s="12"/>
      <c r="I260" s="13">
        <v>1.4625</v>
      </c>
      <c r="J260" s="1" t="s">
        <v>620</v>
      </c>
      <c r="K260" s="13"/>
      <c r="L260" s="13">
        <f t="shared" si="1"/>
        <v>4.46125</v>
      </c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ht="13.5" customHeight="1">
      <c r="A261" s="8">
        <v>260.0</v>
      </c>
      <c r="B261" s="9" t="s">
        <v>816</v>
      </c>
      <c r="C261" s="1" t="s">
        <v>817</v>
      </c>
      <c r="D261" s="1" t="s">
        <v>818</v>
      </c>
      <c r="E261" s="10">
        <v>150.217</v>
      </c>
      <c r="F261" s="11">
        <v>3.08</v>
      </c>
      <c r="G261" s="13"/>
      <c r="H261" s="18"/>
      <c r="I261" s="13"/>
      <c r="J261" s="1"/>
      <c r="K261" s="13">
        <v>1.7617457364177753</v>
      </c>
      <c r="L261" s="13">
        <f t="shared" si="1"/>
        <v>4.761745736</v>
      </c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ht="13.5" customHeight="1">
      <c r="A262" s="8">
        <v>261.0</v>
      </c>
      <c r="B262" s="9" t="s">
        <v>819</v>
      </c>
      <c r="C262" s="1" t="s">
        <v>820</v>
      </c>
      <c r="D262" s="1" t="s">
        <v>821</v>
      </c>
      <c r="E262" s="10">
        <v>220.3495</v>
      </c>
      <c r="F262" s="11">
        <v>5.76</v>
      </c>
      <c r="G262" s="12">
        <v>3.2</v>
      </c>
      <c r="H262" s="12"/>
      <c r="I262" s="13">
        <v>3.197</v>
      </c>
      <c r="J262" s="1" t="s">
        <v>37</v>
      </c>
      <c r="K262" s="13"/>
      <c r="L262" s="13">
        <f t="shared" si="1"/>
        <v>6.1985</v>
      </c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ht="15.0" customHeight="1">
      <c r="A263" s="8">
        <v>262.0</v>
      </c>
      <c r="B263" s="9" t="s">
        <v>822</v>
      </c>
      <c r="C263" s="1" t="s">
        <v>823</v>
      </c>
      <c r="D263" s="1" t="s">
        <v>824</v>
      </c>
      <c r="E263" s="10">
        <v>122.164</v>
      </c>
      <c r="F263" s="11">
        <v>2.3</v>
      </c>
      <c r="G263" s="12">
        <v>0.86</v>
      </c>
      <c r="H263" s="12"/>
      <c r="I263" s="13">
        <v>0.8685</v>
      </c>
      <c r="J263" s="1" t="s">
        <v>607</v>
      </c>
      <c r="K263" s="13">
        <v>0.82</v>
      </c>
      <c r="L263" s="13">
        <f t="shared" si="1"/>
        <v>3.8495</v>
      </c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ht="13.5" customHeight="1">
      <c r="A264" s="8">
        <v>263.0</v>
      </c>
      <c r="B264" s="9" t="s">
        <v>825</v>
      </c>
      <c r="C264" s="1" t="s">
        <v>826</v>
      </c>
      <c r="D264" s="1" t="s">
        <v>827</v>
      </c>
      <c r="E264" s="10">
        <v>108.1375</v>
      </c>
      <c r="F264" s="11">
        <v>1.94</v>
      </c>
      <c r="G264" s="12">
        <v>0.74</v>
      </c>
      <c r="H264" s="12">
        <v>1.14</v>
      </c>
      <c r="I264" s="13"/>
      <c r="J264" s="1"/>
      <c r="K264" s="13">
        <v>0.89</v>
      </c>
      <c r="L264" s="13">
        <f t="shared" si="1"/>
        <v>3.923333333</v>
      </c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ht="15.0" customHeight="1">
      <c r="A265" s="8">
        <v>264.0</v>
      </c>
      <c r="B265" s="9" t="s">
        <v>828</v>
      </c>
      <c r="C265" s="1" t="s">
        <v>829</v>
      </c>
      <c r="D265" s="1" t="s">
        <v>830</v>
      </c>
      <c r="E265" s="10">
        <v>108.1375</v>
      </c>
      <c r="F265" s="11">
        <v>1.96</v>
      </c>
      <c r="G265" s="13">
        <v>0.48</v>
      </c>
      <c r="H265" s="13">
        <v>1.08</v>
      </c>
      <c r="I265" s="13"/>
      <c r="J265" s="1"/>
      <c r="K265" s="13"/>
      <c r="L265" s="13">
        <f t="shared" si="1"/>
        <v>3.78</v>
      </c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ht="15.0" customHeight="1">
      <c r="A266" s="8">
        <v>265.0</v>
      </c>
      <c r="B266" s="9" t="s">
        <v>831</v>
      </c>
      <c r="C266" s="1" t="s">
        <v>832</v>
      </c>
      <c r="D266" s="1" t="s">
        <v>833</v>
      </c>
      <c r="E266" s="10">
        <v>94.111</v>
      </c>
      <c r="F266" s="13">
        <v>1.46</v>
      </c>
      <c r="G266" s="12">
        <v>0.45</v>
      </c>
      <c r="H266" s="12">
        <v>1.19</v>
      </c>
      <c r="I266" s="13">
        <f>(0.46+0.514)/2</f>
        <v>0.487</v>
      </c>
      <c r="J266" s="1" t="s">
        <v>607</v>
      </c>
      <c r="K266" s="13">
        <v>0.58</v>
      </c>
      <c r="L266" s="13">
        <f t="shared" si="1"/>
        <v>3.67675</v>
      </c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ht="13.5" customHeight="1">
      <c r="A267" s="8">
        <v>266.0</v>
      </c>
      <c r="B267" s="9" t="s">
        <v>834</v>
      </c>
      <c r="C267" s="1" t="s">
        <v>835</v>
      </c>
      <c r="D267" s="1" t="s">
        <v>836</v>
      </c>
      <c r="E267" s="10">
        <v>234.376</v>
      </c>
      <c r="F267" s="11">
        <v>6.31</v>
      </c>
      <c r="G267" s="13"/>
      <c r="H267" s="18"/>
      <c r="I267" s="13"/>
      <c r="J267" s="1"/>
      <c r="K267" s="13">
        <v>2.9075151401586745</v>
      </c>
      <c r="L267" s="13">
        <f t="shared" si="1"/>
        <v>5.90751514</v>
      </c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ht="15.0" customHeight="1">
      <c r="A268" s="8">
        <v>267.0</v>
      </c>
      <c r="B268" s="9" t="s">
        <v>837</v>
      </c>
      <c r="C268" s="1" t="s">
        <v>838</v>
      </c>
      <c r="D268" s="1" t="s">
        <v>839</v>
      </c>
      <c r="E268" s="10">
        <v>122.164</v>
      </c>
      <c r="F268" s="11">
        <v>2.58</v>
      </c>
      <c r="G268" s="12">
        <v>1.07</v>
      </c>
      <c r="H268" s="12"/>
      <c r="I268" s="13">
        <v>1.07</v>
      </c>
      <c r="J268" s="1" t="s">
        <v>37</v>
      </c>
      <c r="K268" s="13"/>
      <c r="L268" s="13">
        <f t="shared" si="1"/>
        <v>4.07</v>
      </c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ht="15.0" customHeight="1">
      <c r="A269" s="8">
        <v>268.0</v>
      </c>
      <c r="B269" s="9" t="s">
        <v>840</v>
      </c>
      <c r="C269" s="15" t="s">
        <v>841</v>
      </c>
      <c r="D269" s="15" t="s">
        <v>842</v>
      </c>
      <c r="E269" s="16">
        <v>220.3495</v>
      </c>
      <c r="F269" s="11">
        <v>5.1</v>
      </c>
      <c r="G269" s="17"/>
      <c r="H269" s="17"/>
      <c r="I269" s="13">
        <v>2.7815</v>
      </c>
      <c r="J269" s="1" t="s">
        <v>843</v>
      </c>
      <c r="K269" s="13">
        <v>2.3</v>
      </c>
      <c r="L269" s="13">
        <f t="shared" si="1"/>
        <v>5.54075</v>
      </c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ht="13.5" customHeight="1">
      <c r="A270" s="8">
        <v>269.0</v>
      </c>
      <c r="B270" s="9" t="s">
        <v>844</v>
      </c>
      <c r="C270" s="1" t="s">
        <v>845</v>
      </c>
      <c r="D270" s="1" t="s">
        <v>846</v>
      </c>
      <c r="E270" s="10">
        <v>206.323</v>
      </c>
      <c r="F270" s="11">
        <v>5.28</v>
      </c>
      <c r="G270" s="13"/>
      <c r="H270" s="18"/>
      <c r="I270" s="13"/>
      <c r="J270" s="1"/>
      <c r="K270" s="13">
        <v>2.7582451431841015</v>
      </c>
      <c r="L270" s="13">
        <f t="shared" si="1"/>
        <v>5.758245143</v>
      </c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ht="14.25" customHeight="1">
      <c r="A271" s="8">
        <v>270.0</v>
      </c>
      <c r="B271" s="9" t="s">
        <v>847</v>
      </c>
      <c r="C271" s="15" t="s">
        <v>848</v>
      </c>
      <c r="D271" s="15" t="s">
        <v>849</v>
      </c>
      <c r="E271" s="16">
        <v>136.1905</v>
      </c>
      <c r="F271" s="11">
        <v>2.73</v>
      </c>
      <c r="G271" s="17"/>
      <c r="H271" s="17"/>
      <c r="I271" s="13">
        <v>1.02</v>
      </c>
      <c r="J271" s="1" t="s">
        <v>51</v>
      </c>
      <c r="K271" s="13"/>
      <c r="L271" s="13">
        <f t="shared" si="1"/>
        <v>4.02</v>
      </c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ht="14.25" customHeight="1">
      <c r="A272" s="8">
        <v>271.0</v>
      </c>
      <c r="B272" s="9" t="s">
        <v>850</v>
      </c>
      <c r="C272" s="1" t="s">
        <v>851</v>
      </c>
      <c r="D272" s="1" t="s">
        <v>852</v>
      </c>
      <c r="E272" s="10">
        <v>122.164</v>
      </c>
      <c r="F272" s="11">
        <v>2.36</v>
      </c>
      <c r="G272" s="13">
        <v>0.75</v>
      </c>
      <c r="H272" s="18"/>
      <c r="I272" s="13"/>
      <c r="J272" s="1"/>
      <c r="K272" s="13">
        <v>0.91</v>
      </c>
      <c r="L272" s="13">
        <f t="shared" si="1"/>
        <v>3.83</v>
      </c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ht="14.25" customHeight="1">
      <c r="A273" s="8">
        <v>272.0</v>
      </c>
      <c r="B273" s="9" t="s">
        <v>853</v>
      </c>
      <c r="C273" s="1" t="s">
        <v>854</v>
      </c>
      <c r="D273" s="1" t="s">
        <v>855</v>
      </c>
      <c r="E273" s="10">
        <v>136.1905</v>
      </c>
      <c r="F273" s="11">
        <v>3.2</v>
      </c>
      <c r="G273" s="12">
        <v>1.09</v>
      </c>
      <c r="H273" s="12"/>
      <c r="I273" s="13">
        <v>1.093</v>
      </c>
      <c r="J273" s="1" t="s">
        <v>37</v>
      </c>
      <c r="K273" s="13"/>
      <c r="L273" s="13">
        <f t="shared" si="1"/>
        <v>4.0915</v>
      </c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ht="14.25" customHeight="1">
      <c r="A274" s="8">
        <v>273.0</v>
      </c>
      <c r="B274" s="9" t="s">
        <v>856</v>
      </c>
      <c r="C274" s="15" t="s">
        <v>857</v>
      </c>
      <c r="D274" s="15" t="s">
        <v>858</v>
      </c>
      <c r="E274" s="16">
        <v>262.429</v>
      </c>
      <c r="F274" s="11">
        <v>6.06</v>
      </c>
      <c r="G274" s="13"/>
      <c r="H274" s="18"/>
      <c r="I274" s="18">
        <v>3.634</v>
      </c>
      <c r="J274" s="1" t="s">
        <v>37</v>
      </c>
      <c r="K274" s="13"/>
      <c r="L274" s="13">
        <f t="shared" si="1"/>
        <v>6.634</v>
      </c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ht="14.25" customHeight="1">
      <c r="A275" s="8">
        <v>274.0</v>
      </c>
      <c r="B275" s="9" t="s">
        <v>859</v>
      </c>
      <c r="C275" s="1" t="s">
        <v>860</v>
      </c>
      <c r="D275" s="1" t="s">
        <v>861</v>
      </c>
      <c r="E275" s="10">
        <v>150.217</v>
      </c>
      <c r="F275" s="11">
        <v>3.65</v>
      </c>
      <c r="G275" s="13">
        <v>1.47</v>
      </c>
      <c r="H275" s="18"/>
      <c r="I275" s="13"/>
      <c r="J275" s="1"/>
      <c r="K275" s="13"/>
      <c r="L275" s="13">
        <f t="shared" si="1"/>
        <v>4.47</v>
      </c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ht="14.25" customHeight="1">
      <c r="A276" s="8">
        <v>275.0</v>
      </c>
      <c r="B276" s="9" t="s">
        <v>862</v>
      </c>
      <c r="C276" s="1" t="s">
        <v>863</v>
      </c>
      <c r="D276" s="1" t="s">
        <v>864</v>
      </c>
      <c r="E276" s="10">
        <v>206.323</v>
      </c>
      <c r="F276" s="11">
        <v>5.5</v>
      </c>
      <c r="G276" s="13"/>
      <c r="H276" s="18"/>
      <c r="I276" s="13"/>
      <c r="J276" s="1"/>
      <c r="K276" s="13">
        <v>3.37006497180122</v>
      </c>
      <c r="L276" s="13">
        <f t="shared" si="1"/>
        <v>6.370064972</v>
      </c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ht="14.25" customHeight="1">
      <c r="A277" s="8">
        <v>276.0</v>
      </c>
      <c r="B277" s="9" t="s">
        <v>865</v>
      </c>
      <c r="C277" s="1" t="s">
        <v>866</v>
      </c>
      <c r="D277" s="1" t="s">
        <v>867</v>
      </c>
      <c r="E277" s="10">
        <v>178.27</v>
      </c>
      <c r="F277" s="11">
        <v>4.52</v>
      </c>
      <c r="G277" s="13"/>
      <c r="H277" s="18"/>
      <c r="I277" s="13"/>
      <c r="J277" s="1"/>
      <c r="K277" s="13">
        <v>1.8531382558119645</v>
      </c>
      <c r="L277" s="13">
        <f t="shared" si="1"/>
        <v>4.853138256</v>
      </c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ht="13.5" customHeight="1">
      <c r="A278" s="8">
        <v>277.0</v>
      </c>
      <c r="B278" s="9" t="s">
        <v>868</v>
      </c>
      <c r="C278" s="1" t="s">
        <v>869</v>
      </c>
      <c r="D278" s="1" t="s">
        <v>870</v>
      </c>
      <c r="E278" s="10">
        <v>164.2435</v>
      </c>
      <c r="F278" s="11">
        <v>3.97</v>
      </c>
      <c r="G278" s="13"/>
      <c r="H278" s="18"/>
      <c r="I278" s="13"/>
      <c r="J278" s="1"/>
      <c r="K278" s="13">
        <v>1.5820197356203254</v>
      </c>
      <c r="L278" s="13">
        <f t="shared" si="1"/>
        <v>4.582019736</v>
      </c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ht="14.25" customHeight="1">
      <c r="A279" s="8">
        <v>278.0</v>
      </c>
      <c r="B279" s="9" t="s">
        <v>871</v>
      </c>
      <c r="C279" s="1" t="s">
        <v>872</v>
      </c>
      <c r="D279" s="1" t="s">
        <v>873</v>
      </c>
      <c r="E279" s="10">
        <v>164.2435</v>
      </c>
      <c r="F279" s="11">
        <v>3.97</v>
      </c>
      <c r="G279" s="13">
        <v>1.9</v>
      </c>
      <c r="H279" s="18"/>
      <c r="I279" s="13"/>
      <c r="J279" s="1"/>
      <c r="K279" s="13">
        <v>1.94</v>
      </c>
      <c r="L279" s="13">
        <f t="shared" si="1"/>
        <v>4.92</v>
      </c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ht="14.25" customHeight="1">
      <c r="A280" s="8">
        <v>279.0</v>
      </c>
      <c r="B280" s="9" t="s">
        <v>874</v>
      </c>
      <c r="C280" s="1" t="s">
        <v>875</v>
      </c>
      <c r="D280" s="1" t="s">
        <v>876</v>
      </c>
      <c r="E280" s="10">
        <v>136.1905</v>
      </c>
      <c r="F280" s="11">
        <v>2.67</v>
      </c>
      <c r="G280" s="12">
        <v>1.21</v>
      </c>
      <c r="H280" s="12"/>
      <c r="I280" s="13">
        <v>1.22</v>
      </c>
      <c r="J280" s="1" t="s">
        <v>877</v>
      </c>
      <c r="K280" s="13"/>
      <c r="L280" s="13">
        <f t="shared" si="1"/>
        <v>4.215</v>
      </c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ht="14.25" customHeight="1">
      <c r="A281" s="8">
        <v>280.0</v>
      </c>
      <c r="B281" s="9" t="s">
        <v>878</v>
      </c>
      <c r="C281" s="1" t="s">
        <v>879</v>
      </c>
      <c r="D281" s="1" t="s">
        <v>880</v>
      </c>
      <c r="E281" s="10">
        <v>234.376</v>
      </c>
      <c r="F281" s="11">
        <v>5.52</v>
      </c>
      <c r="G281" s="13"/>
      <c r="H281" s="18"/>
      <c r="I281" s="13"/>
      <c r="J281" s="1"/>
      <c r="K281" s="13">
        <v>2.5990611264154864</v>
      </c>
      <c r="L281" s="13">
        <f t="shared" si="1"/>
        <v>5.599061126</v>
      </c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ht="14.25" customHeight="1">
      <c r="A282" s="8">
        <v>281.0</v>
      </c>
      <c r="B282" s="9" t="s">
        <v>881</v>
      </c>
      <c r="C282" s="15" t="s">
        <v>882</v>
      </c>
      <c r="D282" s="15" t="s">
        <v>883</v>
      </c>
      <c r="E282" s="10">
        <v>206.323</v>
      </c>
      <c r="F282" s="13">
        <v>4.36</v>
      </c>
      <c r="G282" s="13"/>
      <c r="H282" s="13"/>
      <c r="I282" s="19"/>
      <c r="J282" s="1"/>
      <c r="K282" s="19">
        <v>3.1384711191221575</v>
      </c>
      <c r="L282" s="13">
        <f t="shared" si="1"/>
        <v>6.138471119</v>
      </c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ht="14.25" customHeight="1">
      <c r="A283" s="8">
        <v>282.0</v>
      </c>
      <c r="B283" s="9" t="s">
        <v>884</v>
      </c>
      <c r="C283" s="1" t="s">
        <v>885</v>
      </c>
      <c r="D283" s="1" t="s">
        <v>886</v>
      </c>
      <c r="E283" s="10">
        <v>164.2435</v>
      </c>
      <c r="F283" s="11">
        <v>4.06</v>
      </c>
      <c r="G283" s="13">
        <v>2.12</v>
      </c>
      <c r="H283" s="18"/>
      <c r="I283" s="13"/>
      <c r="J283" s="1"/>
      <c r="K283" s="13">
        <v>2.07</v>
      </c>
      <c r="L283" s="13">
        <f t="shared" si="1"/>
        <v>5.095</v>
      </c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ht="14.25" customHeight="1">
      <c r="A284" s="8">
        <v>283.0</v>
      </c>
      <c r="B284" s="9" t="s">
        <v>887</v>
      </c>
      <c r="C284" s="1" t="s">
        <v>888</v>
      </c>
      <c r="D284" s="1" t="s">
        <v>889</v>
      </c>
      <c r="E284" s="10">
        <v>220.3495</v>
      </c>
      <c r="F284" s="11">
        <v>5.76</v>
      </c>
      <c r="G284" s="13"/>
      <c r="H284" s="18"/>
      <c r="I284" s="13"/>
      <c r="J284" s="1"/>
      <c r="K284" s="13">
        <v>2.962900827668086</v>
      </c>
      <c r="L284" s="13">
        <f t="shared" si="1"/>
        <v>5.962900828</v>
      </c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ht="14.25" customHeight="1">
      <c r="A285" s="8">
        <v>284.0</v>
      </c>
      <c r="B285" s="9" t="s">
        <v>890</v>
      </c>
      <c r="C285" s="1" t="s">
        <v>891</v>
      </c>
      <c r="D285" s="1" t="s">
        <v>892</v>
      </c>
      <c r="E285" s="10">
        <v>251.9032</v>
      </c>
      <c r="F285" s="11">
        <v>3.22</v>
      </c>
      <c r="G285" s="13"/>
      <c r="H285" s="18"/>
      <c r="I285" s="13"/>
      <c r="J285" s="1"/>
      <c r="K285" s="13">
        <v>1.8449311837356488</v>
      </c>
      <c r="L285" s="13">
        <f t="shared" si="1"/>
        <v>4.844931184</v>
      </c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ht="14.25" customHeight="1">
      <c r="A286" s="8">
        <v>285.0</v>
      </c>
      <c r="B286" s="9" t="s">
        <v>893</v>
      </c>
      <c r="C286" s="1" t="s">
        <v>894</v>
      </c>
      <c r="D286" s="1" t="s">
        <v>895</v>
      </c>
      <c r="E286" s="10">
        <v>142.5823</v>
      </c>
      <c r="F286" s="11">
        <v>3.1</v>
      </c>
      <c r="G286" s="12">
        <v>1.33</v>
      </c>
      <c r="H286" s="12"/>
      <c r="I286" s="13">
        <f>(1.42+1.286)/2</f>
        <v>1.353</v>
      </c>
      <c r="J286" s="1" t="s">
        <v>607</v>
      </c>
      <c r="K286" s="13"/>
      <c r="L286" s="13">
        <f t="shared" si="1"/>
        <v>4.3415</v>
      </c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ht="13.5" customHeight="1">
      <c r="A287" s="8">
        <v>286.0</v>
      </c>
      <c r="B287" s="9" t="s">
        <v>896</v>
      </c>
      <c r="C287" s="1" t="s">
        <v>897</v>
      </c>
      <c r="D287" s="1" t="s">
        <v>898</v>
      </c>
      <c r="E287" s="10">
        <v>156.6088</v>
      </c>
      <c r="F287" s="11">
        <v>3.27</v>
      </c>
      <c r="G287" s="13">
        <v>1.66</v>
      </c>
      <c r="H287" s="13">
        <v>2.31</v>
      </c>
      <c r="I287" s="13"/>
      <c r="J287" s="1"/>
      <c r="K287" s="13"/>
      <c r="L287" s="13">
        <f t="shared" si="1"/>
        <v>4.985</v>
      </c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ht="15.0" customHeight="1">
      <c r="A288" s="8">
        <v>287.0</v>
      </c>
      <c r="B288" s="9" t="s">
        <v>899</v>
      </c>
      <c r="C288" s="1" t="s">
        <v>900</v>
      </c>
      <c r="D288" s="1" t="s">
        <v>901</v>
      </c>
      <c r="E288" s="10">
        <v>128.5558</v>
      </c>
      <c r="F288" s="11">
        <v>2.15</v>
      </c>
      <c r="G288" s="12">
        <v>1.06</v>
      </c>
      <c r="H288" s="12"/>
      <c r="I288" s="13">
        <f>(1.05+0.969)/2</f>
        <v>1.0095</v>
      </c>
      <c r="J288" s="1" t="s">
        <v>607</v>
      </c>
      <c r="K288" s="13"/>
      <c r="L288" s="13">
        <f t="shared" si="1"/>
        <v>4.03475</v>
      </c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ht="15.0" customHeight="1">
      <c r="A289" s="8">
        <v>288.0</v>
      </c>
      <c r="B289" s="9" t="s">
        <v>902</v>
      </c>
      <c r="C289" s="1" t="s">
        <v>903</v>
      </c>
      <c r="D289" s="1" t="s">
        <v>904</v>
      </c>
      <c r="E289" s="10">
        <v>128.5558</v>
      </c>
      <c r="F289" s="13">
        <v>2.39</v>
      </c>
      <c r="G289" s="12">
        <v>1.18</v>
      </c>
      <c r="H289" s="12">
        <v>1.83</v>
      </c>
      <c r="I289" s="13">
        <v>1.3215</v>
      </c>
      <c r="J289" s="1" t="s">
        <v>905</v>
      </c>
      <c r="K289" s="13">
        <v>1.16</v>
      </c>
      <c r="L289" s="13">
        <f t="shared" si="1"/>
        <v>4.372875</v>
      </c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ht="13.5" customHeight="1">
      <c r="A290" s="8">
        <v>289.0</v>
      </c>
      <c r="B290" s="9" t="s">
        <v>906</v>
      </c>
      <c r="C290" s="1" t="s">
        <v>907</v>
      </c>
      <c r="D290" s="1" t="s">
        <v>908</v>
      </c>
      <c r="E290" s="10">
        <v>128.5558</v>
      </c>
      <c r="F290" s="11">
        <v>2.5</v>
      </c>
      <c r="G290" s="13">
        <v>1.3</v>
      </c>
      <c r="H290" s="18"/>
      <c r="I290" s="13"/>
      <c r="J290" s="1"/>
      <c r="K290" s="13"/>
      <c r="L290" s="13">
        <f t="shared" si="1"/>
        <v>4.3</v>
      </c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ht="13.5" customHeight="1">
      <c r="A291" s="8">
        <v>290.0</v>
      </c>
      <c r="B291" s="9" t="s">
        <v>909</v>
      </c>
      <c r="C291" s="1" t="s">
        <v>910</v>
      </c>
      <c r="D291" s="1" t="s">
        <v>911</v>
      </c>
      <c r="E291" s="10">
        <v>142.5823</v>
      </c>
      <c r="F291" s="11">
        <v>2.7</v>
      </c>
      <c r="G291" s="13">
        <v>0.6</v>
      </c>
      <c r="H291" s="18"/>
      <c r="I291" s="13"/>
      <c r="J291" s="1"/>
      <c r="K291" s="13"/>
      <c r="L291" s="13">
        <f t="shared" si="1"/>
        <v>3.6</v>
      </c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ht="13.5" customHeight="1">
      <c r="A292" s="8">
        <v>291.0</v>
      </c>
      <c r="B292" s="9" t="s">
        <v>912</v>
      </c>
      <c r="C292" s="1" t="s">
        <v>913</v>
      </c>
      <c r="D292" s="1" t="s">
        <v>914</v>
      </c>
      <c r="E292" s="10">
        <v>163.0006</v>
      </c>
      <c r="F292" s="11">
        <v>2.75</v>
      </c>
      <c r="G292" s="13">
        <v>1.32</v>
      </c>
      <c r="H292" s="18"/>
      <c r="I292" s="13"/>
      <c r="J292" s="1"/>
      <c r="K292" s="13"/>
      <c r="L292" s="13">
        <f t="shared" si="1"/>
        <v>4.32</v>
      </c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ht="13.5" customHeight="1">
      <c r="A293" s="8">
        <v>292.0</v>
      </c>
      <c r="B293" s="9" t="s">
        <v>915</v>
      </c>
      <c r="C293" s="1" t="s">
        <v>916</v>
      </c>
      <c r="D293" s="1" t="s">
        <v>917</v>
      </c>
      <c r="E293" s="10">
        <v>197.4454</v>
      </c>
      <c r="F293" s="11">
        <v>3.72</v>
      </c>
      <c r="G293" s="13">
        <v>2.2</v>
      </c>
      <c r="H293" s="13">
        <v>2.63</v>
      </c>
      <c r="I293" s="13">
        <v>2.25</v>
      </c>
      <c r="J293" s="1" t="s">
        <v>918</v>
      </c>
      <c r="K293" s="13">
        <v>2.12</v>
      </c>
      <c r="L293" s="13">
        <f t="shared" si="1"/>
        <v>5.3</v>
      </c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ht="13.5" customHeight="1">
      <c r="A294" s="8">
        <v>293.0</v>
      </c>
      <c r="B294" s="9" t="s">
        <v>919</v>
      </c>
      <c r="C294" s="1" t="s">
        <v>920</v>
      </c>
      <c r="D294" s="1" t="s">
        <v>921</v>
      </c>
      <c r="E294" s="10">
        <v>163.0006</v>
      </c>
      <c r="F294" s="11">
        <v>3.06</v>
      </c>
      <c r="G294" s="12">
        <v>1.59</v>
      </c>
      <c r="H294" s="12">
        <v>1.8</v>
      </c>
      <c r="I294" s="13">
        <f>(1.32+1.32+1.28)/3</f>
        <v>1.306666667</v>
      </c>
      <c r="J294" s="1" t="s">
        <v>922</v>
      </c>
      <c r="K294" s="13">
        <v>1.68</v>
      </c>
      <c r="L294" s="13">
        <f t="shared" si="1"/>
        <v>4.594166667</v>
      </c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ht="13.5" customHeight="1">
      <c r="A295" s="8">
        <v>294.0</v>
      </c>
      <c r="B295" s="9" t="s">
        <v>923</v>
      </c>
      <c r="C295" s="1" t="s">
        <v>924</v>
      </c>
      <c r="D295" s="1" t="s">
        <v>925</v>
      </c>
      <c r="E295" s="10">
        <v>163.0006</v>
      </c>
      <c r="F295" s="11">
        <v>3.06</v>
      </c>
      <c r="G295" s="13">
        <v>1.58</v>
      </c>
      <c r="H295" s="18"/>
      <c r="I295" s="13"/>
      <c r="J295" s="1"/>
      <c r="K295" s="13"/>
      <c r="L295" s="13">
        <f t="shared" si="1"/>
        <v>4.58</v>
      </c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ht="15.0" customHeight="1">
      <c r="A296" s="8">
        <v>295.0</v>
      </c>
      <c r="B296" s="9" t="s">
        <v>926</v>
      </c>
      <c r="C296" s="1" t="s">
        <v>927</v>
      </c>
      <c r="D296" s="1" t="s">
        <v>928</v>
      </c>
      <c r="E296" s="10">
        <v>163.0006</v>
      </c>
      <c r="F296" s="11">
        <v>3.62</v>
      </c>
      <c r="G296" s="13">
        <v>1.78</v>
      </c>
      <c r="H296" s="18"/>
      <c r="I296" s="13"/>
      <c r="J296" s="1"/>
      <c r="K296" s="13"/>
      <c r="L296" s="13">
        <f t="shared" si="1"/>
        <v>4.78</v>
      </c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ht="15.0" customHeight="1">
      <c r="A297" s="8">
        <v>296.0</v>
      </c>
      <c r="B297" s="9" t="s">
        <v>929</v>
      </c>
      <c r="C297" s="1" t="s">
        <v>930</v>
      </c>
      <c r="D297" s="1" t="s">
        <v>931</v>
      </c>
      <c r="E297" s="10">
        <v>197.4454</v>
      </c>
      <c r="F297" s="11">
        <v>4.01</v>
      </c>
      <c r="G297" s="13">
        <v>2.08</v>
      </c>
      <c r="H297" s="18"/>
      <c r="I297" s="13"/>
      <c r="J297" s="1"/>
      <c r="K297" s="13"/>
      <c r="L297" s="13">
        <f t="shared" si="1"/>
        <v>5.08</v>
      </c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ht="15.0" customHeight="1">
      <c r="A298" s="8">
        <v>297.0</v>
      </c>
      <c r="B298" s="9" t="s">
        <v>932</v>
      </c>
      <c r="C298" s="1" t="s">
        <v>933</v>
      </c>
      <c r="D298" s="1" t="s">
        <v>934</v>
      </c>
      <c r="E298" s="10">
        <v>197.4454</v>
      </c>
      <c r="F298" s="11">
        <v>3.77</v>
      </c>
      <c r="G298" s="13">
        <v>1.56</v>
      </c>
      <c r="H298" s="18"/>
      <c r="I298" s="13"/>
      <c r="J298" s="1"/>
      <c r="K298" s="13"/>
      <c r="L298" s="13">
        <f t="shared" si="1"/>
        <v>4.56</v>
      </c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ht="13.5" customHeight="1">
      <c r="A299" s="8">
        <v>298.0</v>
      </c>
      <c r="B299" s="9" t="s">
        <v>935</v>
      </c>
      <c r="C299" s="1" t="s">
        <v>936</v>
      </c>
      <c r="D299" s="1" t="s">
        <v>937</v>
      </c>
      <c r="E299" s="10">
        <v>197.4454</v>
      </c>
      <c r="F299" s="11">
        <v>3.84</v>
      </c>
      <c r="G299" s="13">
        <v>1.92</v>
      </c>
      <c r="H299" s="18"/>
      <c r="I299" s="13"/>
      <c r="J299" s="1"/>
      <c r="K299" s="13"/>
      <c r="L299" s="13">
        <f t="shared" si="1"/>
        <v>4.92</v>
      </c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ht="13.5" customHeight="1">
      <c r="A300" s="8">
        <v>299.0</v>
      </c>
      <c r="B300" s="9" t="s">
        <v>938</v>
      </c>
      <c r="C300" s="1" t="s">
        <v>939</v>
      </c>
      <c r="D300" s="1" t="s">
        <v>940</v>
      </c>
      <c r="E300" s="10">
        <v>197.4454</v>
      </c>
      <c r="F300" s="11">
        <v>3.69</v>
      </c>
      <c r="G300" s="12">
        <v>1.94</v>
      </c>
      <c r="H300" s="12">
        <v>2.54</v>
      </c>
      <c r="I300" s="13">
        <v>1.332</v>
      </c>
      <c r="J300" s="1" t="s">
        <v>941</v>
      </c>
      <c r="K300" s="13"/>
      <c r="L300" s="13">
        <f t="shared" si="1"/>
        <v>4.937333333</v>
      </c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ht="13.5" customHeight="1">
      <c r="A301" s="8">
        <v>300.0</v>
      </c>
      <c r="B301" s="9" t="s">
        <v>942</v>
      </c>
      <c r="C301" s="15" t="s">
        <v>943</v>
      </c>
      <c r="D301" s="15" t="s">
        <v>944</v>
      </c>
      <c r="E301" s="16">
        <v>471.8008</v>
      </c>
      <c r="F301" s="11">
        <v>4.5</v>
      </c>
      <c r="G301" s="17"/>
      <c r="H301" s="17"/>
      <c r="I301" s="13">
        <v>2.59</v>
      </c>
      <c r="J301" s="1" t="s">
        <v>406</v>
      </c>
      <c r="K301" s="13"/>
      <c r="L301" s="13">
        <f t="shared" si="1"/>
        <v>5.59</v>
      </c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ht="13.5" customHeight="1">
      <c r="A302" s="8">
        <v>301.0</v>
      </c>
      <c r="B302" s="9" t="s">
        <v>945</v>
      </c>
      <c r="C302" s="1" t="s">
        <v>946</v>
      </c>
      <c r="D302" s="1" t="s">
        <v>947</v>
      </c>
      <c r="E302" s="10">
        <v>139.1086</v>
      </c>
      <c r="F302" s="11">
        <v>1.79</v>
      </c>
      <c r="G302" s="12"/>
      <c r="H302" s="12"/>
      <c r="I302" s="13">
        <v>-0.061</v>
      </c>
      <c r="J302" s="1" t="s">
        <v>37</v>
      </c>
      <c r="K302" s="13">
        <v>0.34</v>
      </c>
      <c r="L302" s="13">
        <f t="shared" si="1"/>
        <v>3.1395</v>
      </c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ht="14.25" customHeight="1">
      <c r="A303" s="8">
        <v>302.0</v>
      </c>
      <c r="B303" s="9" t="s">
        <v>948</v>
      </c>
      <c r="C303" s="1" t="s">
        <v>949</v>
      </c>
      <c r="D303" s="1" t="s">
        <v>950</v>
      </c>
      <c r="E303" s="10">
        <v>139.1086</v>
      </c>
      <c r="F303" s="11">
        <v>1.91</v>
      </c>
      <c r="G303" s="12">
        <v>0.99</v>
      </c>
      <c r="H303" s="12">
        <v>1.25</v>
      </c>
      <c r="I303" s="13">
        <f>(0.49+0.375)/2</f>
        <v>0.4325</v>
      </c>
      <c r="J303" s="1" t="s">
        <v>607</v>
      </c>
      <c r="K303" s="13"/>
      <c r="L303" s="13">
        <f t="shared" si="1"/>
        <v>3.890833333</v>
      </c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ht="14.25" customHeight="1">
      <c r="A304" s="8">
        <v>303.0</v>
      </c>
      <c r="B304" s="9" t="s">
        <v>951</v>
      </c>
      <c r="C304" s="1" t="s">
        <v>952</v>
      </c>
      <c r="D304" s="1" t="s">
        <v>953</v>
      </c>
      <c r="E304" s="10">
        <v>139.1086</v>
      </c>
      <c r="F304" s="13">
        <v>2.0</v>
      </c>
      <c r="G304" s="13">
        <v>1.07</v>
      </c>
      <c r="H304" s="18"/>
      <c r="I304" s="13"/>
      <c r="J304" s="1"/>
      <c r="K304" s="13"/>
      <c r="L304" s="13">
        <f t="shared" si="1"/>
        <v>4.07</v>
      </c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ht="14.25" customHeight="1">
      <c r="A305" s="8">
        <v>304.0</v>
      </c>
      <c r="B305" s="9" t="s">
        <v>954</v>
      </c>
      <c r="C305" s="1" t="s">
        <v>955</v>
      </c>
      <c r="D305" s="1" t="s">
        <v>956</v>
      </c>
      <c r="E305" s="10">
        <v>173.5534</v>
      </c>
      <c r="F305" s="11">
        <v>2.46</v>
      </c>
      <c r="G305" s="13"/>
      <c r="H305" s="18"/>
      <c r="I305" s="13"/>
      <c r="J305" s="1"/>
      <c r="K305" s="13">
        <v>1.1980404409838912</v>
      </c>
      <c r="L305" s="13">
        <f t="shared" si="1"/>
        <v>4.198040441</v>
      </c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ht="14.25" customHeight="1">
      <c r="A306" s="8">
        <v>305.0</v>
      </c>
      <c r="B306" s="9" t="s">
        <v>957</v>
      </c>
      <c r="C306" s="1" t="s">
        <v>958</v>
      </c>
      <c r="D306" s="1" t="s">
        <v>959</v>
      </c>
      <c r="E306" s="10">
        <v>207.1066</v>
      </c>
      <c r="F306" s="11">
        <v>2.87</v>
      </c>
      <c r="G306" s="12"/>
      <c r="H306" s="12"/>
      <c r="I306" s="13">
        <v>1.3575</v>
      </c>
      <c r="J306" s="1" t="s">
        <v>607</v>
      </c>
      <c r="K306" s="13"/>
      <c r="L306" s="13">
        <f t="shared" si="1"/>
        <v>4.3575</v>
      </c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ht="14.25" customHeight="1">
      <c r="A307" s="8">
        <v>306.0</v>
      </c>
      <c r="B307" s="9" t="s">
        <v>960</v>
      </c>
      <c r="C307" s="1" t="s">
        <v>961</v>
      </c>
      <c r="D307" s="1" t="s">
        <v>962</v>
      </c>
      <c r="E307" s="10">
        <v>134.1747</v>
      </c>
      <c r="F307" s="11">
        <v>2.91</v>
      </c>
      <c r="G307" s="12">
        <v>0.96</v>
      </c>
      <c r="H307" s="12"/>
      <c r="I307" s="13">
        <v>0.981</v>
      </c>
      <c r="J307" s="1" t="s">
        <v>607</v>
      </c>
      <c r="K307" s="13"/>
      <c r="L307" s="13">
        <f t="shared" si="1"/>
        <v>3.9705</v>
      </c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ht="14.25" customHeight="1">
      <c r="A308" s="8">
        <v>307.0</v>
      </c>
      <c r="B308" s="9" t="s">
        <v>963</v>
      </c>
      <c r="C308" s="1" t="s">
        <v>964</v>
      </c>
      <c r="D308" s="1" t="s">
        <v>965</v>
      </c>
      <c r="E308" s="10">
        <v>134.1747</v>
      </c>
      <c r="F308" s="11">
        <v>2.96</v>
      </c>
      <c r="G308" s="13"/>
      <c r="H308" s="18"/>
      <c r="I308" s="13"/>
      <c r="J308" s="1"/>
      <c r="K308" s="13">
        <v>1.1638828055794934</v>
      </c>
      <c r="L308" s="13">
        <f t="shared" si="1"/>
        <v>4.163882806</v>
      </c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ht="15.0" customHeight="1">
      <c r="A309" s="8">
        <v>308.0</v>
      </c>
      <c r="B309" s="9" t="s">
        <v>966</v>
      </c>
      <c r="C309" s="15" t="s">
        <v>967</v>
      </c>
      <c r="D309" s="15" t="s">
        <v>968</v>
      </c>
      <c r="E309" s="10">
        <v>120.1482</v>
      </c>
      <c r="F309" s="11">
        <v>2.41</v>
      </c>
      <c r="G309" s="13"/>
      <c r="H309" s="13"/>
      <c r="I309" s="19"/>
      <c r="J309" s="1"/>
      <c r="K309" s="19">
        <v>1.3315357481337184</v>
      </c>
      <c r="L309" s="13">
        <f t="shared" si="1"/>
        <v>4.331535748</v>
      </c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ht="14.25" customHeight="1">
      <c r="A310" s="8">
        <v>309.0</v>
      </c>
      <c r="B310" s="9" t="s">
        <v>969</v>
      </c>
      <c r="C310" s="1" t="s">
        <v>970</v>
      </c>
      <c r="D310" s="1" t="s">
        <v>971</v>
      </c>
      <c r="E310" s="10">
        <v>107.1527</v>
      </c>
      <c r="F310" s="11">
        <v>1.69</v>
      </c>
      <c r="G310" s="12"/>
      <c r="H310" s="12"/>
      <c r="I310" s="13">
        <v>-0.5885</v>
      </c>
      <c r="J310" s="1" t="s">
        <v>22</v>
      </c>
      <c r="K310" s="13"/>
      <c r="L310" s="13">
        <f t="shared" si="1"/>
        <v>2.4115</v>
      </c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ht="14.25" customHeight="1">
      <c r="A311" s="8">
        <v>310.0</v>
      </c>
      <c r="B311" s="9" t="s">
        <v>972</v>
      </c>
      <c r="C311" s="15" t="s">
        <v>973</v>
      </c>
      <c r="D311" s="15" t="s">
        <v>974</v>
      </c>
      <c r="E311" s="16">
        <v>121.1792</v>
      </c>
      <c r="F311" s="11">
        <v>2.39</v>
      </c>
      <c r="G311" s="12"/>
      <c r="H311" s="17"/>
      <c r="I311" s="13">
        <v>0.172</v>
      </c>
      <c r="J311" s="1" t="s">
        <v>51</v>
      </c>
      <c r="K311" s="13"/>
      <c r="L311" s="13">
        <f t="shared" si="1"/>
        <v>3.172</v>
      </c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ht="14.25" customHeight="1">
      <c r="A312" s="8">
        <v>311.0</v>
      </c>
      <c r="B312" s="9" t="s">
        <v>975</v>
      </c>
      <c r="C312" s="1" t="s">
        <v>976</v>
      </c>
      <c r="D312" s="1" t="s">
        <v>977</v>
      </c>
      <c r="E312" s="10">
        <v>93.1262</v>
      </c>
      <c r="F312" s="11">
        <v>1.22</v>
      </c>
      <c r="G312" s="12"/>
      <c r="H312" s="12"/>
      <c r="I312" s="13">
        <v>-0.638</v>
      </c>
      <c r="J312" s="1" t="s">
        <v>607</v>
      </c>
      <c r="K312" s="13"/>
      <c r="L312" s="13">
        <f t="shared" si="1"/>
        <v>2.362</v>
      </c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ht="15.0" customHeight="1">
      <c r="A313" s="8">
        <v>312.0</v>
      </c>
      <c r="B313" s="9" t="s">
        <v>978</v>
      </c>
      <c r="C313" s="15" t="s">
        <v>979</v>
      </c>
      <c r="D313" s="15" t="s">
        <v>980</v>
      </c>
      <c r="E313" s="16">
        <v>93.1262</v>
      </c>
      <c r="F313" s="11">
        <v>1.2</v>
      </c>
      <c r="G313" s="13"/>
      <c r="H313" s="18"/>
      <c r="I313" s="18">
        <v>-0.19</v>
      </c>
      <c r="J313" s="1" t="s">
        <v>37</v>
      </c>
      <c r="K313" s="13"/>
      <c r="L313" s="13">
        <f t="shared" si="1"/>
        <v>2.81</v>
      </c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ht="14.25" customHeight="1">
      <c r="A314" s="8">
        <v>313.0</v>
      </c>
      <c r="B314" s="9" t="s">
        <v>981</v>
      </c>
      <c r="C314" s="1" t="s">
        <v>982</v>
      </c>
      <c r="D314" s="1" t="s">
        <v>983</v>
      </c>
      <c r="E314" s="10">
        <v>93.1262</v>
      </c>
      <c r="F314" s="11">
        <v>1.11</v>
      </c>
      <c r="G314" s="12"/>
      <c r="H314" s="12"/>
      <c r="I314" s="13">
        <v>-0.982</v>
      </c>
      <c r="J314" s="1" t="s">
        <v>22</v>
      </c>
      <c r="K314" s="13"/>
      <c r="L314" s="13">
        <f t="shared" si="1"/>
        <v>2.018</v>
      </c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ht="15.0" customHeight="1">
      <c r="A315" s="8">
        <v>314.0</v>
      </c>
      <c r="B315" s="9" t="s">
        <v>984</v>
      </c>
      <c r="C315" s="1" t="s">
        <v>985</v>
      </c>
      <c r="D315" s="1" t="s">
        <v>986</v>
      </c>
      <c r="E315" s="10">
        <v>79.0997</v>
      </c>
      <c r="F315" s="13">
        <v>0.65</v>
      </c>
      <c r="G315" s="12"/>
      <c r="H315" s="12"/>
      <c r="I315" s="13">
        <f>(-0.1-0.127)/2</f>
        <v>-0.1135</v>
      </c>
      <c r="J315" s="1" t="s">
        <v>607</v>
      </c>
      <c r="K315" s="13"/>
      <c r="L315" s="13">
        <f t="shared" si="1"/>
        <v>2.8865</v>
      </c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ht="14.25" customHeight="1">
      <c r="A316" s="8">
        <v>315.0</v>
      </c>
      <c r="B316" s="9" t="s">
        <v>987</v>
      </c>
      <c r="C316" s="15" t="s">
        <v>988</v>
      </c>
      <c r="D316" s="15" t="s">
        <v>989</v>
      </c>
      <c r="E316" s="16">
        <v>251.3237</v>
      </c>
      <c r="F316" s="13">
        <v>3.53</v>
      </c>
      <c r="G316" s="13"/>
      <c r="H316" s="18"/>
      <c r="I316" s="18">
        <v>2.728</v>
      </c>
      <c r="J316" s="1" t="s">
        <v>37</v>
      </c>
      <c r="K316" s="13"/>
      <c r="L316" s="13">
        <f t="shared" si="1"/>
        <v>5.728</v>
      </c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ht="14.25" customHeight="1">
      <c r="A317" s="8">
        <v>316.0</v>
      </c>
      <c r="B317" s="9" t="s">
        <v>990</v>
      </c>
      <c r="C317" s="15" t="s">
        <v>991</v>
      </c>
      <c r="D317" s="15" t="s">
        <v>992</v>
      </c>
      <c r="E317" s="16">
        <v>127.571</v>
      </c>
      <c r="F317" s="11">
        <v>2.0</v>
      </c>
      <c r="G317" s="13"/>
      <c r="H317" s="18"/>
      <c r="I317" s="18">
        <v>-0.26</v>
      </c>
      <c r="J317" s="1" t="s">
        <v>37</v>
      </c>
      <c r="K317" s="13"/>
      <c r="L317" s="13">
        <f t="shared" si="1"/>
        <v>2.74</v>
      </c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ht="14.25" customHeight="1">
      <c r="A318" s="8">
        <v>317.0</v>
      </c>
      <c r="B318" s="9" t="s">
        <v>993</v>
      </c>
      <c r="C318" s="1" t="s">
        <v>994</v>
      </c>
      <c r="D318" s="1" t="s">
        <v>995</v>
      </c>
      <c r="E318" s="10">
        <v>133.1899</v>
      </c>
      <c r="F318" s="11">
        <v>2.77</v>
      </c>
      <c r="G318" s="13"/>
      <c r="H318" s="18"/>
      <c r="I318" s="13"/>
      <c r="J318" s="1"/>
      <c r="K318" s="13">
        <v>0.5562695687809822</v>
      </c>
      <c r="L318" s="13">
        <f t="shared" si="1"/>
        <v>3.556269569</v>
      </c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ht="14.25" customHeight="1">
      <c r="A319" s="8">
        <v>318.0</v>
      </c>
      <c r="B319" s="9" t="s">
        <v>996</v>
      </c>
      <c r="C319" s="1" t="s">
        <v>997</v>
      </c>
      <c r="D319" s="1" t="s">
        <v>998</v>
      </c>
      <c r="E319" s="10">
        <v>151.0</v>
      </c>
      <c r="F319" s="13">
        <v>1.1</v>
      </c>
      <c r="G319" s="13"/>
      <c r="H319" s="18"/>
      <c r="I319" s="13"/>
      <c r="J319" s="1"/>
      <c r="K319" s="13">
        <v>0.5511503028918117</v>
      </c>
      <c r="L319" s="13">
        <f t="shared" si="1"/>
        <v>3.551150303</v>
      </c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ht="13.5" customHeight="1">
      <c r="A320" s="8">
        <v>319.0</v>
      </c>
      <c r="B320" s="9" t="s">
        <v>999</v>
      </c>
      <c r="C320" s="1" t="s">
        <v>1000</v>
      </c>
      <c r="D320" s="1" t="s">
        <v>1001</v>
      </c>
      <c r="E320" s="10">
        <v>272.7697</v>
      </c>
      <c r="F320" s="13">
        <v>5.04</v>
      </c>
      <c r="G320" s="13"/>
      <c r="H320" s="18"/>
      <c r="I320" s="13"/>
      <c r="J320" s="1"/>
      <c r="K320" s="13">
        <v>4.2896680903734685</v>
      </c>
      <c r="L320" s="13">
        <f t="shared" si="1"/>
        <v>7.28966809</v>
      </c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ht="15.0" customHeight="1">
      <c r="A321" s="8">
        <v>320.0</v>
      </c>
      <c r="B321" s="9" t="s">
        <v>1002</v>
      </c>
      <c r="C321" s="15" t="s">
        <v>1003</v>
      </c>
      <c r="D321" s="15" t="s">
        <v>1004</v>
      </c>
      <c r="E321" s="16">
        <v>260.759</v>
      </c>
      <c r="F321" s="13">
        <v>4.78</v>
      </c>
      <c r="G321" s="12"/>
      <c r="H321" s="17"/>
      <c r="I321" s="13">
        <v>3.461</v>
      </c>
      <c r="J321" s="1" t="s">
        <v>406</v>
      </c>
      <c r="K321" s="13"/>
      <c r="L321" s="13">
        <f t="shared" si="1"/>
        <v>6.461</v>
      </c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ht="14.25" customHeight="1">
      <c r="A322" s="8">
        <v>321.0</v>
      </c>
      <c r="B322" s="9" t="s">
        <v>1005</v>
      </c>
      <c r="C322" s="1" t="s">
        <v>1006</v>
      </c>
      <c r="D322" s="1" t="s">
        <v>1007</v>
      </c>
      <c r="E322" s="10">
        <v>110.9691</v>
      </c>
      <c r="F322" s="13">
        <v>2.03</v>
      </c>
      <c r="G322" s="13"/>
      <c r="H322" s="18"/>
      <c r="I322" s="13"/>
      <c r="J322" s="1"/>
      <c r="K322" s="13">
        <v>1.8691108047065201</v>
      </c>
      <c r="L322" s="13">
        <f t="shared" si="1"/>
        <v>4.869110805</v>
      </c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ht="14.25" customHeight="1">
      <c r="A323" s="8">
        <v>322.0</v>
      </c>
      <c r="B323" s="9" t="s">
        <v>1008</v>
      </c>
      <c r="C323" s="15" t="s">
        <v>1009</v>
      </c>
      <c r="D323" s="15" t="s">
        <v>1010</v>
      </c>
      <c r="E323" s="16">
        <v>124.9956</v>
      </c>
      <c r="F323" s="11">
        <v>2.6</v>
      </c>
      <c r="G323" s="12"/>
      <c r="H323" s="17"/>
      <c r="I323" s="13">
        <f>(1.18+1.13+1.18)/3</f>
        <v>1.163333333</v>
      </c>
      <c r="J323" s="1" t="s">
        <v>47</v>
      </c>
      <c r="K323" s="13">
        <v>0.67</v>
      </c>
      <c r="L323" s="13">
        <f t="shared" si="1"/>
        <v>3.916666667</v>
      </c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ht="14.25" customHeight="1">
      <c r="A324" s="8">
        <v>323.0</v>
      </c>
      <c r="B324" s="9" t="s">
        <v>1011</v>
      </c>
      <c r="C324" s="15" t="s">
        <v>1012</v>
      </c>
      <c r="D324" s="15" t="s">
        <v>1013</v>
      </c>
      <c r="E324" s="16">
        <v>124.9956</v>
      </c>
      <c r="F324" s="13">
        <v>2.73</v>
      </c>
      <c r="G324" s="12"/>
      <c r="H324" s="17"/>
      <c r="I324" s="13">
        <v>2.819</v>
      </c>
      <c r="J324" s="1" t="s">
        <v>406</v>
      </c>
      <c r="K324" s="13"/>
      <c r="L324" s="13">
        <f t="shared" si="1"/>
        <v>5.819</v>
      </c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ht="14.25" customHeight="1">
      <c r="A325" s="8">
        <v>324.0</v>
      </c>
      <c r="B325" s="9" t="s">
        <v>1014</v>
      </c>
      <c r="C325" s="15" t="s">
        <v>1015</v>
      </c>
      <c r="D325" s="15" t="s">
        <v>1016</v>
      </c>
      <c r="E325" s="16">
        <v>217.8869</v>
      </c>
      <c r="F325" s="13">
        <v>0.96</v>
      </c>
      <c r="G325" s="12"/>
      <c r="H325" s="17"/>
      <c r="I325" s="13">
        <v>0.4885</v>
      </c>
      <c r="J325" s="1" t="s">
        <v>51</v>
      </c>
      <c r="K325" s="13"/>
      <c r="L325" s="13">
        <f t="shared" si="1"/>
        <v>3.4885</v>
      </c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ht="13.5" customHeight="1">
      <c r="A326" s="8">
        <v>325.0</v>
      </c>
      <c r="B326" s="9" t="s">
        <v>1017</v>
      </c>
      <c r="C326" s="15" t="s">
        <v>1018</v>
      </c>
      <c r="D326" s="15" t="s">
        <v>1019</v>
      </c>
      <c r="E326" s="16">
        <v>80.513</v>
      </c>
      <c r="F326" s="13">
        <v>0.03</v>
      </c>
      <c r="G326" s="12"/>
      <c r="H326" s="17"/>
      <c r="I326" s="13">
        <f>(0.18+0.203)/2</f>
        <v>0.1915</v>
      </c>
      <c r="J326" s="1" t="s">
        <v>51</v>
      </c>
      <c r="K326" s="13"/>
      <c r="L326" s="13">
        <f t="shared" si="1"/>
        <v>3.1915</v>
      </c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ht="13.5" customHeight="1">
      <c r="A327" s="8">
        <v>326.0</v>
      </c>
      <c r="B327" s="9" t="s">
        <v>1020</v>
      </c>
      <c r="C327" s="1" t="s">
        <v>1021</v>
      </c>
      <c r="D327" s="1" t="s">
        <v>1022</v>
      </c>
      <c r="E327" s="10">
        <v>149.4026</v>
      </c>
      <c r="F327" s="11">
        <v>1.42</v>
      </c>
      <c r="G327" s="12">
        <v>-0.31</v>
      </c>
      <c r="H327" s="12">
        <v>-0.19</v>
      </c>
      <c r="I327" s="13">
        <v>-0.3037</v>
      </c>
      <c r="J327" s="1" t="s">
        <v>15</v>
      </c>
      <c r="K327" s="13"/>
      <c r="L327" s="13">
        <f t="shared" si="1"/>
        <v>2.7321</v>
      </c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ht="14.25" customHeight="1">
      <c r="A328" s="8">
        <v>327.0</v>
      </c>
      <c r="B328" s="9" t="s">
        <v>1023</v>
      </c>
      <c r="C328" s="15" t="s">
        <v>1024</v>
      </c>
      <c r="D328" s="15" t="s">
        <v>1025</v>
      </c>
      <c r="E328" s="16">
        <v>94.5395</v>
      </c>
      <c r="F328" s="11">
        <v>0.53</v>
      </c>
      <c r="G328" s="12"/>
      <c r="H328" s="17"/>
      <c r="I328" s="13">
        <v>-0.412</v>
      </c>
      <c r="J328" s="1" t="s">
        <v>33</v>
      </c>
      <c r="K328" s="13"/>
      <c r="L328" s="13">
        <f t="shared" si="1"/>
        <v>2.588</v>
      </c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ht="13.5" customHeight="1">
      <c r="A329" s="8">
        <v>328.0</v>
      </c>
      <c r="B329" s="9" t="s">
        <v>1026</v>
      </c>
      <c r="C329" s="15" t="s">
        <v>1027</v>
      </c>
      <c r="D329" s="15" t="s">
        <v>1028</v>
      </c>
      <c r="E329" s="16">
        <v>177.4556</v>
      </c>
      <c r="F329" s="11">
        <v>2.03</v>
      </c>
      <c r="G329" s="13"/>
      <c r="H329" s="18"/>
      <c r="I329" s="18">
        <v>0.119</v>
      </c>
      <c r="J329" s="1" t="s">
        <v>37</v>
      </c>
      <c r="K329" s="13"/>
      <c r="L329" s="13">
        <f t="shared" si="1"/>
        <v>3.119</v>
      </c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ht="13.5" customHeight="1">
      <c r="A330" s="8">
        <v>329.0</v>
      </c>
      <c r="B330" s="9" t="s">
        <v>1029</v>
      </c>
      <c r="C330" s="15" t="s">
        <v>1030</v>
      </c>
      <c r="D330" s="15" t="s">
        <v>1031</v>
      </c>
      <c r="E330" s="16">
        <v>100.0397</v>
      </c>
      <c r="F330" s="13">
        <v>0.41</v>
      </c>
      <c r="G330" s="12"/>
      <c r="H330" s="17"/>
      <c r="I330" s="13">
        <v>-0.0775</v>
      </c>
      <c r="J330" s="1" t="s">
        <v>51</v>
      </c>
      <c r="K330" s="13"/>
      <c r="L330" s="13">
        <f t="shared" si="1"/>
        <v>2.9225</v>
      </c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ht="13.5" customHeight="1">
      <c r="A331" s="8">
        <v>330.0</v>
      </c>
      <c r="B331" s="9" t="s">
        <v>1032</v>
      </c>
      <c r="C331" s="15" t="s">
        <v>1033</v>
      </c>
      <c r="D331" s="15" t="s">
        <v>1034</v>
      </c>
      <c r="E331" s="16">
        <v>168.0377</v>
      </c>
      <c r="F331" s="11">
        <v>1.66</v>
      </c>
      <c r="G331" s="12"/>
      <c r="H331" s="17"/>
      <c r="I331" s="13">
        <v>-0.161</v>
      </c>
      <c r="J331" s="1" t="s">
        <v>1035</v>
      </c>
      <c r="K331" s="13"/>
      <c r="L331" s="13">
        <f t="shared" si="1"/>
        <v>2.839</v>
      </c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ht="14.25" customHeight="1">
      <c r="A332" s="8">
        <v>331.0</v>
      </c>
      <c r="B332" s="9" t="s">
        <v>1036</v>
      </c>
      <c r="C332" s="15" t="s">
        <v>1037</v>
      </c>
      <c r="D332" s="15" t="s">
        <v>1038</v>
      </c>
      <c r="E332" s="16">
        <v>160.1097</v>
      </c>
      <c r="F332" s="11">
        <v>1.5</v>
      </c>
      <c r="G332" s="12"/>
      <c r="H332" s="17"/>
      <c r="I332" s="13">
        <v>-0.56</v>
      </c>
      <c r="J332" s="1" t="s">
        <v>33</v>
      </c>
      <c r="K332" s="13"/>
      <c r="L332" s="13">
        <f t="shared" si="1"/>
        <v>2.44</v>
      </c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ht="14.25" customHeight="1">
      <c r="A333" s="8">
        <v>332.0</v>
      </c>
      <c r="B333" s="9" t="s">
        <v>1039</v>
      </c>
      <c r="C333" s="15" t="s">
        <v>1040</v>
      </c>
      <c r="D333" s="15" t="s">
        <v>1041</v>
      </c>
      <c r="E333" s="16">
        <v>70.0896</v>
      </c>
      <c r="F333" s="13">
        <v>0.07</v>
      </c>
      <c r="G333" s="12"/>
      <c r="H333" s="17"/>
      <c r="I333" s="13">
        <v>0.289</v>
      </c>
      <c r="J333" s="1" t="s">
        <v>51</v>
      </c>
      <c r="K333" s="13"/>
      <c r="L333" s="13">
        <f t="shared" si="1"/>
        <v>3.289</v>
      </c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ht="14.25" customHeight="1">
      <c r="A334" s="8">
        <v>333.0</v>
      </c>
      <c r="B334" s="9" t="s">
        <v>1042</v>
      </c>
      <c r="C334" s="15" t="s">
        <v>1043</v>
      </c>
      <c r="D334" s="15" t="s">
        <v>1044</v>
      </c>
      <c r="E334" s="16">
        <v>100.1584</v>
      </c>
      <c r="F334" s="11">
        <v>1.61</v>
      </c>
      <c r="G334" s="13"/>
      <c r="H334" s="18"/>
      <c r="I334" s="18">
        <v>-0.58</v>
      </c>
      <c r="J334" s="1" t="s">
        <v>37</v>
      </c>
      <c r="K334" s="13"/>
      <c r="L334" s="13">
        <f t="shared" si="1"/>
        <v>2.42</v>
      </c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ht="14.25" customHeight="1">
      <c r="A335" s="8">
        <v>334.0</v>
      </c>
      <c r="B335" s="9" t="s">
        <v>1045</v>
      </c>
      <c r="C335" s="15" t="s">
        <v>1043</v>
      </c>
      <c r="D335" s="15" t="s">
        <v>1046</v>
      </c>
      <c r="E335" s="16">
        <v>100.1584</v>
      </c>
      <c r="F335" s="11">
        <v>1.61</v>
      </c>
      <c r="G335" s="13"/>
      <c r="H335" s="18"/>
      <c r="I335" s="18">
        <v>-0.432</v>
      </c>
      <c r="J335" s="1" t="s">
        <v>37</v>
      </c>
      <c r="K335" s="13"/>
      <c r="L335" s="13">
        <f t="shared" si="1"/>
        <v>2.568</v>
      </c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ht="14.25" customHeight="1">
      <c r="A336" s="8">
        <v>335.0</v>
      </c>
      <c r="B336" s="9" t="s">
        <v>1047</v>
      </c>
      <c r="C336" s="15" t="s">
        <v>1048</v>
      </c>
      <c r="D336" s="15" t="s">
        <v>1049</v>
      </c>
      <c r="E336" s="16">
        <v>84.1161</v>
      </c>
      <c r="F336" s="13">
        <v>0.49</v>
      </c>
      <c r="G336" s="12"/>
      <c r="H336" s="17"/>
      <c r="I336" s="13">
        <v>0.38</v>
      </c>
      <c r="J336" s="1" t="s">
        <v>51</v>
      </c>
      <c r="K336" s="13"/>
      <c r="L336" s="13">
        <f t="shared" si="1"/>
        <v>3.38</v>
      </c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ht="14.25" customHeight="1">
      <c r="A337" s="8">
        <v>336.0</v>
      </c>
      <c r="B337" s="9" t="s">
        <v>1050</v>
      </c>
      <c r="C337" s="15" t="s">
        <v>1051</v>
      </c>
      <c r="D337" s="15" t="s">
        <v>1052</v>
      </c>
      <c r="E337" s="16">
        <v>98.1426</v>
      </c>
      <c r="F337" s="11">
        <v>0.94</v>
      </c>
      <c r="G337" s="12"/>
      <c r="H337" s="17"/>
      <c r="I337" s="13">
        <v>-1.092</v>
      </c>
      <c r="J337" s="1" t="s">
        <v>33</v>
      </c>
      <c r="K337" s="13"/>
      <c r="L337" s="13">
        <f t="shared" si="1"/>
        <v>1.908</v>
      </c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ht="14.25" customHeight="1">
      <c r="A338" s="8">
        <v>337.0</v>
      </c>
      <c r="B338" s="9" t="s">
        <v>1053</v>
      </c>
      <c r="C338" s="15" t="s">
        <v>1054</v>
      </c>
      <c r="D338" s="15" t="s">
        <v>1055</v>
      </c>
      <c r="E338" s="16">
        <v>58.0789</v>
      </c>
      <c r="F338" s="13">
        <v>0.17</v>
      </c>
      <c r="G338" s="12"/>
      <c r="H338" s="17"/>
      <c r="I338" s="13">
        <v>2.2595</v>
      </c>
      <c r="J338" s="1" t="s">
        <v>406</v>
      </c>
      <c r="K338" s="13">
        <v>1.99</v>
      </c>
      <c r="L338" s="13">
        <f t="shared" si="1"/>
        <v>5.12475</v>
      </c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ht="14.25" customHeight="1">
      <c r="A339" s="8">
        <v>338.0</v>
      </c>
      <c r="B339" s="9" t="s">
        <v>1056</v>
      </c>
      <c r="C339" s="15" t="s">
        <v>1057</v>
      </c>
      <c r="D339" s="15" t="s">
        <v>1058</v>
      </c>
      <c r="E339" s="16">
        <v>56.0631</v>
      </c>
      <c r="F339" s="13">
        <v>-0.38</v>
      </c>
      <c r="G339" s="12"/>
      <c r="H339" s="17"/>
      <c r="I339" s="13">
        <f>(1.58+1.56)/2</f>
        <v>1.57</v>
      </c>
      <c r="J339" s="1" t="s">
        <v>106</v>
      </c>
      <c r="K339" s="13"/>
      <c r="L339" s="13">
        <f t="shared" si="1"/>
        <v>4.57</v>
      </c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ht="14.25" customHeight="1">
      <c r="A340" s="8">
        <v>339.0</v>
      </c>
      <c r="B340" s="9" t="s">
        <v>1059</v>
      </c>
      <c r="C340" s="1" t="s">
        <v>1060</v>
      </c>
      <c r="D340" s="1" t="s">
        <v>1061</v>
      </c>
      <c r="E340" s="10">
        <v>84.1161</v>
      </c>
      <c r="F340" s="11">
        <v>0.28</v>
      </c>
      <c r="G340" s="12"/>
      <c r="H340" s="12"/>
      <c r="I340" s="13">
        <v>-1.591</v>
      </c>
      <c r="J340" s="1" t="s">
        <v>22</v>
      </c>
      <c r="K340" s="13"/>
      <c r="L340" s="13">
        <f t="shared" si="1"/>
        <v>1.409</v>
      </c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ht="14.25" customHeight="1">
      <c r="A341" s="8">
        <v>340.0</v>
      </c>
      <c r="B341" s="9" t="s">
        <v>1062</v>
      </c>
      <c r="C341" s="1" t="s">
        <v>1063</v>
      </c>
      <c r="D341" s="1" t="s">
        <v>1064</v>
      </c>
      <c r="E341" s="10">
        <v>86.1319</v>
      </c>
      <c r="F341" s="11">
        <v>1.17</v>
      </c>
      <c r="G341" s="13"/>
      <c r="H341" s="18"/>
      <c r="I341" s="13"/>
      <c r="J341" s="1"/>
      <c r="K341" s="13">
        <v>0.2630661695708767</v>
      </c>
      <c r="L341" s="13">
        <f t="shared" si="1"/>
        <v>3.26306617</v>
      </c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ht="13.5" customHeight="1">
      <c r="A342" s="8">
        <v>341.0</v>
      </c>
      <c r="B342" s="9" t="s">
        <v>1065</v>
      </c>
      <c r="C342" s="15" t="s">
        <v>1066</v>
      </c>
      <c r="D342" s="15" t="s">
        <v>1067</v>
      </c>
      <c r="E342" s="16">
        <v>70.0896</v>
      </c>
      <c r="F342" s="13">
        <v>0.13</v>
      </c>
      <c r="G342" s="12"/>
      <c r="H342" s="17"/>
      <c r="I342" s="13">
        <v>0.84</v>
      </c>
      <c r="J342" s="1" t="s">
        <v>51</v>
      </c>
      <c r="K342" s="13"/>
      <c r="L342" s="13">
        <f t="shared" si="1"/>
        <v>3.84</v>
      </c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ht="14.25" customHeight="1">
      <c r="A343" s="8">
        <v>342.0</v>
      </c>
      <c r="B343" s="9" t="s">
        <v>1068</v>
      </c>
      <c r="C343" s="15" t="s">
        <v>1069</v>
      </c>
      <c r="D343" s="15" t="s">
        <v>1070</v>
      </c>
      <c r="E343" s="16">
        <v>98.1426</v>
      </c>
      <c r="F343" s="11">
        <v>1.48</v>
      </c>
      <c r="G343" s="12"/>
      <c r="H343" s="17"/>
      <c r="I343" s="13">
        <v>0.41</v>
      </c>
      <c r="J343" s="1" t="s">
        <v>51</v>
      </c>
      <c r="K343" s="13"/>
      <c r="L343" s="13">
        <f t="shared" si="1"/>
        <v>3.41</v>
      </c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ht="14.25" customHeight="1">
      <c r="A344" s="8">
        <v>343.0</v>
      </c>
      <c r="B344" s="9" t="s">
        <v>1071</v>
      </c>
      <c r="C344" s="15" t="s">
        <v>1072</v>
      </c>
      <c r="D344" s="15" t="s">
        <v>1073</v>
      </c>
      <c r="E344" s="16">
        <v>154.2486</v>
      </c>
      <c r="F344" s="13">
        <v>3.07</v>
      </c>
      <c r="G344" s="13"/>
      <c r="H344" s="18"/>
      <c r="I344" s="18">
        <v>2.159</v>
      </c>
      <c r="J344" s="1" t="s">
        <v>37</v>
      </c>
      <c r="K344" s="13"/>
      <c r="L344" s="13">
        <f t="shared" si="1"/>
        <v>5.159</v>
      </c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ht="13.5" customHeight="1">
      <c r="A345" s="8">
        <v>344.0</v>
      </c>
      <c r="B345" s="9" t="s">
        <v>1074</v>
      </c>
      <c r="C345" s="15" t="s">
        <v>1075</v>
      </c>
      <c r="D345" s="15" t="s">
        <v>1076</v>
      </c>
      <c r="E345" s="16">
        <v>100.1584</v>
      </c>
      <c r="F345" s="11">
        <v>1.61</v>
      </c>
      <c r="G345" s="12"/>
      <c r="H345" s="17"/>
      <c r="I345" s="13">
        <v>0.519</v>
      </c>
      <c r="J345" s="1" t="s">
        <v>51</v>
      </c>
      <c r="K345" s="13"/>
      <c r="L345" s="13">
        <f t="shared" si="1"/>
        <v>3.519</v>
      </c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ht="14.25" customHeight="1">
      <c r="A346" s="8">
        <v>345.0</v>
      </c>
      <c r="B346" s="9" t="s">
        <v>1077</v>
      </c>
      <c r="C346" s="1" t="s">
        <v>1078</v>
      </c>
      <c r="D346" s="1" t="s">
        <v>1079</v>
      </c>
      <c r="E346" s="10">
        <v>72.1054</v>
      </c>
      <c r="F346" s="13">
        <v>0.63</v>
      </c>
      <c r="G346" s="13"/>
      <c r="H346" s="18"/>
      <c r="I346" s="13"/>
      <c r="J346" s="1"/>
      <c r="K346" s="13">
        <v>1.2559077990833392</v>
      </c>
      <c r="L346" s="13">
        <f t="shared" si="1"/>
        <v>4.255907799</v>
      </c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ht="14.25" customHeight="1">
      <c r="A347" s="8">
        <v>346.0</v>
      </c>
      <c r="B347" s="9" t="s">
        <v>1080</v>
      </c>
      <c r="C347" s="15" t="s">
        <v>1081</v>
      </c>
      <c r="D347" s="15" t="s">
        <v>1082</v>
      </c>
      <c r="E347" s="16">
        <v>112.1691</v>
      </c>
      <c r="F347" s="13">
        <v>1.47</v>
      </c>
      <c r="G347" s="12"/>
      <c r="H347" s="17"/>
      <c r="I347" s="13">
        <v>1.802</v>
      </c>
      <c r="J347" s="1" t="s">
        <v>106</v>
      </c>
      <c r="K347" s="13"/>
      <c r="L347" s="13">
        <f t="shared" si="1"/>
        <v>4.802</v>
      </c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ht="14.25" customHeight="1">
      <c r="A348" s="8">
        <v>347.0</v>
      </c>
      <c r="B348" s="9" t="s">
        <v>1083</v>
      </c>
      <c r="C348" s="15" t="s">
        <v>1084</v>
      </c>
      <c r="D348" s="15" t="s">
        <v>1085</v>
      </c>
      <c r="E348" s="16">
        <v>70.0896</v>
      </c>
      <c r="F348" s="13">
        <v>0.0</v>
      </c>
      <c r="G348" s="12"/>
      <c r="H348" s="17"/>
      <c r="I348" s="13">
        <v>0.7785</v>
      </c>
      <c r="J348" s="1" t="s">
        <v>51</v>
      </c>
      <c r="K348" s="13"/>
      <c r="L348" s="13">
        <f t="shared" si="1"/>
        <v>3.7785</v>
      </c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ht="14.25" customHeight="1">
      <c r="A349" s="8">
        <v>348.0</v>
      </c>
      <c r="B349" s="9" t="s">
        <v>1086</v>
      </c>
      <c r="C349" s="1" t="s">
        <v>1087</v>
      </c>
      <c r="D349" s="1" t="s">
        <v>1088</v>
      </c>
      <c r="E349" s="10">
        <v>154.2486</v>
      </c>
      <c r="F349" s="11">
        <v>2.97</v>
      </c>
      <c r="G349" s="13"/>
      <c r="H349" s="18"/>
      <c r="I349" s="13"/>
      <c r="J349" s="1"/>
      <c r="K349" s="13">
        <v>0.5971566239281554</v>
      </c>
      <c r="L349" s="13">
        <f t="shared" si="1"/>
        <v>3.597156624</v>
      </c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ht="13.5" customHeight="1">
      <c r="A350" s="8">
        <v>349.0</v>
      </c>
      <c r="B350" s="9" t="s">
        <v>1089</v>
      </c>
      <c r="C350" s="15" t="s">
        <v>1090</v>
      </c>
      <c r="D350" s="15" t="s">
        <v>1091</v>
      </c>
      <c r="E350" s="16">
        <v>126.1956</v>
      </c>
      <c r="F350" s="13">
        <v>1.96</v>
      </c>
      <c r="G350" s="12"/>
      <c r="H350" s="17"/>
      <c r="I350" s="13">
        <v>2.4875</v>
      </c>
      <c r="J350" s="1" t="s">
        <v>406</v>
      </c>
      <c r="K350" s="13"/>
      <c r="L350" s="13">
        <f t="shared" si="1"/>
        <v>5.4875</v>
      </c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ht="15.0" customHeight="1">
      <c r="A351" s="8">
        <v>350.0</v>
      </c>
      <c r="B351" s="9" t="s">
        <v>1092</v>
      </c>
      <c r="C351" s="15" t="s">
        <v>1093</v>
      </c>
      <c r="D351" s="15" t="s">
        <v>1094</v>
      </c>
      <c r="E351" s="16">
        <v>112.1691</v>
      </c>
      <c r="F351" s="11">
        <v>1.36</v>
      </c>
      <c r="G351" s="12"/>
      <c r="H351" s="17"/>
      <c r="I351" s="13">
        <v>-0.261</v>
      </c>
      <c r="J351" s="1" t="s">
        <v>33</v>
      </c>
      <c r="K351" s="13"/>
      <c r="L351" s="13">
        <f t="shared" si="1"/>
        <v>2.739</v>
      </c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ht="14.25" customHeight="1">
      <c r="A352" s="8">
        <v>351.0</v>
      </c>
      <c r="B352" s="9" t="s">
        <v>1095</v>
      </c>
      <c r="C352" s="15" t="s">
        <v>1096</v>
      </c>
      <c r="D352" s="15" t="s">
        <v>1097</v>
      </c>
      <c r="E352" s="16">
        <v>222.3653</v>
      </c>
      <c r="F352" s="11">
        <v>5.68</v>
      </c>
      <c r="G352" s="13"/>
      <c r="H352" s="18"/>
      <c r="I352" s="18">
        <v>2.192</v>
      </c>
      <c r="J352" s="1" t="s">
        <v>37</v>
      </c>
      <c r="K352" s="13"/>
      <c r="L352" s="13">
        <f t="shared" si="1"/>
        <v>5.192</v>
      </c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ht="13.5" customHeight="1">
      <c r="A353" s="8">
        <v>352.0</v>
      </c>
      <c r="B353" s="9" t="s">
        <v>1098</v>
      </c>
      <c r="C353" s="15" t="s">
        <v>1099</v>
      </c>
      <c r="D353" s="15" t="s">
        <v>1100</v>
      </c>
      <c r="E353" s="16">
        <v>140.2221</v>
      </c>
      <c r="F353" s="11">
        <v>2.34</v>
      </c>
      <c r="G353" s="12"/>
      <c r="H353" s="17"/>
      <c r="I353" s="13">
        <v>0.4585</v>
      </c>
      <c r="J353" s="1" t="s">
        <v>51</v>
      </c>
      <c r="K353" s="13"/>
      <c r="L353" s="13">
        <f t="shared" si="1"/>
        <v>3.4585</v>
      </c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ht="14.25" customHeight="1">
      <c r="A354" s="8">
        <v>353.0</v>
      </c>
      <c r="B354" s="9" t="s">
        <v>1101</v>
      </c>
      <c r="C354" s="1" t="s">
        <v>1102</v>
      </c>
      <c r="D354" s="1" t="s">
        <v>1103</v>
      </c>
      <c r="E354" s="10">
        <v>124.1798</v>
      </c>
      <c r="F354" s="11">
        <v>1.73</v>
      </c>
      <c r="G354" s="12"/>
      <c r="H354" s="12"/>
      <c r="I354" s="13">
        <v>-0.312</v>
      </c>
      <c r="J354" s="1" t="s">
        <v>22</v>
      </c>
      <c r="K354" s="13"/>
      <c r="L354" s="13">
        <f t="shared" si="1"/>
        <v>2.688</v>
      </c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ht="14.25" customHeight="1">
      <c r="A355" s="8">
        <v>354.0</v>
      </c>
      <c r="B355" s="9" t="s">
        <v>1104</v>
      </c>
      <c r="C355" s="15" t="s">
        <v>1105</v>
      </c>
      <c r="D355" s="15" t="s">
        <v>1106</v>
      </c>
      <c r="E355" s="16">
        <v>290.482</v>
      </c>
      <c r="F355" s="11">
        <v>7.09</v>
      </c>
      <c r="G355" s="13"/>
      <c r="H355" s="18"/>
      <c r="I355" s="18">
        <v>3.384</v>
      </c>
      <c r="J355" s="1" t="s">
        <v>37</v>
      </c>
      <c r="K355" s="13"/>
      <c r="L355" s="13">
        <f t="shared" si="1"/>
        <v>6.384</v>
      </c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ht="13.5" customHeight="1">
      <c r="A356" s="8">
        <v>355.0</v>
      </c>
      <c r="B356" s="9" t="s">
        <v>1107</v>
      </c>
      <c r="C356" s="15" t="s">
        <v>1108</v>
      </c>
      <c r="D356" s="15" t="s">
        <v>1109</v>
      </c>
      <c r="E356" s="16">
        <v>86.089</v>
      </c>
      <c r="F356" s="13">
        <v>-0.93</v>
      </c>
      <c r="G356" s="12"/>
      <c r="H356" s="17"/>
      <c r="I356" s="13">
        <v>0.208</v>
      </c>
      <c r="J356" s="1" t="s">
        <v>51</v>
      </c>
      <c r="K356" s="13"/>
      <c r="L356" s="13">
        <f t="shared" si="1"/>
        <v>3.208</v>
      </c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ht="14.25" customHeight="1">
      <c r="A357" s="8">
        <v>356.0</v>
      </c>
      <c r="B357" s="9" t="s">
        <v>1110</v>
      </c>
      <c r="C357" s="15" t="s">
        <v>1111</v>
      </c>
      <c r="D357" s="15" t="s">
        <v>1112</v>
      </c>
      <c r="E357" s="16">
        <v>100.1584</v>
      </c>
      <c r="F357" s="13">
        <v>1.78</v>
      </c>
      <c r="G357" s="12"/>
      <c r="H357" s="17"/>
      <c r="I357" s="13">
        <f>(0.76+0.855)/2</f>
        <v>0.8075</v>
      </c>
      <c r="J357" s="1" t="s">
        <v>51</v>
      </c>
      <c r="K357" s="13"/>
      <c r="L357" s="13">
        <f t="shared" si="1"/>
        <v>3.8075</v>
      </c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ht="14.25" customHeight="1">
      <c r="A358" s="8">
        <v>357.0</v>
      </c>
      <c r="B358" s="9" t="s">
        <v>1113</v>
      </c>
      <c r="C358" s="15" t="s">
        <v>1114</v>
      </c>
      <c r="D358" s="15" t="s">
        <v>1115</v>
      </c>
      <c r="E358" s="16">
        <v>44.0524</v>
      </c>
      <c r="F358" s="13">
        <v>-0.34</v>
      </c>
      <c r="G358" s="12"/>
      <c r="H358" s="17"/>
      <c r="I358" s="13">
        <f>(0.12+0.155)/2</f>
        <v>0.1375</v>
      </c>
      <c r="J358" s="1" t="s">
        <v>51</v>
      </c>
      <c r="K358" s="13"/>
      <c r="L358" s="13">
        <f t="shared" si="1"/>
        <v>3.1375</v>
      </c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ht="14.25" customHeight="1">
      <c r="A359" s="8">
        <v>358.0</v>
      </c>
      <c r="B359" s="9" t="s">
        <v>1116</v>
      </c>
      <c r="C359" s="15" t="s">
        <v>1117</v>
      </c>
      <c r="D359" s="15" t="s">
        <v>1118</v>
      </c>
      <c r="E359" s="16">
        <v>86.1319</v>
      </c>
      <c r="F359" s="13">
        <v>1.23</v>
      </c>
      <c r="G359" s="12"/>
      <c r="H359" s="17"/>
      <c r="I359" s="13">
        <v>0.938</v>
      </c>
      <c r="J359" s="1" t="s">
        <v>51</v>
      </c>
      <c r="K359" s="13"/>
      <c r="L359" s="13">
        <f t="shared" si="1"/>
        <v>3.938</v>
      </c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ht="14.25" customHeight="1">
      <c r="A360" s="8">
        <v>359.0</v>
      </c>
      <c r="B360" s="9" t="s">
        <v>1119</v>
      </c>
      <c r="C360" s="15" t="s">
        <v>1120</v>
      </c>
      <c r="D360" s="15" t="s">
        <v>1121</v>
      </c>
      <c r="E360" s="16">
        <v>86.1319</v>
      </c>
      <c r="F360" s="13">
        <v>1.31</v>
      </c>
      <c r="G360" s="12"/>
      <c r="H360" s="17"/>
      <c r="I360" s="13">
        <f>(0.82+0.842)/2</f>
        <v>0.831</v>
      </c>
      <c r="J360" s="1" t="s">
        <v>51</v>
      </c>
      <c r="K360" s="13">
        <v>0.82</v>
      </c>
      <c r="L360" s="13">
        <f t="shared" si="1"/>
        <v>3.8255</v>
      </c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ht="14.25" customHeight="1">
      <c r="A361" s="8">
        <v>360.0</v>
      </c>
      <c r="B361" s="9" t="s">
        <v>1122</v>
      </c>
      <c r="C361" s="15" t="s">
        <v>1123</v>
      </c>
      <c r="D361" s="15" t="s">
        <v>1124</v>
      </c>
      <c r="E361" s="16">
        <v>100.1584</v>
      </c>
      <c r="F361" s="11">
        <v>1.73</v>
      </c>
      <c r="G361" s="12"/>
      <c r="H361" s="17"/>
      <c r="I361" s="13">
        <v>0.7285</v>
      </c>
      <c r="J361" s="1" t="s">
        <v>51</v>
      </c>
      <c r="K361" s="13"/>
      <c r="L361" s="13">
        <f t="shared" si="1"/>
        <v>3.7285</v>
      </c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ht="14.25" customHeight="1">
      <c r="A362" s="8">
        <v>361.0</v>
      </c>
      <c r="B362" s="9" t="s">
        <v>1125</v>
      </c>
      <c r="C362" s="15" t="s">
        <v>1126</v>
      </c>
      <c r="D362" s="15" t="s">
        <v>1127</v>
      </c>
      <c r="E362" s="16">
        <v>72.1054</v>
      </c>
      <c r="F362" s="13">
        <v>0.88</v>
      </c>
      <c r="G362" s="12"/>
      <c r="H362" s="17"/>
      <c r="I362" s="13">
        <f>(0.69+0.654)/2</f>
        <v>0.672</v>
      </c>
      <c r="J362" s="1" t="s">
        <v>51</v>
      </c>
      <c r="K362" s="13"/>
      <c r="L362" s="13">
        <f t="shared" si="1"/>
        <v>3.672</v>
      </c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ht="14.25" customHeight="1">
      <c r="A363" s="8">
        <v>362.0</v>
      </c>
      <c r="B363" s="9" t="s">
        <v>1128</v>
      </c>
      <c r="C363" s="15" t="s">
        <v>1129</v>
      </c>
      <c r="D363" s="15" t="s">
        <v>1130</v>
      </c>
      <c r="E363" s="16">
        <v>86.1319</v>
      </c>
      <c r="F363" s="13">
        <v>1.23</v>
      </c>
      <c r="G363" s="12"/>
      <c r="H363" s="17"/>
      <c r="I363" s="13">
        <v>1.4215</v>
      </c>
      <c r="J363" s="1" t="s">
        <v>106</v>
      </c>
      <c r="K363" s="13"/>
      <c r="L363" s="13">
        <f t="shared" si="1"/>
        <v>4.4215</v>
      </c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ht="14.25" customHeight="1">
      <c r="A364" s="8">
        <v>363.0</v>
      </c>
      <c r="B364" s="9" t="s">
        <v>1131</v>
      </c>
      <c r="C364" s="15" t="s">
        <v>1132</v>
      </c>
      <c r="D364" s="15" t="s">
        <v>1133</v>
      </c>
      <c r="E364" s="16">
        <v>114.1849</v>
      </c>
      <c r="F364" s="11">
        <v>2.14</v>
      </c>
      <c r="G364" s="12"/>
      <c r="H364" s="17"/>
      <c r="I364" s="13">
        <v>0.852</v>
      </c>
      <c r="J364" s="1" t="s">
        <v>51</v>
      </c>
      <c r="K364" s="13"/>
      <c r="L364" s="13">
        <f t="shared" si="1"/>
        <v>3.852</v>
      </c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ht="14.25" customHeight="1">
      <c r="A365" s="8">
        <v>364.0</v>
      </c>
      <c r="B365" s="9" t="s">
        <v>1134</v>
      </c>
      <c r="C365" s="15" t="s">
        <v>1135</v>
      </c>
      <c r="D365" s="15" t="s">
        <v>1136</v>
      </c>
      <c r="E365" s="16">
        <v>56.0631</v>
      </c>
      <c r="F365" s="13">
        <v>-0.01</v>
      </c>
      <c r="G365" s="13"/>
      <c r="H365" s="18"/>
      <c r="I365" s="18">
        <v>3.448</v>
      </c>
      <c r="J365" s="1" t="s">
        <v>37</v>
      </c>
      <c r="K365" s="13"/>
      <c r="L365" s="13">
        <f t="shared" si="1"/>
        <v>6.448</v>
      </c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ht="14.25" customHeight="1">
      <c r="A366" s="8">
        <v>365.0</v>
      </c>
      <c r="B366" s="9" t="s">
        <v>1137</v>
      </c>
      <c r="C366" s="1" t="s">
        <v>1138</v>
      </c>
      <c r="D366" s="1" t="s">
        <v>1139</v>
      </c>
      <c r="E366" s="10">
        <v>70.0896</v>
      </c>
      <c r="F366" s="13">
        <v>0.6</v>
      </c>
      <c r="G366" s="13"/>
      <c r="H366" s="18"/>
      <c r="I366" s="13"/>
      <c r="J366" s="1"/>
      <c r="K366" s="13">
        <v>2.9883210850490878</v>
      </c>
      <c r="L366" s="13">
        <f t="shared" si="1"/>
        <v>5.988321085</v>
      </c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ht="14.25" customHeight="1">
      <c r="A367" s="8">
        <v>366.0</v>
      </c>
      <c r="B367" s="9" t="s">
        <v>1140</v>
      </c>
      <c r="C367" s="1" t="s">
        <v>1141</v>
      </c>
      <c r="D367" s="1" t="s">
        <v>1142</v>
      </c>
      <c r="E367" s="10">
        <v>100.1155</v>
      </c>
      <c r="F367" s="13">
        <v>-0.18</v>
      </c>
      <c r="G367" s="13"/>
      <c r="H367" s="18"/>
      <c r="I367" s="13"/>
      <c r="J367" s="1"/>
      <c r="K367" s="13">
        <v>1.056018648519442</v>
      </c>
      <c r="L367" s="13">
        <f t="shared" si="1"/>
        <v>4.056018649</v>
      </c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ht="15.0" customHeight="1">
      <c r="A368" s="8">
        <v>367.0</v>
      </c>
      <c r="B368" s="9" t="s">
        <v>1143</v>
      </c>
      <c r="C368" s="15" t="s">
        <v>1144</v>
      </c>
      <c r="D368" s="15" t="s">
        <v>1145</v>
      </c>
      <c r="E368" s="16">
        <v>100.1155</v>
      </c>
      <c r="F368" s="13">
        <v>0.4</v>
      </c>
      <c r="G368" s="12"/>
      <c r="H368" s="17"/>
      <c r="I368" s="13">
        <f>(-0.13-0.243-0.14)/3</f>
        <v>-0.171</v>
      </c>
      <c r="J368" s="1" t="s">
        <v>47</v>
      </c>
      <c r="K368" s="13"/>
      <c r="L368" s="13">
        <f t="shared" si="1"/>
        <v>2.829</v>
      </c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ht="14.25" customHeight="1">
      <c r="A369" s="8">
        <v>368.0</v>
      </c>
      <c r="B369" s="9" t="s">
        <v>1146</v>
      </c>
      <c r="C369" s="1" t="s">
        <v>1147</v>
      </c>
      <c r="D369" s="1" t="s">
        <v>1148</v>
      </c>
      <c r="E369" s="10">
        <v>156.2215</v>
      </c>
      <c r="F369" s="11">
        <v>1.94</v>
      </c>
      <c r="G369" s="13"/>
      <c r="H369" s="18"/>
      <c r="I369" s="13"/>
      <c r="J369" s="1"/>
      <c r="K369" s="13">
        <v>-0.12847849125662059</v>
      </c>
      <c r="L369" s="13">
        <f t="shared" si="1"/>
        <v>2.871521509</v>
      </c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ht="14.25" customHeight="1">
      <c r="A370" s="8">
        <v>369.0</v>
      </c>
      <c r="B370" s="9" t="s">
        <v>1149</v>
      </c>
      <c r="C370" s="15" t="s">
        <v>1150</v>
      </c>
      <c r="D370" s="15" t="s">
        <v>1151</v>
      </c>
      <c r="E370" s="16">
        <v>140.1792</v>
      </c>
      <c r="F370" s="11">
        <v>1.3</v>
      </c>
      <c r="G370" s="12"/>
      <c r="H370" s="17"/>
      <c r="I370" s="13">
        <v>-1.91</v>
      </c>
      <c r="J370" s="1" t="s">
        <v>1152</v>
      </c>
      <c r="K370" s="13"/>
      <c r="L370" s="13">
        <f t="shared" si="1"/>
        <v>1.09</v>
      </c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ht="14.25" customHeight="1">
      <c r="A371" s="8">
        <v>370.0</v>
      </c>
      <c r="B371" s="9" t="s">
        <v>1153</v>
      </c>
      <c r="C371" s="15" t="s">
        <v>1154</v>
      </c>
      <c r="D371" s="15" t="s">
        <v>1155</v>
      </c>
      <c r="E371" s="16">
        <v>192.2965</v>
      </c>
      <c r="F371" s="11">
        <v>3.84</v>
      </c>
      <c r="G371" s="13"/>
      <c r="H371" s="18"/>
      <c r="I371" s="18">
        <v>1.577</v>
      </c>
      <c r="J371" s="1" t="s">
        <v>37</v>
      </c>
      <c r="K371" s="13"/>
      <c r="L371" s="13">
        <f t="shared" si="1"/>
        <v>4.577</v>
      </c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ht="14.25" customHeight="1">
      <c r="A372" s="8">
        <v>371.0</v>
      </c>
      <c r="B372" s="9" t="s">
        <v>1156</v>
      </c>
      <c r="C372" s="1" t="s">
        <v>1157</v>
      </c>
      <c r="D372" s="1" t="s">
        <v>1158</v>
      </c>
      <c r="E372" s="10">
        <v>206.323</v>
      </c>
      <c r="F372" s="11">
        <v>4.84</v>
      </c>
      <c r="G372" s="13"/>
      <c r="H372" s="18"/>
      <c r="I372" s="13"/>
      <c r="J372" s="1"/>
      <c r="K372" s="13">
        <v>1.8374263892317264</v>
      </c>
      <c r="L372" s="13">
        <f t="shared" si="1"/>
        <v>4.837426389</v>
      </c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ht="14.25" customHeight="1">
      <c r="A373" s="8">
        <v>372.0</v>
      </c>
      <c r="B373" s="9" t="s">
        <v>1159</v>
      </c>
      <c r="C373" s="1" t="s">
        <v>1160</v>
      </c>
      <c r="D373" s="15" t="s">
        <v>1161</v>
      </c>
      <c r="E373" s="10">
        <v>74.0783</v>
      </c>
      <c r="F373" s="11">
        <v>0.18</v>
      </c>
      <c r="G373" s="13"/>
      <c r="H373" s="13"/>
      <c r="I373" s="13">
        <v>-0.6375</v>
      </c>
      <c r="J373" s="1" t="s">
        <v>1162</v>
      </c>
      <c r="K373" s="13"/>
      <c r="L373" s="13">
        <f t="shared" si="1"/>
        <v>2.3625</v>
      </c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ht="14.25" customHeight="1">
      <c r="A374" s="8">
        <v>373.0</v>
      </c>
      <c r="B374" s="9" t="s">
        <v>1163</v>
      </c>
      <c r="C374" s="15" t="s">
        <v>1164</v>
      </c>
      <c r="D374" s="15" t="s">
        <v>1165</v>
      </c>
      <c r="E374" s="16">
        <v>102.1313</v>
      </c>
      <c r="F374" s="11">
        <v>1.24</v>
      </c>
      <c r="G374" s="13"/>
      <c r="H374" s="18"/>
      <c r="I374" s="13">
        <v>0.23</v>
      </c>
      <c r="J374" s="1" t="s">
        <v>1162</v>
      </c>
      <c r="K374" s="13"/>
      <c r="L374" s="13">
        <f t="shared" si="1"/>
        <v>3.23</v>
      </c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ht="14.25" customHeight="1">
      <c r="A375" s="8">
        <v>374.0</v>
      </c>
      <c r="B375" s="9" t="s">
        <v>1166</v>
      </c>
      <c r="C375" s="1" t="s">
        <v>1167</v>
      </c>
      <c r="D375" s="1" t="s">
        <v>1168</v>
      </c>
      <c r="E375" s="10">
        <v>116.1578</v>
      </c>
      <c r="F375" s="13">
        <v>1.78</v>
      </c>
      <c r="G375" s="13"/>
      <c r="H375" s="18"/>
      <c r="I375" s="13"/>
      <c r="J375" s="1"/>
      <c r="K375" s="13">
        <v>0.8345994566255743</v>
      </c>
      <c r="L375" s="13">
        <f t="shared" si="1"/>
        <v>3.834599457</v>
      </c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ht="14.25" customHeight="1">
      <c r="A376" s="8">
        <v>375.0</v>
      </c>
      <c r="B376" s="9" t="s">
        <v>1169</v>
      </c>
      <c r="C376" s="15" t="s">
        <v>1170</v>
      </c>
      <c r="D376" s="15" t="s">
        <v>1171</v>
      </c>
      <c r="E376" s="16">
        <v>144.2108</v>
      </c>
      <c r="F376" s="11">
        <v>2.83</v>
      </c>
      <c r="G376" s="13"/>
      <c r="H376" s="18"/>
      <c r="I376" s="13">
        <v>1.21</v>
      </c>
      <c r="J376" s="1" t="s">
        <v>1162</v>
      </c>
      <c r="K376" s="13"/>
      <c r="L376" s="13">
        <f t="shared" si="1"/>
        <v>4.21</v>
      </c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ht="15.0" customHeight="1">
      <c r="A377" s="8">
        <v>376.0</v>
      </c>
      <c r="B377" s="9" t="s">
        <v>1172</v>
      </c>
      <c r="C377" s="15" t="s">
        <v>1173</v>
      </c>
      <c r="D377" s="15" t="s">
        <v>1174</v>
      </c>
      <c r="E377" s="16">
        <v>116.1578</v>
      </c>
      <c r="F377" s="13">
        <v>1.78</v>
      </c>
      <c r="G377" s="13"/>
      <c r="H377" s="18"/>
      <c r="I377" s="13">
        <v>0.81</v>
      </c>
      <c r="J377" s="1" t="s">
        <v>1175</v>
      </c>
      <c r="K377" s="13"/>
      <c r="L377" s="13">
        <f t="shared" si="1"/>
        <v>3.81</v>
      </c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ht="14.25" customHeight="1">
      <c r="A378" s="8">
        <v>377.0</v>
      </c>
      <c r="B378" s="9" t="s">
        <v>1176</v>
      </c>
      <c r="C378" s="1" t="s">
        <v>1177</v>
      </c>
      <c r="D378" s="1" t="s">
        <v>1178</v>
      </c>
      <c r="E378" s="10">
        <v>88.1048</v>
      </c>
      <c r="F378" s="11">
        <v>0.73</v>
      </c>
      <c r="G378" s="12"/>
      <c r="H378" s="12">
        <v>-0.74</v>
      </c>
      <c r="I378" s="13">
        <v>-0.418</v>
      </c>
      <c r="J378" s="1" t="s">
        <v>1179</v>
      </c>
      <c r="K378" s="13"/>
      <c r="L378" s="13">
        <f t="shared" si="1"/>
        <v>2.421</v>
      </c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ht="14.25" customHeight="1">
      <c r="A379" s="8">
        <v>378.0</v>
      </c>
      <c r="B379" s="9" t="s">
        <v>1180</v>
      </c>
      <c r="C379" s="15" t="s">
        <v>1181</v>
      </c>
      <c r="D379" s="15" t="s">
        <v>1182</v>
      </c>
      <c r="E379" s="16">
        <v>144.2108</v>
      </c>
      <c r="F379" s="11">
        <v>2.83</v>
      </c>
      <c r="G379" s="13"/>
      <c r="H379" s="18"/>
      <c r="I379" s="13">
        <v>1.518</v>
      </c>
      <c r="J379" s="1" t="s">
        <v>1162</v>
      </c>
      <c r="K379" s="13"/>
      <c r="L379" s="13">
        <f t="shared" si="1"/>
        <v>4.518</v>
      </c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ht="14.25" customHeight="1">
      <c r="A380" s="8">
        <v>379.0</v>
      </c>
      <c r="B380" s="9" t="s">
        <v>1183</v>
      </c>
      <c r="C380" s="15" t="s">
        <v>1184</v>
      </c>
      <c r="D380" s="15" t="s">
        <v>1185</v>
      </c>
      <c r="E380" s="16">
        <v>116.1578</v>
      </c>
      <c r="F380" s="11">
        <v>1.76</v>
      </c>
      <c r="G380" s="12"/>
      <c r="H380" s="17"/>
      <c r="I380" s="13">
        <v>-0.4495</v>
      </c>
      <c r="J380" s="1" t="s">
        <v>33</v>
      </c>
      <c r="K380" s="13"/>
      <c r="L380" s="13">
        <f t="shared" si="1"/>
        <v>2.5505</v>
      </c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ht="14.25" customHeight="1">
      <c r="A381" s="8">
        <v>380.0</v>
      </c>
      <c r="B381" s="9" t="s">
        <v>1186</v>
      </c>
      <c r="C381" s="15" t="s">
        <v>1187</v>
      </c>
      <c r="D381" s="15" t="s">
        <v>1188</v>
      </c>
      <c r="E381" s="16">
        <v>170.248</v>
      </c>
      <c r="F381" s="11">
        <v>2.72</v>
      </c>
      <c r="G381" s="12"/>
      <c r="H381" s="17"/>
      <c r="I381" s="13">
        <v>0.978</v>
      </c>
      <c r="J381" s="1" t="s">
        <v>51</v>
      </c>
      <c r="K381" s="13"/>
      <c r="L381" s="13">
        <f t="shared" si="1"/>
        <v>3.978</v>
      </c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ht="14.25" customHeight="1">
      <c r="A382" s="8">
        <v>381.0</v>
      </c>
      <c r="B382" s="9" t="s">
        <v>1189</v>
      </c>
      <c r="C382" s="1" t="s">
        <v>1190</v>
      </c>
      <c r="D382" s="1" t="s">
        <v>1191</v>
      </c>
      <c r="E382" s="10">
        <v>191.4392</v>
      </c>
      <c r="F382" s="11">
        <v>2.39</v>
      </c>
      <c r="G382" s="13"/>
      <c r="H382" s="18"/>
      <c r="I382" s="13"/>
      <c r="J382" s="1"/>
      <c r="K382" s="13">
        <v>0.6385781942617372</v>
      </c>
      <c r="L382" s="13">
        <f t="shared" si="1"/>
        <v>3.638578194</v>
      </c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ht="14.25" customHeight="1">
      <c r="A383" s="8">
        <v>382.0</v>
      </c>
      <c r="B383" s="9" t="s">
        <v>1192</v>
      </c>
      <c r="C383" s="15" t="s">
        <v>1193</v>
      </c>
      <c r="D383" s="15" t="s">
        <v>1194</v>
      </c>
      <c r="E383" s="16">
        <v>258.3528</v>
      </c>
      <c r="F383" s="11">
        <v>4.33</v>
      </c>
      <c r="G383" s="13"/>
      <c r="H383" s="18"/>
      <c r="I383" s="13">
        <v>1.8505</v>
      </c>
      <c r="J383" s="1" t="s">
        <v>1162</v>
      </c>
      <c r="K383" s="13"/>
      <c r="L383" s="13">
        <f t="shared" si="1"/>
        <v>4.8505</v>
      </c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ht="14.25" customHeight="1">
      <c r="A384" s="8">
        <v>383.0</v>
      </c>
      <c r="B384" s="9" t="s">
        <v>1195</v>
      </c>
      <c r="C384" s="15" t="s">
        <v>1196</v>
      </c>
      <c r="D384" s="15" t="s">
        <v>1197</v>
      </c>
      <c r="E384" s="16">
        <v>258.3528</v>
      </c>
      <c r="F384" s="11">
        <v>4.33</v>
      </c>
      <c r="G384" s="13"/>
      <c r="H384" s="18"/>
      <c r="I384" s="13">
        <v>1.9755</v>
      </c>
      <c r="J384" s="1" t="s">
        <v>1162</v>
      </c>
      <c r="K384" s="13"/>
      <c r="L384" s="13">
        <f t="shared" si="1"/>
        <v>4.9755</v>
      </c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ht="15.0" customHeight="1">
      <c r="A385" s="8">
        <v>384.0</v>
      </c>
      <c r="B385" s="9" t="s">
        <v>1198</v>
      </c>
      <c r="C385" s="15" t="s">
        <v>1199</v>
      </c>
      <c r="D385" s="15" t="s">
        <v>1200</v>
      </c>
      <c r="E385" s="16">
        <v>230.2998</v>
      </c>
      <c r="F385" s="11">
        <v>3.35</v>
      </c>
      <c r="G385" s="13"/>
      <c r="H385" s="18"/>
      <c r="I385" s="13">
        <v>1.7115</v>
      </c>
      <c r="J385" s="1" t="s">
        <v>1162</v>
      </c>
      <c r="K385" s="13"/>
      <c r="L385" s="13">
        <f t="shared" si="1"/>
        <v>4.7115</v>
      </c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ht="14.25" customHeight="1">
      <c r="A386" s="8">
        <v>385.0</v>
      </c>
      <c r="B386" s="9" t="s">
        <v>1201</v>
      </c>
      <c r="C386" s="15" t="s">
        <v>1202</v>
      </c>
      <c r="D386" s="15" t="s">
        <v>1203</v>
      </c>
      <c r="E386" s="16">
        <v>202.2468</v>
      </c>
      <c r="F386" s="11">
        <v>2.37</v>
      </c>
      <c r="G386" s="13"/>
      <c r="H386" s="18"/>
      <c r="I386" s="13">
        <f>(1.08+1.02)/2</f>
        <v>1.05</v>
      </c>
      <c r="J386" s="1" t="s">
        <v>1162</v>
      </c>
      <c r="K386" s="13"/>
      <c r="L386" s="13">
        <f t="shared" si="1"/>
        <v>4.05</v>
      </c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ht="14.25" customHeight="1">
      <c r="A387" s="8">
        <v>386.0</v>
      </c>
      <c r="B387" s="9" t="s">
        <v>1204</v>
      </c>
      <c r="C387" s="1" t="s">
        <v>1205</v>
      </c>
      <c r="D387" s="1" t="s">
        <v>1206</v>
      </c>
      <c r="E387" s="10">
        <v>346.4576</v>
      </c>
      <c r="F387" s="11">
        <v>3.64</v>
      </c>
      <c r="G387" s="13"/>
      <c r="H387" s="18"/>
      <c r="I387" s="13"/>
      <c r="J387" s="1"/>
      <c r="K387" s="13">
        <v>1.5665222389909594</v>
      </c>
      <c r="L387" s="13">
        <f t="shared" si="1"/>
        <v>4.566522239</v>
      </c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ht="14.25" customHeight="1">
      <c r="A388" s="8">
        <v>387.0</v>
      </c>
      <c r="B388" s="9" t="s">
        <v>1207</v>
      </c>
      <c r="C388" s="15" t="s">
        <v>1208</v>
      </c>
      <c r="D388" s="15" t="s">
        <v>1209</v>
      </c>
      <c r="E388" s="16">
        <v>228.284</v>
      </c>
      <c r="F388" s="11">
        <v>4.16</v>
      </c>
      <c r="G388" s="13"/>
      <c r="H388" s="18"/>
      <c r="I388" s="18">
        <v>2.686</v>
      </c>
      <c r="J388" s="1" t="s">
        <v>37</v>
      </c>
      <c r="K388" s="13"/>
      <c r="L388" s="13">
        <f t="shared" si="1"/>
        <v>5.686</v>
      </c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ht="14.25" customHeight="1">
      <c r="A389" s="8">
        <v>388.0</v>
      </c>
      <c r="B389" s="9" t="s">
        <v>1210</v>
      </c>
      <c r="C389" s="1" t="s">
        <v>1211</v>
      </c>
      <c r="D389" s="1" t="s">
        <v>1212</v>
      </c>
      <c r="E389" s="10">
        <v>226.2682</v>
      </c>
      <c r="F389" s="13">
        <v>3.08</v>
      </c>
      <c r="G389" s="13"/>
      <c r="H389" s="18"/>
      <c r="I389" s="13"/>
      <c r="J389" s="1"/>
      <c r="K389" s="13">
        <v>2.7748399253672797</v>
      </c>
      <c r="L389" s="13">
        <f t="shared" si="1"/>
        <v>5.774839925</v>
      </c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ht="14.25" customHeight="1">
      <c r="A390" s="8">
        <v>389.0</v>
      </c>
      <c r="B390" s="9" t="s">
        <v>1213</v>
      </c>
      <c r="C390" s="1" t="s">
        <v>1214</v>
      </c>
      <c r="D390" s="1" t="s">
        <v>1215</v>
      </c>
      <c r="E390" s="10">
        <v>86.089</v>
      </c>
      <c r="F390" s="13">
        <v>0.8</v>
      </c>
      <c r="G390" s="13"/>
      <c r="H390" s="18"/>
      <c r="I390" s="13"/>
      <c r="J390" s="1"/>
      <c r="K390" s="13">
        <v>1.7888196274537769</v>
      </c>
      <c r="L390" s="13">
        <f t="shared" si="1"/>
        <v>4.788819627</v>
      </c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ht="14.25" customHeight="1">
      <c r="A391" s="8">
        <v>390.0</v>
      </c>
      <c r="B391" s="9" t="s">
        <v>1216</v>
      </c>
      <c r="C391" s="15" t="s">
        <v>1217</v>
      </c>
      <c r="D391" s="15" t="s">
        <v>1218</v>
      </c>
      <c r="E391" s="16">
        <v>128.1685</v>
      </c>
      <c r="F391" s="13">
        <v>2.22</v>
      </c>
      <c r="G391" s="12"/>
      <c r="H391" s="17"/>
      <c r="I391" s="13">
        <v>1.789</v>
      </c>
      <c r="J391" s="1" t="s">
        <v>1219</v>
      </c>
      <c r="K391" s="13"/>
      <c r="L391" s="13">
        <f t="shared" si="1"/>
        <v>4.789</v>
      </c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ht="14.25" customHeight="1">
      <c r="A392" s="8">
        <v>391.0</v>
      </c>
      <c r="B392" s="9" t="s">
        <v>1220</v>
      </c>
      <c r="C392" s="1" t="s">
        <v>1221</v>
      </c>
      <c r="D392" s="1" t="s">
        <v>1222</v>
      </c>
      <c r="E392" s="10">
        <v>100.1155</v>
      </c>
      <c r="F392" s="13">
        <v>1.32</v>
      </c>
      <c r="G392" s="13"/>
      <c r="H392" s="18"/>
      <c r="I392" s="13"/>
      <c r="J392" s="1"/>
      <c r="K392" s="13">
        <v>1.9213200746219858</v>
      </c>
      <c r="L392" s="13">
        <f t="shared" si="1"/>
        <v>4.921320075</v>
      </c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ht="14.25" customHeight="1">
      <c r="A393" s="8">
        <v>392.0</v>
      </c>
      <c r="B393" s="9" t="s">
        <v>1223</v>
      </c>
      <c r="C393" s="1" t="s">
        <v>1224</v>
      </c>
      <c r="D393" s="1" t="s">
        <v>1225</v>
      </c>
      <c r="E393" s="10">
        <v>128.1685</v>
      </c>
      <c r="F393" s="13">
        <v>2.36</v>
      </c>
      <c r="G393" s="13"/>
      <c r="H393" s="18"/>
      <c r="I393" s="13"/>
      <c r="J393" s="1"/>
      <c r="K393" s="13">
        <v>1.7275700599365242</v>
      </c>
      <c r="L393" s="13">
        <f t="shared" si="1"/>
        <v>4.72757006</v>
      </c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ht="14.25" customHeight="1">
      <c r="A394" s="8">
        <v>393.0</v>
      </c>
      <c r="B394" s="9" t="s">
        <v>1226</v>
      </c>
      <c r="C394" s="15" t="s">
        <v>1227</v>
      </c>
      <c r="D394" s="15" t="s">
        <v>1228</v>
      </c>
      <c r="E394" s="16">
        <v>156.2215</v>
      </c>
      <c r="F394" s="13">
        <v>3.18</v>
      </c>
      <c r="G394" s="13"/>
      <c r="H394" s="18"/>
      <c r="I394" s="13">
        <f>(2.16+2.14)/2</f>
        <v>2.15</v>
      </c>
      <c r="J394" s="1" t="s">
        <v>1162</v>
      </c>
      <c r="K394" s="13"/>
      <c r="L394" s="13">
        <f t="shared" si="1"/>
        <v>5.15</v>
      </c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ht="14.25" customHeight="1">
      <c r="A395" s="8">
        <v>394.0</v>
      </c>
      <c r="B395" s="9" t="s">
        <v>1229</v>
      </c>
      <c r="C395" s="15" t="s">
        <v>1230</v>
      </c>
      <c r="D395" s="15" t="s">
        <v>1231</v>
      </c>
      <c r="E395" s="16">
        <v>154.2057</v>
      </c>
      <c r="F395" s="13">
        <v>3.0</v>
      </c>
      <c r="G395" s="12"/>
      <c r="H395" s="17"/>
      <c r="I395" s="13">
        <v>2.019</v>
      </c>
      <c r="J395" s="1" t="s">
        <v>1219</v>
      </c>
      <c r="K395" s="13"/>
      <c r="L395" s="13">
        <f t="shared" si="1"/>
        <v>5.019</v>
      </c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ht="14.25" customHeight="1">
      <c r="A396" s="8">
        <v>395.0</v>
      </c>
      <c r="B396" s="9" t="s">
        <v>1232</v>
      </c>
      <c r="C396" s="15" t="s">
        <v>1233</v>
      </c>
      <c r="D396" s="15" t="s">
        <v>1234</v>
      </c>
      <c r="E396" s="16">
        <v>116.1149</v>
      </c>
      <c r="F396" s="13">
        <v>-0.21</v>
      </c>
      <c r="G396" s="12"/>
      <c r="H396" s="17"/>
      <c r="I396" s="13">
        <v>1.3813</v>
      </c>
      <c r="J396" s="1" t="s">
        <v>1219</v>
      </c>
      <c r="K396" s="13">
        <v>1.25</v>
      </c>
      <c r="L396" s="13">
        <f t="shared" si="1"/>
        <v>4.31565</v>
      </c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ht="14.25" customHeight="1">
      <c r="A397" s="8">
        <v>396.0</v>
      </c>
      <c r="B397" s="9" t="s">
        <v>1235</v>
      </c>
      <c r="C397" s="15" t="s">
        <v>1236</v>
      </c>
      <c r="D397" s="15" t="s">
        <v>1237</v>
      </c>
      <c r="E397" s="16">
        <v>130.1414</v>
      </c>
      <c r="F397" s="13">
        <v>0.35</v>
      </c>
      <c r="G397" s="12"/>
      <c r="H397" s="17"/>
      <c r="I397" s="13">
        <f>(1.59+1.56+1.59)/3</f>
        <v>1.58</v>
      </c>
      <c r="J397" s="1" t="s">
        <v>1219</v>
      </c>
      <c r="K397" s="13"/>
      <c r="L397" s="13">
        <f t="shared" si="1"/>
        <v>4.58</v>
      </c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ht="14.25" customHeight="1">
      <c r="A398" s="8">
        <v>397.0</v>
      </c>
      <c r="B398" s="9" t="s">
        <v>1238</v>
      </c>
      <c r="C398" s="1" t="s">
        <v>1239</v>
      </c>
      <c r="D398" s="1" t="s">
        <v>1240</v>
      </c>
      <c r="E398" s="10">
        <v>143.1831</v>
      </c>
      <c r="F398" s="13">
        <v>0.43</v>
      </c>
      <c r="G398" s="13"/>
      <c r="H398" s="18"/>
      <c r="I398" s="13"/>
      <c r="J398" s="1"/>
      <c r="K398" s="13">
        <v>1.2264728352053456</v>
      </c>
      <c r="L398" s="13">
        <f t="shared" si="1"/>
        <v>4.226472835</v>
      </c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ht="14.25" customHeight="1">
      <c r="A399" s="8">
        <v>398.0</v>
      </c>
      <c r="B399" s="9" t="s">
        <v>1241</v>
      </c>
      <c r="C399" s="1" t="s">
        <v>1242</v>
      </c>
      <c r="D399" s="1" t="s">
        <v>1243</v>
      </c>
      <c r="E399" s="10">
        <v>100.1155</v>
      </c>
      <c r="F399" s="11">
        <v>1.38</v>
      </c>
      <c r="G399" s="13"/>
      <c r="H399" s="13"/>
      <c r="I399" s="13">
        <v>-0.448</v>
      </c>
      <c r="J399" s="1" t="s">
        <v>338</v>
      </c>
      <c r="K399" s="13"/>
      <c r="L399" s="13">
        <f t="shared" si="1"/>
        <v>2.552</v>
      </c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ht="14.25" customHeight="1">
      <c r="A400" s="8">
        <v>399.0</v>
      </c>
      <c r="B400" s="9" t="s">
        <v>1244</v>
      </c>
      <c r="C400" s="15" t="s">
        <v>1245</v>
      </c>
      <c r="D400" s="15" t="s">
        <v>1246</v>
      </c>
      <c r="E400" s="16">
        <v>126.1527</v>
      </c>
      <c r="F400" s="13">
        <v>2.12</v>
      </c>
      <c r="G400" s="12"/>
      <c r="H400" s="17"/>
      <c r="I400" s="13">
        <v>2.1075</v>
      </c>
      <c r="J400" s="1" t="s">
        <v>406</v>
      </c>
      <c r="K400" s="13"/>
      <c r="L400" s="13">
        <f t="shared" si="1"/>
        <v>5.1075</v>
      </c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ht="14.25" customHeight="1">
      <c r="A401" s="8">
        <v>400.0</v>
      </c>
      <c r="B401" s="9" t="s">
        <v>1247</v>
      </c>
      <c r="C401" s="1" t="s">
        <v>1248</v>
      </c>
      <c r="D401" s="1" t="s">
        <v>1249</v>
      </c>
      <c r="E401" s="10">
        <v>142.195</v>
      </c>
      <c r="F401" s="11">
        <v>2.88</v>
      </c>
      <c r="G401" s="13"/>
      <c r="H401" s="18"/>
      <c r="I401" s="13"/>
      <c r="J401" s="1"/>
      <c r="K401" s="13">
        <v>1.4046962985676683</v>
      </c>
      <c r="L401" s="13">
        <f t="shared" si="1"/>
        <v>4.404696299</v>
      </c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ht="14.25" customHeight="1">
      <c r="A402" s="8">
        <v>401.0</v>
      </c>
      <c r="B402" s="9" t="s">
        <v>1250</v>
      </c>
      <c r="C402" s="1" t="s">
        <v>1251</v>
      </c>
      <c r="D402" s="1" t="s">
        <v>1252</v>
      </c>
      <c r="E402" s="10">
        <v>198.301</v>
      </c>
      <c r="F402" s="11">
        <v>4.54</v>
      </c>
      <c r="G402" s="13"/>
      <c r="H402" s="18"/>
      <c r="I402" s="13"/>
      <c r="J402" s="1"/>
      <c r="K402" s="13">
        <v>1.8501668729457201</v>
      </c>
      <c r="L402" s="13">
        <f t="shared" si="1"/>
        <v>4.850166873</v>
      </c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ht="15.0" customHeight="1">
      <c r="A403" s="8">
        <v>402.0</v>
      </c>
      <c r="B403" s="9" t="s">
        <v>1253</v>
      </c>
      <c r="C403" s="15" t="s">
        <v>1254</v>
      </c>
      <c r="D403" s="15" t="s">
        <v>1255</v>
      </c>
      <c r="E403" s="16">
        <v>128.1685</v>
      </c>
      <c r="F403" s="11">
        <v>2.25</v>
      </c>
      <c r="G403" s="13"/>
      <c r="H403" s="18"/>
      <c r="I403" s="18">
        <v>0.528</v>
      </c>
      <c r="J403" s="1" t="s">
        <v>37</v>
      </c>
      <c r="K403" s="13"/>
      <c r="L403" s="13">
        <f t="shared" si="1"/>
        <v>3.528</v>
      </c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ht="14.25" customHeight="1">
      <c r="A404" s="8">
        <v>403.0</v>
      </c>
      <c r="B404" s="9" t="s">
        <v>1256</v>
      </c>
      <c r="C404" s="1" t="s">
        <v>1257</v>
      </c>
      <c r="D404" s="1" t="s">
        <v>1258</v>
      </c>
      <c r="E404" s="10">
        <v>168.1135</v>
      </c>
      <c r="F404" s="13">
        <v>1.56</v>
      </c>
      <c r="G404" s="13"/>
      <c r="H404" s="18"/>
      <c r="I404" s="13"/>
      <c r="J404" s="1"/>
      <c r="K404" s="13">
        <v>1.306524497566029</v>
      </c>
      <c r="L404" s="13">
        <f t="shared" si="1"/>
        <v>4.306524498</v>
      </c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ht="14.25" customHeight="1">
      <c r="A405" s="8">
        <v>404.0</v>
      </c>
      <c r="B405" s="9" t="s">
        <v>1259</v>
      </c>
      <c r="C405" s="15" t="s">
        <v>1260</v>
      </c>
      <c r="D405" s="15" t="s">
        <v>1261</v>
      </c>
      <c r="E405" s="16">
        <v>130.1414</v>
      </c>
      <c r="F405" s="13">
        <v>0.47</v>
      </c>
      <c r="G405" s="13"/>
      <c r="H405" s="18"/>
      <c r="I405" s="13">
        <v>-0.242</v>
      </c>
      <c r="J405" s="1" t="s">
        <v>298</v>
      </c>
      <c r="K405" s="13"/>
      <c r="L405" s="13">
        <f t="shared" si="1"/>
        <v>2.758</v>
      </c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ht="14.25" customHeight="1">
      <c r="A406" s="8">
        <v>405.0</v>
      </c>
      <c r="B406" s="9" t="s">
        <v>1262</v>
      </c>
      <c r="C406" s="1" t="s">
        <v>1263</v>
      </c>
      <c r="D406" s="1" t="s">
        <v>1264</v>
      </c>
      <c r="E406" s="10">
        <v>157.2096</v>
      </c>
      <c r="F406" s="13">
        <v>0.97</v>
      </c>
      <c r="G406" s="13"/>
      <c r="H406" s="18"/>
      <c r="I406" s="13"/>
      <c r="J406" s="1"/>
      <c r="K406" s="13">
        <v>0.9177254617411887</v>
      </c>
      <c r="L406" s="13">
        <f t="shared" si="1"/>
        <v>3.917725462</v>
      </c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ht="14.25" customHeight="1">
      <c r="A407" s="8">
        <v>406.0</v>
      </c>
      <c r="B407" s="9" t="s">
        <v>1265</v>
      </c>
      <c r="C407" s="15" t="s">
        <v>1266</v>
      </c>
      <c r="D407" s="15" t="s">
        <v>1267</v>
      </c>
      <c r="E407" s="16">
        <v>158.1944</v>
      </c>
      <c r="F407" s="13">
        <v>1.49</v>
      </c>
      <c r="G407" s="13"/>
      <c r="H407" s="18"/>
      <c r="I407" s="18">
        <v>0.757</v>
      </c>
      <c r="J407" s="1" t="s">
        <v>37</v>
      </c>
      <c r="K407" s="13"/>
      <c r="L407" s="13">
        <f t="shared" si="1"/>
        <v>3.757</v>
      </c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ht="14.25" customHeight="1">
      <c r="A408" s="8">
        <v>407.0</v>
      </c>
      <c r="B408" s="9" t="s">
        <v>1268</v>
      </c>
      <c r="C408" s="15" t="s">
        <v>1269</v>
      </c>
      <c r="D408" s="15" t="s">
        <v>1270</v>
      </c>
      <c r="E408" s="16">
        <v>170.2051</v>
      </c>
      <c r="F408" s="11">
        <v>1.8</v>
      </c>
      <c r="G408" s="13"/>
      <c r="H408" s="18"/>
      <c r="I408" s="18">
        <v>0.691</v>
      </c>
      <c r="J408" s="1" t="s">
        <v>37</v>
      </c>
      <c r="K408" s="13"/>
      <c r="L408" s="13">
        <f t="shared" si="1"/>
        <v>3.691</v>
      </c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ht="14.25" customHeight="1">
      <c r="A409" s="8">
        <v>408.0</v>
      </c>
      <c r="B409" s="9" t="s">
        <v>1271</v>
      </c>
      <c r="C409" s="1" t="s">
        <v>1272</v>
      </c>
      <c r="D409" s="1" t="s">
        <v>1273</v>
      </c>
      <c r="E409" s="10">
        <v>86.089</v>
      </c>
      <c r="F409" s="13">
        <v>0.73</v>
      </c>
      <c r="G409" s="13"/>
      <c r="H409" s="18"/>
      <c r="I409" s="13"/>
      <c r="J409" s="1"/>
      <c r="K409" s="13">
        <v>1.554736421420409</v>
      </c>
      <c r="L409" s="13">
        <f t="shared" si="1"/>
        <v>4.554736421</v>
      </c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ht="14.25" customHeight="1">
      <c r="A410" s="8">
        <v>409.0</v>
      </c>
      <c r="B410" s="9" t="s">
        <v>1274</v>
      </c>
      <c r="C410" s="1" t="s">
        <v>1275</v>
      </c>
      <c r="D410" s="1" t="s">
        <v>1276</v>
      </c>
      <c r="E410" s="10">
        <v>84.0732</v>
      </c>
      <c r="F410" s="13">
        <v>-0.39</v>
      </c>
      <c r="G410" s="13"/>
      <c r="H410" s="18"/>
      <c r="I410" s="13"/>
      <c r="J410" s="1"/>
      <c r="K410" s="13">
        <v>0.9801749057284372</v>
      </c>
      <c r="L410" s="13">
        <f t="shared" si="1"/>
        <v>3.980174906</v>
      </c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ht="14.25" customHeight="1">
      <c r="A411" s="8">
        <v>410.0</v>
      </c>
      <c r="B411" s="9" t="s">
        <v>1277</v>
      </c>
      <c r="C411" s="1" t="s">
        <v>1278</v>
      </c>
      <c r="D411" s="1" t="s">
        <v>1279</v>
      </c>
      <c r="E411" s="10">
        <v>116.1578</v>
      </c>
      <c r="F411" s="11">
        <v>1.68</v>
      </c>
      <c r="G411" s="13"/>
      <c r="H411" s="18"/>
      <c r="I411" s="13"/>
      <c r="J411" s="1"/>
      <c r="K411" s="13">
        <v>0.13562945228955559</v>
      </c>
      <c r="L411" s="13">
        <f t="shared" si="1"/>
        <v>3.135629452</v>
      </c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ht="14.25" customHeight="1">
      <c r="A412" s="8">
        <v>411.0</v>
      </c>
      <c r="B412" s="9" t="s">
        <v>1280</v>
      </c>
      <c r="C412" s="1" t="s">
        <v>1281</v>
      </c>
      <c r="D412" s="1" t="s">
        <v>1282</v>
      </c>
      <c r="E412" s="10">
        <v>130.1843</v>
      </c>
      <c r="F412" s="11">
        <v>2.42</v>
      </c>
      <c r="G412" s="13"/>
      <c r="H412" s="18"/>
      <c r="I412" s="13"/>
      <c r="J412" s="1"/>
      <c r="K412" s="13">
        <v>0.23949734883974827</v>
      </c>
      <c r="L412" s="13">
        <f t="shared" si="1"/>
        <v>3.239497349</v>
      </c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ht="14.25" customHeight="1">
      <c r="A413" s="8">
        <v>412.0</v>
      </c>
      <c r="B413" s="9" t="s">
        <v>1283</v>
      </c>
      <c r="C413" s="15" t="s">
        <v>1284</v>
      </c>
      <c r="D413" s="15" t="s">
        <v>1285</v>
      </c>
      <c r="E413" s="16">
        <v>158.2373</v>
      </c>
      <c r="F413" s="11">
        <v>3.42</v>
      </c>
      <c r="G413" s="13"/>
      <c r="H413" s="18"/>
      <c r="I413" s="18">
        <v>0.182</v>
      </c>
      <c r="J413" s="1" t="s">
        <v>37</v>
      </c>
      <c r="K413" s="18"/>
      <c r="L413" s="13">
        <f t="shared" si="1"/>
        <v>3.182</v>
      </c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ht="14.25" customHeight="1">
      <c r="A414" s="8">
        <v>413.0</v>
      </c>
      <c r="B414" s="9" t="s">
        <v>1286</v>
      </c>
      <c r="C414" s="15" t="s">
        <v>1287</v>
      </c>
      <c r="D414" s="15" t="s">
        <v>1288</v>
      </c>
      <c r="E414" s="16">
        <v>116.1578</v>
      </c>
      <c r="F414" s="11">
        <v>1.92</v>
      </c>
      <c r="G414" s="13"/>
      <c r="H414" s="18"/>
      <c r="I414" s="18">
        <v>-0.44</v>
      </c>
      <c r="J414" s="1" t="s">
        <v>37</v>
      </c>
      <c r="K414" s="13"/>
      <c r="L414" s="13">
        <f t="shared" si="1"/>
        <v>2.56</v>
      </c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ht="14.25" customHeight="1">
      <c r="A415" s="8">
        <v>414.0</v>
      </c>
      <c r="B415" s="9" t="s">
        <v>1289</v>
      </c>
      <c r="C415" s="1" t="s">
        <v>1290</v>
      </c>
      <c r="D415" s="1" t="s">
        <v>1291</v>
      </c>
      <c r="E415" s="10">
        <v>200.3168</v>
      </c>
      <c r="F415" s="11">
        <v>4.6</v>
      </c>
      <c r="G415" s="13"/>
      <c r="H415" s="18"/>
      <c r="I415" s="13"/>
      <c r="J415" s="1"/>
      <c r="K415" s="13">
        <v>1.6027473695273722</v>
      </c>
      <c r="L415" s="13">
        <f t="shared" si="1"/>
        <v>4.60274737</v>
      </c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ht="14.25" customHeight="1">
      <c r="A416" s="8">
        <v>415.0</v>
      </c>
      <c r="B416" s="9" t="s">
        <v>1292</v>
      </c>
      <c r="C416" s="15" t="s">
        <v>1293</v>
      </c>
      <c r="D416" s="15" t="s">
        <v>1294</v>
      </c>
      <c r="E416" s="10">
        <v>74.0783</v>
      </c>
      <c r="F416" s="11">
        <v>0.33</v>
      </c>
      <c r="G416" s="13"/>
      <c r="H416" s="13"/>
      <c r="I416" s="19">
        <v>-1.6977880935881182</v>
      </c>
      <c r="J416" s="1" t="s">
        <v>1295</v>
      </c>
      <c r="K416" s="19"/>
      <c r="L416" s="13">
        <f t="shared" si="1"/>
        <v>1.302211906</v>
      </c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ht="14.25" customHeight="1">
      <c r="A417" s="8">
        <v>416.0</v>
      </c>
      <c r="B417" s="9" t="s">
        <v>1296</v>
      </c>
      <c r="C417" s="1" t="s">
        <v>1297</v>
      </c>
      <c r="D417" s="1" t="s">
        <v>1298</v>
      </c>
      <c r="E417" s="10">
        <v>94.4966</v>
      </c>
      <c r="F417" s="13">
        <v>0.22</v>
      </c>
      <c r="G417" s="13"/>
      <c r="H417" s="18"/>
      <c r="I417" s="13"/>
      <c r="J417" s="1"/>
      <c r="K417" s="13">
        <v>0.11808368638696476</v>
      </c>
      <c r="L417" s="13">
        <f t="shared" si="1"/>
        <v>3.118083686</v>
      </c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ht="14.25" customHeight="1">
      <c r="A418" s="8">
        <v>417.0</v>
      </c>
      <c r="B418" s="9" t="s">
        <v>1299</v>
      </c>
      <c r="C418" s="1" t="s">
        <v>1300</v>
      </c>
      <c r="D418" s="1" t="s">
        <v>1301</v>
      </c>
      <c r="E418" s="10">
        <v>76.0512</v>
      </c>
      <c r="F418" s="13">
        <v>-1.11</v>
      </c>
      <c r="G418" s="13"/>
      <c r="H418" s="18"/>
      <c r="I418" s="13"/>
      <c r="J418" s="1"/>
      <c r="K418" s="13">
        <v>-0.010988531582637906</v>
      </c>
      <c r="L418" s="13">
        <f t="shared" si="1"/>
        <v>2.989011468</v>
      </c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ht="14.25" customHeight="1">
      <c r="A419" s="8">
        <v>418.0</v>
      </c>
      <c r="B419" s="9" t="s">
        <v>1302</v>
      </c>
      <c r="C419" s="1" t="s">
        <v>1303</v>
      </c>
      <c r="D419" s="1" t="s">
        <v>1304</v>
      </c>
      <c r="E419" s="10">
        <v>74.0354</v>
      </c>
      <c r="F419" s="13">
        <v>-1.4</v>
      </c>
      <c r="G419" s="13"/>
      <c r="H419" s="18"/>
      <c r="I419" s="13"/>
      <c r="J419" s="1"/>
      <c r="K419" s="13">
        <v>0.2566555704238247</v>
      </c>
      <c r="L419" s="13">
        <f t="shared" si="1"/>
        <v>3.25665557</v>
      </c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ht="14.25" customHeight="1">
      <c r="A420" s="8">
        <v>419.0</v>
      </c>
      <c r="B420" s="9" t="s">
        <v>1305</v>
      </c>
      <c r="C420" s="1" t="s">
        <v>1306</v>
      </c>
      <c r="D420" s="1" t="s">
        <v>1307</v>
      </c>
      <c r="E420" s="10">
        <v>146.1408</v>
      </c>
      <c r="F420" s="13">
        <v>0.08</v>
      </c>
      <c r="G420" s="13"/>
      <c r="H420" s="13"/>
      <c r="I420" s="13">
        <v>0.178</v>
      </c>
      <c r="J420" s="1" t="s">
        <v>338</v>
      </c>
      <c r="K420" s="13"/>
      <c r="L420" s="13">
        <f t="shared" si="1"/>
        <v>3.178</v>
      </c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ht="14.25" customHeight="1">
      <c r="A421" s="8">
        <v>420.0</v>
      </c>
      <c r="B421" s="9" t="s">
        <v>1308</v>
      </c>
      <c r="C421" s="1" t="s">
        <v>1309</v>
      </c>
      <c r="D421" s="1" t="s">
        <v>1310</v>
      </c>
      <c r="E421" s="10">
        <v>90.0348</v>
      </c>
      <c r="F421" s="13">
        <v>-1.74</v>
      </c>
      <c r="G421" s="13"/>
      <c r="H421" s="18"/>
      <c r="I421" s="13"/>
      <c r="J421" s="1"/>
      <c r="K421" s="13">
        <v>0.523046640022448</v>
      </c>
      <c r="L421" s="13">
        <f t="shared" si="1"/>
        <v>3.52304664</v>
      </c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ht="14.25" customHeight="1">
      <c r="A422" s="8">
        <v>421.0</v>
      </c>
      <c r="B422" s="9" t="s">
        <v>1311</v>
      </c>
      <c r="C422" s="1" t="s">
        <v>1312</v>
      </c>
      <c r="D422" s="1" t="s">
        <v>1313</v>
      </c>
      <c r="E422" s="10">
        <v>292.242</v>
      </c>
      <c r="F422" s="13">
        <v>-3.86</v>
      </c>
      <c r="G422" s="13"/>
      <c r="H422" s="18"/>
      <c r="I422" s="13"/>
      <c r="J422" s="1"/>
      <c r="K422" s="13">
        <v>0.5965109116395677</v>
      </c>
      <c r="L422" s="13">
        <f t="shared" si="1"/>
        <v>3.596510912</v>
      </c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ht="14.25" customHeight="1">
      <c r="A423" s="8">
        <v>422.0</v>
      </c>
      <c r="B423" s="9" t="s">
        <v>1314</v>
      </c>
      <c r="C423" s="1" t="s">
        <v>1315</v>
      </c>
      <c r="D423" s="1" t="s">
        <v>1316</v>
      </c>
      <c r="E423" s="10">
        <v>72.0625</v>
      </c>
      <c r="F423" s="13">
        <v>0.35</v>
      </c>
      <c r="G423" s="13"/>
      <c r="H423" s="18"/>
      <c r="I423" s="13"/>
      <c r="J423" s="1"/>
      <c r="K423" s="13">
        <v>0.06531763514052025</v>
      </c>
      <c r="L423" s="13">
        <f t="shared" si="1"/>
        <v>3.065317635</v>
      </c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ht="14.25" customHeight="1">
      <c r="A424" s="8">
        <v>423.0</v>
      </c>
      <c r="B424" s="9" t="s">
        <v>1317</v>
      </c>
      <c r="C424" s="1" t="s">
        <v>1318</v>
      </c>
      <c r="D424" s="1" t="s">
        <v>1319</v>
      </c>
      <c r="E424" s="10">
        <v>112.1262</v>
      </c>
      <c r="F424" s="11">
        <v>1.33</v>
      </c>
      <c r="G424" s="13"/>
      <c r="H424" s="18"/>
      <c r="I424" s="13"/>
      <c r="J424" s="1"/>
      <c r="K424" s="13">
        <v>0.17464584060327581</v>
      </c>
      <c r="L424" s="13">
        <f t="shared" si="1"/>
        <v>3.174645841</v>
      </c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ht="15.0" customHeight="1">
      <c r="A425" s="8">
        <v>424.0</v>
      </c>
      <c r="B425" s="9" t="s">
        <v>1320</v>
      </c>
      <c r="C425" s="1" t="s">
        <v>1321</v>
      </c>
      <c r="D425" s="1" t="s">
        <v>1322</v>
      </c>
      <c r="E425" s="10">
        <v>86.089</v>
      </c>
      <c r="F425" s="13">
        <v>0.93</v>
      </c>
      <c r="G425" s="13"/>
      <c r="H425" s="18"/>
      <c r="I425" s="13"/>
      <c r="J425" s="1"/>
      <c r="K425" s="13">
        <v>0.11540372759014605</v>
      </c>
      <c r="L425" s="13">
        <f t="shared" si="1"/>
        <v>3.115403728</v>
      </c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ht="14.25" customHeight="1">
      <c r="A426" s="8">
        <v>425.0</v>
      </c>
      <c r="B426" s="9" t="s">
        <v>1323</v>
      </c>
      <c r="C426" s="1" t="s">
        <v>1324</v>
      </c>
      <c r="D426" s="1" t="s">
        <v>1325</v>
      </c>
      <c r="E426" s="10">
        <v>75.1093</v>
      </c>
      <c r="F426" s="13">
        <v>-0.96</v>
      </c>
      <c r="G426" s="12">
        <v>-1.52</v>
      </c>
      <c r="H426" s="12"/>
      <c r="I426" s="13">
        <v>-1.526</v>
      </c>
      <c r="J426" s="1" t="s">
        <v>37</v>
      </c>
      <c r="K426" s="13"/>
      <c r="L426" s="13">
        <f t="shared" si="1"/>
        <v>1.477</v>
      </c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ht="14.25" customHeight="1">
      <c r="A427" s="8">
        <v>426.0</v>
      </c>
      <c r="B427" s="9" t="s">
        <v>1326</v>
      </c>
      <c r="C427" s="1" t="s">
        <v>1327</v>
      </c>
      <c r="D427" s="1" t="s">
        <v>1328</v>
      </c>
      <c r="E427" s="10">
        <v>61.0828</v>
      </c>
      <c r="F427" s="13">
        <v>-1.31</v>
      </c>
      <c r="G427" s="12">
        <v>-1.54</v>
      </c>
      <c r="H427" s="12">
        <v>-0.51</v>
      </c>
      <c r="I427" s="13">
        <v>-1.53</v>
      </c>
      <c r="J427" s="1" t="s">
        <v>37</v>
      </c>
      <c r="K427" s="13"/>
      <c r="L427" s="13">
        <f t="shared" si="1"/>
        <v>1.806666667</v>
      </c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ht="14.25" customHeight="1">
      <c r="A428" s="8">
        <v>427.0</v>
      </c>
      <c r="B428" s="9" t="s">
        <v>1329</v>
      </c>
      <c r="C428" s="1" t="s">
        <v>1330</v>
      </c>
      <c r="D428" s="1" t="s">
        <v>1331</v>
      </c>
      <c r="E428" s="10">
        <v>75.1093</v>
      </c>
      <c r="F428" s="13">
        <v>-0.91</v>
      </c>
      <c r="G428" s="12">
        <v>-0.84</v>
      </c>
      <c r="H428" s="12"/>
      <c r="I428" s="13">
        <v>-0.844</v>
      </c>
      <c r="J428" s="1" t="s">
        <v>37</v>
      </c>
      <c r="K428" s="13"/>
      <c r="L428" s="13">
        <f t="shared" si="1"/>
        <v>2.158</v>
      </c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ht="14.25" customHeight="1">
      <c r="A429" s="8">
        <v>428.0</v>
      </c>
      <c r="B429" s="9" t="s">
        <v>1332</v>
      </c>
      <c r="C429" s="15" t="s">
        <v>1333</v>
      </c>
      <c r="D429" s="15" t="s">
        <v>1334</v>
      </c>
      <c r="E429" s="16">
        <v>89.1358</v>
      </c>
      <c r="F429" s="13">
        <v>-0.66</v>
      </c>
      <c r="G429" s="12"/>
      <c r="H429" s="17"/>
      <c r="I429" s="13">
        <v>1.22</v>
      </c>
      <c r="J429" s="1" t="s">
        <v>33</v>
      </c>
      <c r="K429" s="13"/>
      <c r="L429" s="13">
        <f t="shared" si="1"/>
        <v>4.22</v>
      </c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ht="14.25" customHeight="1">
      <c r="A430" s="8">
        <v>429.0</v>
      </c>
      <c r="B430" s="9" t="s">
        <v>1335</v>
      </c>
      <c r="C430" s="15" t="s">
        <v>1336</v>
      </c>
      <c r="D430" s="15" t="s">
        <v>1337</v>
      </c>
      <c r="E430" s="16">
        <v>105.1352</v>
      </c>
      <c r="F430" s="11">
        <v>-1.43</v>
      </c>
      <c r="G430" s="12"/>
      <c r="H430" s="17"/>
      <c r="I430" s="13">
        <v>-2.65</v>
      </c>
      <c r="J430" s="1" t="s">
        <v>1338</v>
      </c>
      <c r="K430" s="13"/>
      <c r="L430" s="13">
        <f t="shared" si="1"/>
        <v>0.35</v>
      </c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ht="14.25" customHeight="1">
      <c r="A431" s="8">
        <v>430.0</v>
      </c>
      <c r="B431" s="9" t="s">
        <v>1339</v>
      </c>
      <c r="C431" s="1" t="s">
        <v>1340</v>
      </c>
      <c r="D431" s="1" t="s">
        <v>1341</v>
      </c>
      <c r="E431" s="10">
        <v>74.1245</v>
      </c>
      <c r="F431" s="13">
        <v>-1.2</v>
      </c>
      <c r="G431" s="12"/>
      <c r="H431" s="12"/>
      <c r="I431" s="13">
        <v>-1.132</v>
      </c>
      <c r="J431" s="1" t="s">
        <v>607</v>
      </c>
      <c r="K431" s="13"/>
      <c r="L431" s="13">
        <f t="shared" si="1"/>
        <v>1.868</v>
      </c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ht="14.25" customHeight="1">
      <c r="A432" s="8">
        <v>431.0</v>
      </c>
      <c r="B432" s="9" t="s">
        <v>1342</v>
      </c>
      <c r="C432" s="15" t="s">
        <v>1343</v>
      </c>
      <c r="D432" s="15" t="s">
        <v>1344</v>
      </c>
      <c r="E432" s="16">
        <v>60.098</v>
      </c>
      <c r="F432" s="13">
        <v>-2.04</v>
      </c>
      <c r="G432" s="13"/>
      <c r="H432" s="18"/>
      <c r="I432" s="18">
        <v>-0.564</v>
      </c>
      <c r="J432" s="1" t="s">
        <v>37</v>
      </c>
      <c r="K432" s="13"/>
      <c r="L432" s="13">
        <f t="shared" si="1"/>
        <v>2.436</v>
      </c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ht="14.25" customHeight="1">
      <c r="A433" s="8">
        <v>432.0</v>
      </c>
      <c r="B433" s="9" t="s">
        <v>1345</v>
      </c>
      <c r="C433" s="1" t="s">
        <v>1346</v>
      </c>
      <c r="D433" s="1" t="s">
        <v>1347</v>
      </c>
      <c r="E433" s="10">
        <v>74.1245</v>
      </c>
      <c r="F433" s="13">
        <v>-1.43</v>
      </c>
      <c r="G433" s="12"/>
      <c r="H433" s="12"/>
      <c r="I433" s="13">
        <v>-1.21</v>
      </c>
      <c r="J433" s="1" t="s">
        <v>607</v>
      </c>
      <c r="K433" s="13"/>
      <c r="L433" s="13">
        <f t="shared" si="1"/>
        <v>1.79</v>
      </c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ht="14.25" customHeight="1">
      <c r="A434" s="8">
        <v>433.0</v>
      </c>
      <c r="B434" s="9" t="s">
        <v>1348</v>
      </c>
      <c r="C434" s="1" t="s">
        <v>1349</v>
      </c>
      <c r="D434" s="1" t="s">
        <v>1350</v>
      </c>
      <c r="E434" s="10">
        <v>116.204</v>
      </c>
      <c r="F434" s="13">
        <v>0.35</v>
      </c>
      <c r="G434" s="13"/>
      <c r="H434" s="18"/>
      <c r="I434" s="13"/>
      <c r="J434" s="1"/>
      <c r="K434" s="13">
        <v>0.213962728974036</v>
      </c>
      <c r="L434" s="13">
        <f t="shared" si="1"/>
        <v>3.213962729</v>
      </c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ht="14.25" customHeight="1">
      <c r="A435" s="8">
        <v>434.0</v>
      </c>
      <c r="B435" s="9" t="s">
        <v>1351</v>
      </c>
      <c r="C435" s="15" t="s">
        <v>1352</v>
      </c>
      <c r="D435" s="15" t="s">
        <v>1353</v>
      </c>
      <c r="E435" s="16">
        <v>170.2942</v>
      </c>
      <c r="F435" s="11">
        <v>1.9</v>
      </c>
      <c r="G435" s="13"/>
      <c r="H435" s="18"/>
      <c r="I435" s="18">
        <v>0.416</v>
      </c>
      <c r="J435" s="1" t="s">
        <v>37</v>
      </c>
      <c r="K435" s="13"/>
      <c r="L435" s="13">
        <f t="shared" si="1"/>
        <v>3.416</v>
      </c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ht="14.25" customHeight="1">
      <c r="A436" s="8">
        <v>435.0</v>
      </c>
      <c r="B436" s="9" t="s">
        <v>1354</v>
      </c>
      <c r="C436" s="1" t="s">
        <v>1355</v>
      </c>
      <c r="D436" s="1" t="s">
        <v>1356</v>
      </c>
      <c r="E436" s="10">
        <v>238.4109</v>
      </c>
      <c r="F436" s="11">
        <v>4.1</v>
      </c>
      <c r="G436" s="13"/>
      <c r="H436" s="18"/>
      <c r="I436" s="13"/>
      <c r="J436" s="1"/>
      <c r="K436" s="13">
        <v>1.034903426377023</v>
      </c>
      <c r="L436" s="13">
        <f t="shared" si="1"/>
        <v>4.034903426</v>
      </c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ht="15.0" customHeight="1">
      <c r="A437" s="8">
        <v>436.0</v>
      </c>
      <c r="B437" s="9" t="s">
        <v>1357</v>
      </c>
      <c r="C437" s="1" t="s">
        <v>1358</v>
      </c>
      <c r="D437" s="1" t="s">
        <v>1359</v>
      </c>
      <c r="E437" s="10">
        <v>232.3684</v>
      </c>
      <c r="F437" s="13">
        <v>-3.67</v>
      </c>
      <c r="G437" s="13"/>
      <c r="H437" s="18"/>
      <c r="I437" s="13"/>
      <c r="J437" s="1"/>
      <c r="K437" s="13">
        <v>0.043957772879659185</v>
      </c>
      <c r="L437" s="13">
        <f t="shared" si="1"/>
        <v>3.043957773</v>
      </c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ht="14.25" customHeight="1">
      <c r="A438" s="8">
        <v>437.0</v>
      </c>
      <c r="B438" s="9" t="s">
        <v>1360</v>
      </c>
      <c r="C438" s="15" t="s">
        <v>1361</v>
      </c>
      <c r="D438" s="15" t="s">
        <v>1362</v>
      </c>
      <c r="E438" s="10">
        <v>173.2981</v>
      </c>
      <c r="F438" s="13">
        <v>-0.57</v>
      </c>
      <c r="G438" s="13"/>
      <c r="H438" s="13"/>
      <c r="I438" s="19"/>
      <c r="J438" s="1"/>
      <c r="K438" s="21">
        <v>0.19740587755569197</v>
      </c>
      <c r="L438" s="13">
        <f t="shared" si="1"/>
        <v>3.197405878</v>
      </c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ht="14.25" customHeight="1">
      <c r="A439" s="8">
        <v>438.0</v>
      </c>
      <c r="B439" s="9" t="s">
        <v>1363</v>
      </c>
      <c r="C439" s="1" t="s">
        <v>1364</v>
      </c>
      <c r="D439" s="1" t="s">
        <v>1365</v>
      </c>
      <c r="E439" s="10">
        <v>229.4008</v>
      </c>
      <c r="F439" s="11">
        <v>4.67</v>
      </c>
      <c r="G439" s="13"/>
      <c r="H439" s="18"/>
      <c r="I439" s="13"/>
      <c r="J439" s="1"/>
      <c r="K439" s="13">
        <v>0.883473673383423</v>
      </c>
      <c r="L439" s="13">
        <f t="shared" si="1"/>
        <v>3.883473673</v>
      </c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ht="14.25" customHeight="1">
      <c r="A440" s="8">
        <v>439.0</v>
      </c>
      <c r="B440" s="9" t="s">
        <v>1366</v>
      </c>
      <c r="C440" s="15" t="s">
        <v>1367</v>
      </c>
      <c r="D440" s="15" t="s">
        <v>1368</v>
      </c>
      <c r="E440" s="10">
        <v>164.3743</v>
      </c>
      <c r="F440" s="13">
        <v>2.09</v>
      </c>
      <c r="G440" s="13"/>
      <c r="H440" s="13"/>
      <c r="I440" s="19"/>
      <c r="J440" s="1"/>
      <c r="K440" s="19">
        <v>4.215848976111454</v>
      </c>
      <c r="L440" s="13">
        <f t="shared" si="1"/>
        <v>7.215848976</v>
      </c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ht="14.25" customHeight="1">
      <c r="A441" s="8">
        <v>440.0</v>
      </c>
      <c r="B441" s="9" t="s">
        <v>1369</v>
      </c>
      <c r="C441" s="15" t="s">
        <v>1370</v>
      </c>
      <c r="D441" s="15" t="s">
        <v>1371</v>
      </c>
      <c r="E441" s="16">
        <v>41.0518</v>
      </c>
      <c r="F441" s="13">
        <v>-0.34</v>
      </c>
      <c r="G441" s="13"/>
      <c r="H441" s="18"/>
      <c r="I441" s="13">
        <v>1.6015</v>
      </c>
      <c r="J441" s="1" t="s">
        <v>33</v>
      </c>
      <c r="K441" s="13"/>
      <c r="L441" s="13">
        <f t="shared" si="1"/>
        <v>4.6015</v>
      </c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ht="14.25" customHeight="1">
      <c r="A442" s="8">
        <v>441.0</v>
      </c>
      <c r="B442" s="9" t="s">
        <v>1372</v>
      </c>
      <c r="C442" s="1" t="s">
        <v>1373</v>
      </c>
      <c r="D442" s="1" t="s">
        <v>1374</v>
      </c>
      <c r="E442" s="10">
        <v>55.0783</v>
      </c>
      <c r="F442" s="11">
        <v>0.16</v>
      </c>
      <c r="G442" s="12"/>
      <c r="H442" s="12"/>
      <c r="I442" s="13">
        <v>-1.4405</v>
      </c>
      <c r="J442" s="1" t="s">
        <v>22</v>
      </c>
      <c r="K442" s="13"/>
      <c r="L442" s="13">
        <f t="shared" si="1"/>
        <v>1.5595</v>
      </c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ht="14.25" customHeight="1">
      <c r="A443" s="8">
        <v>442.0</v>
      </c>
      <c r="B443" s="9" t="s">
        <v>1375</v>
      </c>
      <c r="C443" s="15" t="s">
        <v>1376</v>
      </c>
      <c r="D443" s="15" t="s">
        <v>1377</v>
      </c>
      <c r="E443" s="16">
        <v>139.2373</v>
      </c>
      <c r="F443" s="11">
        <v>3.12</v>
      </c>
      <c r="G443" s="12"/>
      <c r="H443" s="17"/>
      <c r="I443" s="13">
        <f>(1.42+1.45)/2</f>
        <v>1.435</v>
      </c>
      <c r="J443" s="1" t="s">
        <v>106</v>
      </c>
      <c r="K443" s="13"/>
      <c r="L443" s="13">
        <f t="shared" si="1"/>
        <v>4.435</v>
      </c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ht="14.25" customHeight="1">
      <c r="A444" s="8">
        <v>443.0</v>
      </c>
      <c r="B444" s="9" t="s">
        <v>1378</v>
      </c>
      <c r="C444" s="15" t="s">
        <v>1379</v>
      </c>
      <c r="D444" s="15" t="s">
        <v>1380</v>
      </c>
      <c r="E444" s="16">
        <v>181.3168</v>
      </c>
      <c r="F444" s="11">
        <v>4.77</v>
      </c>
      <c r="G444" s="12"/>
      <c r="H444" s="17"/>
      <c r="I444" s="13">
        <v>2.6225</v>
      </c>
      <c r="J444" s="1" t="s">
        <v>406</v>
      </c>
      <c r="K444" s="13">
        <v>2.33</v>
      </c>
      <c r="L444" s="13">
        <f t="shared" si="1"/>
        <v>5.47625</v>
      </c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ht="14.25" customHeight="1">
      <c r="A445" s="8">
        <v>444.0</v>
      </c>
      <c r="B445" s="9" t="s">
        <v>1381</v>
      </c>
      <c r="C445" s="15" t="s">
        <v>1382</v>
      </c>
      <c r="D445" s="15" t="s">
        <v>1383</v>
      </c>
      <c r="E445" s="16">
        <v>75.4966</v>
      </c>
      <c r="F445" s="13">
        <v>0.45</v>
      </c>
      <c r="G445" s="13"/>
      <c r="H445" s="18"/>
      <c r="I445" s="18">
        <v>1.748</v>
      </c>
      <c r="J445" s="1" t="s">
        <v>37</v>
      </c>
      <c r="K445" s="13"/>
      <c r="L445" s="13">
        <f t="shared" si="1"/>
        <v>4.748</v>
      </c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ht="14.25" customHeight="1">
      <c r="A446" s="8">
        <v>445.0</v>
      </c>
      <c r="B446" s="9" t="s">
        <v>1384</v>
      </c>
      <c r="C446" s="1" t="s">
        <v>1385</v>
      </c>
      <c r="D446" s="1" t="s">
        <v>1386</v>
      </c>
      <c r="E446" s="10">
        <v>144.3862</v>
      </c>
      <c r="F446" s="13">
        <v>2.09</v>
      </c>
      <c r="G446" s="13"/>
      <c r="H446" s="18"/>
      <c r="I446" s="13"/>
      <c r="J446" s="1"/>
      <c r="K446" s="13">
        <v>3.3021931902216717</v>
      </c>
      <c r="L446" s="13">
        <f t="shared" si="1"/>
        <v>6.30219319</v>
      </c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ht="14.25" customHeight="1">
      <c r="A447" s="8">
        <v>446.0</v>
      </c>
      <c r="B447" s="9" t="s">
        <v>1387</v>
      </c>
      <c r="C447" s="1" t="s">
        <v>1388</v>
      </c>
      <c r="D447" s="1" t="s">
        <v>1389</v>
      </c>
      <c r="E447" s="10">
        <v>73.0935</v>
      </c>
      <c r="F447" s="11">
        <v>-1.01</v>
      </c>
      <c r="G447" s="13"/>
      <c r="H447" s="13"/>
      <c r="I447" s="13">
        <v>-2.161</v>
      </c>
      <c r="J447" s="1" t="s">
        <v>338</v>
      </c>
      <c r="K447" s="13"/>
      <c r="L447" s="13">
        <f t="shared" si="1"/>
        <v>0.839</v>
      </c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ht="14.25" customHeight="1">
      <c r="A448" s="8">
        <v>447.0</v>
      </c>
      <c r="B448" s="9" t="s">
        <v>1390</v>
      </c>
      <c r="C448" s="15" t="s">
        <v>1391</v>
      </c>
      <c r="D448" s="15" t="s">
        <v>1392</v>
      </c>
      <c r="E448" s="16">
        <v>157.2525</v>
      </c>
      <c r="F448" s="11">
        <v>2.01</v>
      </c>
      <c r="G448" s="12"/>
      <c r="H448" s="17"/>
      <c r="I448" s="13">
        <v>0.248</v>
      </c>
      <c r="J448" s="1" t="s">
        <v>51</v>
      </c>
      <c r="K448" s="13"/>
      <c r="L448" s="13">
        <f t="shared" si="1"/>
        <v>3.248</v>
      </c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ht="14.25" customHeight="1">
      <c r="A449" s="8">
        <v>448.0</v>
      </c>
      <c r="B449" s="9" t="s">
        <v>1393</v>
      </c>
      <c r="C449" s="1" t="s">
        <v>1394</v>
      </c>
      <c r="D449" s="1" t="s">
        <v>1395</v>
      </c>
      <c r="E449" s="10">
        <v>369.58</v>
      </c>
      <c r="F449" s="11">
        <v>5.62</v>
      </c>
      <c r="G449" s="13"/>
      <c r="H449" s="18"/>
      <c r="I449" s="13"/>
      <c r="J449" s="1"/>
      <c r="K449" s="13">
        <v>2.3916172020728683</v>
      </c>
      <c r="L449" s="13">
        <f t="shared" si="1"/>
        <v>5.391617202</v>
      </c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ht="14.25" customHeight="1">
      <c r="A450" s="8">
        <v>449.0</v>
      </c>
      <c r="B450" s="9" t="s">
        <v>1396</v>
      </c>
      <c r="C450" s="1" t="s">
        <v>1397</v>
      </c>
      <c r="D450" s="1" t="s">
        <v>1398</v>
      </c>
      <c r="E450" s="10">
        <v>197.3162</v>
      </c>
      <c r="F450" s="11">
        <v>2.92</v>
      </c>
      <c r="G450" s="13"/>
      <c r="H450" s="18"/>
      <c r="I450" s="13"/>
      <c r="J450" s="1"/>
      <c r="K450" s="13">
        <v>0.554800053547013</v>
      </c>
      <c r="L450" s="13">
        <f t="shared" si="1"/>
        <v>3.554800054</v>
      </c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ht="14.25" customHeight="1">
      <c r="A451" s="8">
        <v>450.0</v>
      </c>
      <c r="B451" s="9" t="s">
        <v>1399</v>
      </c>
      <c r="C451" s="15" t="s">
        <v>1400</v>
      </c>
      <c r="D451" s="15" t="s">
        <v>1401</v>
      </c>
      <c r="E451" s="16">
        <v>127.9566</v>
      </c>
      <c r="F451" s="13">
        <v>0.19</v>
      </c>
      <c r="G451" s="12"/>
      <c r="H451" s="17"/>
      <c r="I451" s="13">
        <v>-0.2725</v>
      </c>
      <c r="J451" s="1" t="s">
        <v>33</v>
      </c>
      <c r="K451" s="13"/>
      <c r="L451" s="13">
        <f t="shared" si="1"/>
        <v>2.7275</v>
      </c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ht="14.25" customHeight="1">
      <c r="A452" s="8">
        <v>451.0</v>
      </c>
      <c r="B452" s="9" t="s">
        <v>1402</v>
      </c>
      <c r="C452" s="1" t="s">
        <v>1403</v>
      </c>
      <c r="D452" s="1" t="s">
        <v>1404</v>
      </c>
      <c r="E452" s="10">
        <v>157.2096</v>
      </c>
      <c r="F452" s="13">
        <v>0.84</v>
      </c>
      <c r="G452" s="13"/>
      <c r="H452" s="18"/>
      <c r="I452" s="13"/>
      <c r="J452" s="1"/>
      <c r="K452" s="13">
        <v>0.41832781231037397</v>
      </c>
      <c r="L452" s="13">
        <f t="shared" si="1"/>
        <v>3.418327812</v>
      </c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ht="15.0" customHeight="1">
      <c r="A453" s="8">
        <v>452.0</v>
      </c>
      <c r="B453" s="9" t="s">
        <v>1405</v>
      </c>
      <c r="C453" s="1" t="s">
        <v>1406</v>
      </c>
      <c r="D453" s="1" t="s">
        <v>1407</v>
      </c>
      <c r="E453" s="10">
        <v>154.1661</v>
      </c>
      <c r="F453" s="13">
        <v>-1.52</v>
      </c>
      <c r="G453" s="13"/>
      <c r="H453" s="18"/>
      <c r="I453" s="13"/>
      <c r="J453" s="1"/>
      <c r="K453" s="13">
        <v>-0.19222235568481416</v>
      </c>
      <c r="L453" s="13">
        <f t="shared" si="1"/>
        <v>2.807777644</v>
      </c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ht="14.25" customHeight="1">
      <c r="A454" s="8">
        <v>453.0</v>
      </c>
      <c r="B454" s="9" t="s">
        <v>1408</v>
      </c>
      <c r="C454" s="1" t="s">
        <v>1409</v>
      </c>
      <c r="D454" s="1" t="s">
        <v>1410</v>
      </c>
      <c r="E454" s="10">
        <v>200.1914</v>
      </c>
      <c r="F454" s="13">
        <v>-3.69</v>
      </c>
      <c r="G454" s="13"/>
      <c r="H454" s="18"/>
      <c r="I454" s="13"/>
      <c r="J454" s="1"/>
      <c r="K454" s="13">
        <v>0.26005273157764464</v>
      </c>
      <c r="L454" s="13">
        <f t="shared" si="1"/>
        <v>3.260052732</v>
      </c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ht="15.0" customHeight="1">
      <c r="A455" s="8">
        <v>454.0</v>
      </c>
      <c r="B455" s="9" t="s">
        <v>1411</v>
      </c>
      <c r="C455" s="1" t="s">
        <v>1412</v>
      </c>
      <c r="D455" s="1" t="s">
        <v>1413</v>
      </c>
      <c r="E455" s="10">
        <v>140.1792</v>
      </c>
      <c r="F455" s="13">
        <v>0.44</v>
      </c>
      <c r="G455" s="13"/>
      <c r="H455" s="18"/>
      <c r="I455" s="13"/>
      <c r="J455" s="1"/>
      <c r="K455" s="13">
        <v>0.9705923180886562</v>
      </c>
      <c r="L455" s="13">
        <f t="shared" si="1"/>
        <v>3.970592318</v>
      </c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ht="14.25" customHeight="1">
      <c r="A456" s="8">
        <v>455.0</v>
      </c>
      <c r="B456" s="9" t="s">
        <v>1414</v>
      </c>
      <c r="C456" s="1" t="s">
        <v>1415</v>
      </c>
      <c r="D456" s="1" t="s">
        <v>1416</v>
      </c>
      <c r="E456" s="10">
        <v>126.1956</v>
      </c>
      <c r="F456" s="11">
        <v>2.64</v>
      </c>
      <c r="G456" s="13"/>
      <c r="H456" s="18"/>
      <c r="I456" s="13"/>
      <c r="J456" s="1"/>
      <c r="K456" s="13">
        <v>-0.19998578282427415</v>
      </c>
      <c r="L456" s="13">
        <f t="shared" si="1"/>
        <v>2.800014217</v>
      </c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ht="15.0" customHeight="1">
      <c r="A457" s="8">
        <v>456.0</v>
      </c>
      <c r="B457" s="9" t="s">
        <v>1417</v>
      </c>
      <c r="C457" s="1" t="s">
        <v>1418</v>
      </c>
      <c r="D457" s="1" t="s">
        <v>1419</v>
      </c>
      <c r="E457" s="10">
        <v>142.1521</v>
      </c>
      <c r="F457" s="13">
        <v>0.81</v>
      </c>
      <c r="G457" s="13"/>
      <c r="H457" s="18"/>
      <c r="I457" s="13"/>
      <c r="J457" s="1"/>
      <c r="K457" s="13">
        <v>1.705595248524378</v>
      </c>
      <c r="L457" s="13">
        <f t="shared" si="1"/>
        <v>4.705595249</v>
      </c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ht="14.25" customHeight="1">
      <c r="A458" s="8">
        <v>457.0</v>
      </c>
      <c r="B458" s="9" t="s">
        <v>1420</v>
      </c>
      <c r="C458" s="1" t="s">
        <v>1421</v>
      </c>
      <c r="D458" s="1" t="s">
        <v>1422</v>
      </c>
      <c r="E458" s="10">
        <v>202.2468</v>
      </c>
      <c r="F458" s="13">
        <v>-0.15</v>
      </c>
      <c r="G458" s="13"/>
      <c r="H458" s="18"/>
      <c r="I458" s="13"/>
      <c r="J458" s="1"/>
      <c r="K458" s="13">
        <v>1.1919383065147466</v>
      </c>
      <c r="L458" s="13">
        <f t="shared" si="1"/>
        <v>4.191938307</v>
      </c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ht="14.25" customHeight="1">
      <c r="A459" s="8">
        <v>458.0</v>
      </c>
      <c r="B459" s="9" t="s">
        <v>1423</v>
      </c>
      <c r="C459" s="15" t="s">
        <v>1424</v>
      </c>
      <c r="D459" s="15" t="s">
        <v>1425</v>
      </c>
      <c r="E459" s="16">
        <v>178.3598</v>
      </c>
      <c r="F459" s="11">
        <v>4.6</v>
      </c>
      <c r="G459" s="12"/>
      <c r="H459" s="17"/>
      <c r="I459" s="13">
        <v>2.1125</v>
      </c>
      <c r="J459" s="1" t="s">
        <v>406</v>
      </c>
      <c r="K459" s="13"/>
      <c r="L459" s="13">
        <f t="shared" si="1"/>
        <v>5.1125</v>
      </c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ht="14.25" customHeight="1">
      <c r="A460" s="8">
        <v>459.0</v>
      </c>
      <c r="B460" s="9" t="s">
        <v>1426</v>
      </c>
      <c r="C460" s="15" t="s">
        <v>1427</v>
      </c>
      <c r="D460" s="15" t="s">
        <v>1428</v>
      </c>
      <c r="E460" s="10">
        <v>122.2538</v>
      </c>
      <c r="F460" s="11">
        <v>2.86</v>
      </c>
      <c r="G460" s="13"/>
      <c r="H460" s="13"/>
      <c r="I460" s="19"/>
      <c r="J460" s="1"/>
      <c r="K460" s="19">
        <v>1.0080320951839898</v>
      </c>
      <c r="L460" s="13">
        <f t="shared" si="1"/>
        <v>4.008032095</v>
      </c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ht="14.25" customHeight="1">
      <c r="A461" s="8">
        <v>460.0</v>
      </c>
      <c r="B461" s="9" t="s">
        <v>1429</v>
      </c>
      <c r="C461" s="1" t="s">
        <v>1430</v>
      </c>
      <c r="D461" s="1" t="s">
        <v>1431</v>
      </c>
      <c r="E461" s="10">
        <v>94.2008</v>
      </c>
      <c r="F461" s="13">
        <v>1.77</v>
      </c>
      <c r="G461" s="13"/>
      <c r="H461" s="18"/>
      <c r="I461" s="13"/>
      <c r="J461" s="1"/>
      <c r="K461" s="13">
        <v>1.9326619058948458</v>
      </c>
      <c r="L461" s="13">
        <f t="shared" si="1"/>
        <v>4.932661906</v>
      </c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ht="14.25" customHeight="1">
      <c r="A462" s="8">
        <v>461.0</v>
      </c>
      <c r="B462" s="9" t="s">
        <v>1432</v>
      </c>
      <c r="C462" s="15" t="s">
        <v>1433</v>
      </c>
      <c r="D462" s="15" t="s">
        <v>1434</v>
      </c>
      <c r="E462" s="16">
        <v>150.3068</v>
      </c>
      <c r="F462" s="11">
        <v>3.84</v>
      </c>
      <c r="G462" s="12"/>
      <c r="H462" s="17"/>
      <c r="I462" s="13">
        <v>1.7595</v>
      </c>
      <c r="J462" s="1" t="s">
        <v>106</v>
      </c>
      <c r="K462" s="13"/>
      <c r="L462" s="13">
        <f t="shared" si="1"/>
        <v>4.7595</v>
      </c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ht="14.25" customHeight="1">
      <c r="A463" s="8">
        <v>462.0</v>
      </c>
      <c r="B463" s="9" t="s">
        <v>1435</v>
      </c>
      <c r="C463" s="15" t="s">
        <v>1436</v>
      </c>
      <c r="D463" s="15" t="s">
        <v>1437</v>
      </c>
      <c r="E463" s="16">
        <v>150.3068</v>
      </c>
      <c r="F463" s="11">
        <v>3.69</v>
      </c>
      <c r="G463" s="12"/>
      <c r="H463" s="17"/>
      <c r="I463" s="13">
        <v>1.2585</v>
      </c>
      <c r="J463" s="1" t="s">
        <v>1438</v>
      </c>
      <c r="K463" s="13"/>
      <c r="L463" s="13">
        <f t="shared" si="1"/>
        <v>4.2585</v>
      </c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ht="14.25" customHeight="1">
      <c r="A464" s="8">
        <v>463.0</v>
      </c>
      <c r="B464" s="9" t="s">
        <v>1439</v>
      </c>
      <c r="C464" s="15" t="s">
        <v>1440</v>
      </c>
      <c r="D464" s="15" t="s">
        <v>1441</v>
      </c>
      <c r="E464" s="16">
        <v>150.3068</v>
      </c>
      <c r="F464" s="11">
        <v>2.48</v>
      </c>
      <c r="G464" s="12"/>
      <c r="H464" s="17"/>
      <c r="I464" s="13">
        <v>0.3985</v>
      </c>
      <c r="J464" s="1" t="s">
        <v>51</v>
      </c>
      <c r="K464" s="13"/>
      <c r="L464" s="13">
        <f t="shared" si="1"/>
        <v>3.3985</v>
      </c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ht="14.25" customHeight="1">
      <c r="A465" s="8">
        <v>464.0</v>
      </c>
      <c r="B465" s="9" t="s">
        <v>1442</v>
      </c>
      <c r="C465" s="15" t="s">
        <v>1443</v>
      </c>
      <c r="D465" s="15" t="s">
        <v>1444</v>
      </c>
      <c r="E465" s="16">
        <v>178.3598</v>
      </c>
      <c r="F465" s="11">
        <v>3.46</v>
      </c>
      <c r="G465" s="12"/>
      <c r="H465" s="17"/>
      <c r="I465" s="13">
        <v>1.3775</v>
      </c>
      <c r="J465" s="1" t="s">
        <v>106</v>
      </c>
      <c r="K465" s="13"/>
      <c r="L465" s="13">
        <f t="shared" si="1"/>
        <v>4.3775</v>
      </c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ht="14.25" customHeight="1">
      <c r="A466" s="8">
        <v>465.0</v>
      </c>
      <c r="B466" s="9" t="s">
        <v>1445</v>
      </c>
      <c r="C466" s="15" t="s">
        <v>1446</v>
      </c>
      <c r="D466" s="15" t="s">
        <v>1447</v>
      </c>
      <c r="E466" s="16">
        <v>178.3598</v>
      </c>
      <c r="F466" s="11">
        <v>3.46</v>
      </c>
      <c r="G466" s="12"/>
      <c r="H466" s="17"/>
      <c r="I466" s="13">
        <v>1.4695</v>
      </c>
      <c r="J466" s="1" t="s">
        <v>106</v>
      </c>
      <c r="K466" s="13"/>
      <c r="L466" s="13">
        <f t="shared" si="1"/>
        <v>4.4695</v>
      </c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ht="14.25" customHeight="1">
      <c r="A467" s="8">
        <v>466.0</v>
      </c>
      <c r="B467" s="9" t="s">
        <v>1448</v>
      </c>
      <c r="C467" s="15" t="s">
        <v>1449</v>
      </c>
      <c r="D467" s="15" t="s">
        <v>1450</v>
      </c>
      <c r="E467" s="16">
        <v>178.3598</v>
      </c>
      <c r="F467" s="11">
        <v>3.46</v>
      </c>
      <c r="G467" s="13"/>
      <c r="H467" s="18"/>
      <c r="I467" s="18">
        <v>1.247</v>
      </c>
      <c r="J467" s="1" t="s">
        <v>37</v>
      </c>
      <c r="K467" s="13"/>
      <c r="L467" s="13">
        <f t="shared" si="1"/>
        <v>4.247</v>
      </c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ht="14.25" customHeight="1">
      <c r="A468" s="8">
        <v>467.0</v>
      </c>
      <c r="B468" s="9"/>
      <c r="C468" s="15" t="s">
        <v>1451</v>
      </c>
      <c r="D468" s="15" t="s">
        <v>1452</v>
      </c>
      <c r="E468" s="16">
        <v>206.4128</v>
      </c>
      <c r="F468" s="11">
        <v>4.44</v>
      </c>
      <c r="G468" s="13"/>
      <c r="H468" s="18"/>
      <c r="I468" s="18">
        <v>1.839</v>
      </c>
      <c r="J468" s="1" t="s">
        <v>1453</v>
      </c>
      <c r="K468" s="13"/>
      <c r="L468" s="13">
        <f t="shared" si="1"/>
        <v>4.839</v>
      </c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ht="14.25" customHeight="1">
      <c r="A469" s="8">
        <v>468.0</v>
      </c>
      <c r="B469" s="9" t="s">
        <v>1454</v>
      </c>
      <c r="C469" s="15" t="s">
        <v>1455</v>
      </c>
      <c r="D469" s="15" t="s">
        <v>1456</v>
      </c>
      <c r="E469" s="16">
        <v>78.1342</v>
      </c>
      <c r="F469" s="11">
        <v>-1.35</v>
      </c>
      <c r="G469" s="12"/>
      <c r="H469" s="17"/>
      <c r="I469" s="13">
        <v>-2.6395</v>
      </c>
      <c r="J469" s="1" t="s">
        <v>1457</v>
      </c>
      <c r="K469" s="13"/>
      <c r="L469" s="13">
        <f t="shared" si="1"/>
        <v>0.3605</v>
      </c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ht="14.25" customHeight="1">
      <c r="A470" s="8">
        <v>469.0</v>
      </c>
      <c r="B470" s="9" t="s">
        <v>1458</v>
      </c>
      <c r="C470" s="15" t="s">
        <v>1459</v>
      </c>
      <c r="D470" s="15" t="s">
        <v>1460</v>
      </c>
      <c r="E470" s="16">
        <v>146.2938</v>
      </c>
      <c r="F470" s="11">
        <v>3.64</v>
      </c>
      <c r="G470" s="12"/>
      <c r="H470" s="17"/>
      <c r="I470" s="13">
        <v>0.7</v>
      </c>
      <c r="J470" s="1" t="s">
        <v>51</v>
      </c>
      <c r="K470" s="13"/>
      <c r="L470" s="13">
        <f t="shared" si="1"/>
        <v>3.7</v>
      </c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ht="14.25" customHeight="1">
      <c r="A471" s="8">
        <v>470.0</v>
      </c>
      <c r="B471" s="9" t="s">
        <v>1461</v>
      </c>
      <c r="C471" s="15" t="s">
        <v>1462</v>
      </c>
      <c r="D471" s="15" t="s">
        <v>1463</v>
      </c>
      <c r="E471" s="16">
        <v>118.2408</v>
      </c>
      <c r="F471" s="11">
        <v>2.88</v>
      </c>
      <c r="G471" s="12"/>
      <c r="H471" s="17"/>
      <c r="I471" s="13">
        <v>0.738</v>
      </c>
      <c r="J471" s="1" t="s">
        <v>51</v>
      </c>
      <c r="K471" s="13"/>
      <c r="L471" s="13">
        <f t="shared" si="1"/>
        <v>3.738</v>
      </c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ht="14.25" customHeight="1">
      <c r="A472" s="8">
        <v>471.0</v>
      </c>
      <c r="B472" s="9" t="s">
        <v>1464</v>
      </c>
      <c r="C472" s="15" t="s">
        <v>1465</v>
      </c>
      <c r="D472" s="15" t="s">
        <v>1466</v>
      </c>
      <c r="E472" s="16">
        <v>146.2938</v>
      </c>
      <c r="F472" s="11">
        <v>3.87</v>
      </c>
      <c r="G472" s="13"/>
      <c r="H472" s="18"/>
      <c r="I472" s="18">
        <v>1.611</v>
      </c>
      <c r="J472" s="1" t="s">
        <v>37</v>
      </c>
      <c r="K472" s="13"/>
      <c r="L472" s="13">
        <f t="shared" si="1"/>
        <v>4.611</v>
      </c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ht="14.25" customHeight="1">
      <c r="A473" s="8">
        <v>472.0</v>
      </c>
      <c r="B473" s="9" t="s">
        <v>1467</v>
      </c>
      <c r="C473" s="1" t="s">
        <v>1468</v>
      </c>
      <c r="D473" s="1" t="s">
        <v>1469</v>
      </c>
      <c r="E473" s="10">
        <v>104.1714</v>
      </c>
      <c r="F473" s="13">
        <v>0.41</v>
      </c>
      <c r="G473" s="13"/>
      <c r="H473" s="18"/>
      <c r="I473" s="13"/>
      <c r="J473" s="1"/>
      <c r="K473" s="13">
        <v>1.1726504608390815</v>
      </c>
      <c r="L473" s="13">
        <f t="shared" si="1"/>
        <v>4.172650461</v>
      </c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ht="14.25" customHeight="1">
      <c r="A474" s="8">
        <v>473.0</v>
      </c>
      <c r="B474" s="9" t="s">
        <v>1470</v>
      </c>
      <c r="C474" s="1" t="s">
        <v>1471</v>
      </c>
      <c r="D474" s="1" t="s">
        <v>1472</v>
      </c>
      <c r="E474" s="10">
        <v>62.1348</v>
      </c>
      <c r="F474" s="13">
        <v>1.27</v>
      </c>
      <c r="G474" s="13"/>
      <c r="H474" s="18"/>
      <c r="I474" s="13"/>
      <c r="J474" s="1"/>
      <c r="K474" s="13">
        <v>1.4509122239415833</v>
      </c>
      <c r="L474" s="13">
        <f t="shared" si="1"/>
        <v>4.450912224</v>
      </c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ht="15.0" customHeight="1">
      <c r="A475" s="8">
        <v>474.0</v>
      </c>
      <c r="B475" s="9" t="s">
        <v>1473</v>
      </c>
      <c r="C475" s="15" t="s">
        <v>1474</v>
      </c>
      <c r="D475" s="15" t="s">
        <v>1475</v>
      </c>
      <c r="E475" s="10">
        <v>104.2143</v>
      </c>
      <c r="F475" s="13">
        <v>2.74</v>
      </c>
      <c r="G475" s="13"/>
      <c r="H475" s="13"/>
      <c r="I475" s="19"/>
      <c r="J475" s="1"/>
      <c r="K475" s="19">
        <v>1.9039660435898522</v>
      </c>
      <c r="L475" s="13">
        <f t="shared" si="1"/>
        <v>4.903966044</v>
      </c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ht="14.25" customHeight="1">
      <c r="A476" s="8">
        <v>475.0</v>
      </c>
      <c r="B476" s="9" t="s">
        <v>1476</v>
      </c>
      <c r="C476" s="1" t="s">
        <v>1477</v>
      </c>
      <c r="D476" s="1" t="s">
        <v>1478</v>
      </c>
      <c r="E476" s="10">
        <v>146.2938</v>
      </c>
      <c r="F476" s="11">
        <v>4.21</v>
      </c>
      <c r="G476" s="13"/>
      <c r="H476" s="18"/>
      <c r="I476" s="13"/>
      <c r="J476" s="1"/>
      <c r="K476" s="13">
        <v>2.6467119810331763</v>
      </c>
      <c r="L476" s="13">
        <f t="shared" si="1"/>
        <v>5.646711981</v>
      </c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ht="14.25" customHeight="1">
      <c r="A477" s="8">
        <v>476.0</v>
      </c>
      <c r="B477" s="9" t="s">
        <v>1479</v>
      </c>
      <c r="C477" s="1" t="s">
        <v>1480</v>
      </c>
      <c r="D477" s="1" t="s">
        <v>1481</v>
      </c>
      <c r="E477" s="10">
        <v>202.3998</v>
      </c>
      <c r="F477" s="11">
        <v>6.07</v>
      </c>
      <c r="G477" s="13"/>
      <c r="H477" s="18"/>
      <c r="I477" s="13"/>
      <c r="J477" s="1"/>
      <c r="K477" s="13">
        <v>2.7264264824059943</v>
      </c>
      <c r="L477" s="13">
        <f t="shared" si="1"/>
        <v>5.726426482</v>
      </c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ht="14.25" customHeight="1">
      <c r="A478" s="8">
        <v>477.0</v>
      </c>
      <c r="B478" s="9" t="s">
        <v>1482</v>
      </c>
      <c r="C478" s="15" t="s">
        <v>1483</v>
      </c>
      <c r="D478" s="15" t="s">
        <v>1484</v>
      </c>
      <c r="E478" s="10">
        <v>78.1342</v>
      </c>
      <c r="F478" s="13">
        <v>-0.2</v>
      </c>
      <c r="G478" s="13"/>
      <c r="H478" s="13"/>
      <c r="I478" s="19"/>
      <c r="J478" s="1"/>
      <c r="K478" s="19">
        <v>0.43041982641062015</v>
      </c>
      <c r="L478" s="13">
        <f t="shared" si="1"/>
        <v>3.430419826</v>
      </c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ht="14.25" customHeight="1">
      <c r="A479" s="8">
        <v>478.0</v>
      </c>
      <c r="B479" s="9" t="s">
        <v>1485</v>
      </c>
      <c r="C479" s="1" t="s">
        <v>1486</v>
      </c>
      <c r="D479" s="1" t="s">
        <v>1487</v>
      </c>
      <c r="E479" s="10">
        <v>92.1178</v>
      </c>
      <c r="F479" s="13">
        <v>0.09</v>
      </c>
      <c r="G479" s="13"/>
      <c r="H479" s="18"/>
      <c r="I479" s="13"/>
      <c r="J479" s="1"/>
      <c r="K479" s="13">
        <v>0.3622835660659538</v>
      </c>
      <c r="L479" s="13">
        <f t="shared" si="1"/>
        <v>3.362283566</v>
      </c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ht="14.25" customHeight="1">
      <c r="A480" s="8">
        <v>479.0</v>
      </c>
      <c r="B480" s="9" t="s">
        <v>1488</v>
      </c>
      <c r="C480" s="1" t="s">
        <v>1489</v>
      </c>
      <c r="D480" s="1" t="s">
        <v>1490</v>
      </c>
      <c r="E480" s="10">
        <v>73.1178</v>
      </c>
      <c r="F480" s="13">
        <v>0.94</v>
      </c>
      <c r="G480" s="13"/>
      <c r="H480" s="18"/>
      <c r="I480" s="13"/>
      <c r="J480" s="1"/>
      <c r="K480" s="13">
        <v>2.7848418696344686</v>
      </c>
      <c r="L480" s="13">
        <f t="shared" si="1"/>
        <v>5.78484187</v>
      </c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ht="14.25" customHeight="1">
      <c r="A481" s="8">
        <v>480.0</v>
      </c>
      <c r="B481" s="9" t="s">
        <v>1491</v>
      </c>
      <c r="C481" s="1" t="s">
        <v>1492</v>
      </c>
      <c r="D481" s="1" t="s">
        <v>1493</v>
      </c>
      <c r="E481" s="10">
        <v>290.4002</v>
      </c>
      <c r="F481" s="11">
        <v>2.88</v>
      </c>
      <c r="G481" s="13"/>
      <c r="H481" s="18"/>
      <c r="I481" s="13"/>
      <c r="J481" s="1"/>
      <c r="K481" s="13">
        <v>1.4945139625749007</v>
      </c>
      <c r="L481" s="13">
        <f t="shared" si="1"/>
        <v>4.494513963</v>
      </c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ht="14.25" customHeight="1">
      <c r="A482" s="8">
        <v>481.0</v>
      </c>
      <c r="B482" s="9" t="s">
        <v>1494</v>
      </c>
      <c r="C482" s="15" t="s">
        <v>1495</v>
      </c>
      <c r="D482" s="15" t="s">
        <v>1496</v>
      </c>
      <c r="E482" s="10">
        <v>91.1363</v>
      </c>
      <c r="F482" s="13">
        <v>-1.67</v>
      </c>
      <c r="G482" s="13"/>
      <c r="H482" s="13"/>
      <c r="I482" s="19"/>
      <c r="J482" s="1"/>
      <c r="K482" s="19">
        <v>0.6374420755395761</v>
      </c>
      <c r="L482" s="13">
        <f t="shared" si="1"/>
        <v>3.637442076</v>
      </c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ht="14.25" customHeight="1">
      <c r="A483" s="8">
        <v>482.0</v>
      </c>
      <c r="B483" s="9" t="s">
        <v>1497</v>
      </c>
      <c r="C483" s="15" t="s">
        <v>1498</v>
      </c>
      <c r="D483" s="15" t="s">
        <v>1499</v>
      </c>
      <c r="E483" s="16">
        <v>200.2586</v>
      </c>
      <c r="F483" s="11">
        <v>1.03</v>
      </c>
      <c r="G483" s="13"/>
      <c r="H483" s="18"/>
      <c r="I483" s="18">
        <v>-1.353</v>
      </c>
      <c r="J483" s="1" t="s">
        <v>37</v>
      </c>
      <c r="K483" s="13"/>
      <c r="L483" s="13">
        <f t="shared" si="1"/>
        <v>1.647</v>
      </c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ht="14.25" customHeight="1">
      <c r="A484" s="8">
        <v>483.0</v>
      </c>
      <c r="B484" s="9" t="s">
        <v>1500</v>
      </c>
      <c r="C484" s="15" t="s">
        <v>1501</v>
      </c>
      <c r="D484" s="15" t="s">
        <v>1502</v>
      </c>
      <c r="E484" s="16">
        <v>266.3131</v>
      </c>
      <c r="F484" s="11">
        <v>4.0</v>
      </c>
      <c r="G484" s="12"/>
      <c r="H484" s="17"/>
      <c r="I484" s="13">
        <v>1.417</v>
      </c>
      <c r="J484" s="1" t="s">
        <v>106</v>
      </c>
      <c r="K484" s="13">
        <v>1.28</v>
      </c>
      <c r="L484" s="13">
        <f t="shared" si="1"/>
        <v>4.3485</v>
      </c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ht="15.0" customHeight="1">
      <c r="A485" s="8">
        <v>484.0</v>
      </c>
      <c r="B485" s="9" t="s">
        <v>1503</v>
      </c>
      <c r="C485" s="1" t="s">
        <v>1504</v>
      </c>
      <c r="D485" s="1" t="s">
        <v>1505</v>
      </c>
      <c r="E485" s="10">
        <v>697.6102</v>
      </c>
      <c r="F485" s="11">
        <v>4.29</v>
      </c>
      <c r="G485" s="13"/>
      <c r="H485" s="18"/>
      <c r="I485" s="13"/>
      <c r="J485" s="1"/>
      <c r="K485" s="13">
        <v>2.5648592209879237</v>
      </c>
      <c r="L485" s="13">
        <f t="shared" si="1"/>
        <v>5.564859221</v>
      </c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ht="14.25" customHeight="1">
      <c r="A486" s="8">
        <v>485.0</v>
      </c>
      <c r="B486" s="9" t="s">
        <v>1506</v>
      </c>
      <c r="C486" s="1" t="s">
        <v>1507</v>
      </c>
      <c r="D486" s="1" t="s">
        <v>1508</v>
      </c>
      <c r="E486" s="10">
        <v>398.4703</v>
      </c>
      <c r="F486" s="11">
        <v>3.75</v>
      </c>
      <c r="G486" s="12"/>
      <c r="H486" s="12"/>
      <c r="I486" s="13">
        <v>1.551</v>
      </c>
      <c r="J486" s="1" t="s">
        <v>1509</v>
      </c>
      <c r="K486" s="13">
        <v>1.28</v>
      </c>
      <c r="L486" s="13">
        <f t="shared" si="1"/>
        <v>4.4155</v>
      </c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ht="14.25" customHeight="1">
      <c r="A487" s="8">
        <v>486.0</v>
      </c>
      <c r="B487" s="9" t="s">
        <v>1510</v>
      </c>
      <c r="C487" s="15" t="s">
        <v>1511</v>
      </c>
      <c r="D487" s="15" t="s">
        <v>1512</v>
      </c>
      <c r="E487" s="16">
        <v>330.3593</v>
      </c>
      <c r="F487" s="13">
        <v>2.36</v>
      </c>
      <c r="G487" s="13"/>
      <c r="H487" s="18"/>
      <c r="I487" s="18">
        <v>1.37</v>
      </c>
      <c r="J487" s="1" t="s">
        <v>37</v>
      </c>
      <c r="K487" s="13"/>
      <c r="L487" s="13">
        <f t="shared" si="1"/>
        <v>4.37</v>
      </c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ht="14.25" customHeight="1">
      <c r="A488" s="8">
        <v>487.0</v>
      </c>
      <c r="B488" s="9" t="s">
        <v>1513</v>
      </c>
      <c r="C488" s="15" t="s">
        <v>1514</v>
      </c>
      <c r="D488" s="15" t="s">
        <v>1515</v>
      </c>
      <c r="E488" s="16">
        <v>274.4063</v>
      </c>
      <c r="F488" s="11">
        <v>4.02</v>
      </c>
      <c r="G488" s="13"/>
      <c r="H488" s="18"/>
      <c r="I488" s="18">
        <v>1.839</v>
      </c>
      <c r="J488" s="1" t="s">
        <v>37</v>
      </c>
      <c r="K488" s="13"/>
      <c r="L488" s="13">
        <f t="shared" si="1"/>
        <v>4.839</v>
      </c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ht="14.25" customHeight="1">
      <c r="A489" s="8">
        <v>488.0</v>
      </c>
      <c r="B489" s="9" t="s">
        <v>1516</v>
      </c>
      <c r="C489" s="15" t="s">
        <v>1517</v>
      </c>
      <c r="D489" s="15" t="s">
        <v>1518</v>
      </c>
      <c r="E489" s="16">
        <v>288.4328</v>
      </c>
      <c r="F489" s="13">
        <v>4.48</v>
      </c>
      <c r="G489" s="13"/>
      <c r="H489" s="18"/>
      <c r="I489" s="18">
        <v>4.336</v>
      </c>
      <c r="J489" s="1" t="s">
        <v>37</v>
      </c>
      <c r="K489" s="13"/>
      <c r="L489" s="13">
        <f t="shared" si="1"/>
        <v>7.336</v>
      </c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ht="14.25" customHeight="1">
      <c r="A490" s="8">
        <v>489.0</v>
      </c>
      <c r="B490" s="9" t="s">
        <v>1519</v>
      </c>
      <c r="C490" s="15" t="s">
        <v>1520</v>
      </c>
      <c r="D490" s="15" t="s">
        <v>1521</v>
      </c>
      <c r="E490" s="10">
        <v>258.3397</v>
      </c>
      <c r="F490" s="11">
        <v>3.21</v>
      </c>
      <c r="G490" s="13"/>
      <c r="H490" s="13"/>
      <c r="I490" s="19">
        <v>1.2080548612948028</v>
      </c>
      <c r="J490" s="1" t="s">
        <v>1522</v>
      </c>
      <c r="K490" s="19"/>
      <c r="L490" s="13">
        <f t="shared" si="1"/>
        <v>4.208054861</v>
      </c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ht="14.25" customHeight="1">
      <c r="A491" s="8">
        <v>490.0</v>
      </c>
      <c r="B491" s="9" t="s">
        <v>1523</v>
      </c>
      <c r="C491" s="15" t="s">
        <v>1524</v>
      </c>
      <c r="D491" s="15" t="s">
        <v>1525</v>
      </c>
      <c r="E491" s="16">
        <v>421.749</v>
      </c>
      <c r="F491" s="13">
        <v>4.31</v>
      </c>
      <c r="G491" s="12"/>
      <c r="H491" s="17"/>
      <c r="I491" s="13">
        <v>2.9825</v>
      </c>
      <c r="J491" s="1" t="s">
        <v>406</v>
      </c>
      <c r="K491" s="13"/>
      <c r="L491" s="13">
        <f t="shared" si="1"/>
        <v>5.9825</v>
      </c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ht="15.0" customHeight="1">
      <c r="A492" s="8">
        <v>491.0</v>
      </c>
      <c r="B492" s="9" t="s">
        <v>1526</v>
      </c>
      <c r="C492" s="1" t="s">
        <v>1527</v>
      </c>
      <c r="D492" s="1" t="s">
        <v>1528</v>
      </c>
      <c r="E492" s="10">
        <v>161.0277</v>
      </c>
      <c r="F492" s="11">
        <v>2.97</v>
      </c>
      <c r="G492" s="13"/>
      <c r="H492" s="18"/>
      <c r="I492" s="13"/>
      <c r="J492" s="1"/>
      <c r="K492" s="13">
        <v>0.8451727538179352</v>
      </c>
      <c r="L492" s="13">
        <f t="shared" si="1"/>
        <v>3.845172754</v>
      </c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ht="14.25" customHeight="1">
      <c r="A493" s="8">
        <v>492.0</v>
      </c>
      <c r="B493" s="9" t="s">
        <v>1529</v>
      </c>
      <c r="C493" s="15" t="s">
        <v>1530</v>
      </c>
      <c r="D493" s="15" t="s">
        <v>1531</v>
      </c>
      <c r="E493" s="16">
        <v>175.0542</v>
      </c>
      <c r="F493" s="13">
        <v>3.6</v>
      </c>
      <c r="G493" s="12"/>
      <c r="H493" s="17"/>
      <c r="I493" s="13">
        <v>3.651</v>
      </c>
      <c r="J493" s="1" t="s">
        <v>1532</v>
      </c>
      <c r="K493" s="13"/>
      <c r="L493" s="13">
        <f t="shared" si="1"/>
        <v>6.651</v>
      </c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ht="14.25" customHeight="1">
      <c r="A494" s="8">
        <v>493.0</v>
      </c>
      <c r="B494" s="9" t="s">
        <v>1533</v>
      </c>
      <c r="C494" s="15" t="s">
        <v>1534</v>
      </c>
      <c r="D494" s="15" t="s">
        <v>1535</v>
      </c>
      <c r="E494" s="16">
        <v>229.9173</v>
      </c>
      <c r="F494" s="11">
        <v>4.26</v>
      </c>
      <c r="G494" s="12"/>
      <c r="H494" s="17"/>
      <c r="I494" s="13">
        <v>2.3725</v>
      </c>
      <c r="J494" s="1" t="s">
        <v>406</v>
      </c>
      <c r="K494" s="13"/>
      <c r="L494" s="13">
        <f t="shared" si="1"/>
        <v>5.3725</v>
      </c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ht="14.25" customHeight="1">
      <c r="A495" s="8">
        <v>494.0</v>
      </c>
      <c r="B495" s="9" t="s">
        <v>1536</v>
      </c>
      <c r="C495" s="1" t="s">
        <v>1537</v>
      </c>
      <c r="D495" s="1" t="s">
        <v>1538</v>
      </c>
      <c r="E495" s="10">
        <v>171.5805</v>
      </c>
      <c r="F495" s="13">
        <v>2.61</v>
      </c>
      <c r="G495" s="13"/>
      <c r="H495" s="18"/>
      <c r="I495" s="13"/>
      <c r="J495" s="1"/>
      <c r="K495" s="13">
        <v>2.4491380940519654</v>
      </c>
      <c r="L495" s="13">
        <f t="shared" si="1"/>
        <v>5.449138094</v>
      </c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ht="15.0" customHeight="1">
      <c r="A496" s="8">
        <v>495.0</v>
      </c>
      <c r="B496" s="9" t="s">
        <v>1539</v>
      </c>
      <c r="C496" s="15" t="s">
        <v>1540</v>
      </c>
      <c r="D496" s="15" t="s">
        <v>1541</v>
      </c>
      <c r="E496" s="16">
        <v>150.217</v>
      </c>
      <c r="F496" s="11">
        <v>3.55</v>
      </c>
      <c r="G496" s="12"/>
      <c r="H496" s="17"/>
      <c r="I496" s="13">
        <v>1.418</v>
      </c>
      <c r="J496" s="1" t="s">
        <v>106</v>
      </c>
      <c r="K496" s="13"/>
      <c r="L496" s="13">
        <f t="shared" si="1"/>
        <v>4.418</v>
      </c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ht="14.25" customHeight="1">
      <c r="A497" s="8">
        <v>496.0</v>
      </c>
      <c r="B497" s="9" t="s">
        <v>1542</v>
      </c>
      <c r="C497" s="1" t="s">
        <v>1543</v>
      </c>
      <c r="D497" s="1" t="s">
        <v>1544</v>
      </c>
      <c r="E497" s="10">
        <v>138.1634</v>
      </c>
      <c r="F497" s="11">
        <v>2.04</v>
      </c>
      <c r="G497" s="12">
        <v>0.07</v>
      </c>
      <c r="H497" s="12"/>
      <c r="I497" s="13">
        <v>0.07</v>
      </c>
      <c r="J497" s="1" t="s">
        <v>298</v>
      </c>
      <c r="K497" s="13"/>
      <c r="L497" s="13">
        <f t="shared" si="1"/>
        <v>3.07</v>
      </c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ht="14.25" customHeight="1">
      <c r="A498" s="8">
        <v>497.0</v>
      </c>
      <c r="B498" s="9" t="s">
        <v>1545</v>
      </c>
      <c r="C498" s="1" t="s">
        <v>1546</v>
      </c>
      <c r="D498" s="1" t="s">
        <v>1547</v>
      </c>
      <c r="E498" s="10">
        <v>152.1899</v>
      </c>
      <c r="F498" s="11">
        <v>2.87</v>
      </c>
      <c r="G498" s="12">
        <v>0.87</v>
      </c>
      <c r="H498" s="12"/>
      <c r="I498" s="13">
        <v>0.8757</v>
      </c>
      <c r="J498" s="1" t="s">
        <v>15</v>
      </c>
      <c r="K498" s="13"/>
      <c r="L498" s="13">
        <f t="shared" si="1"/>
        <v>3.87285</v>
      </c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ht="14.25" customHeight="1">
      <c r="A499" s="8">
        <v>498.0</v>
      </c>
      <c r="B499" s="9" t="s">
        <v>1548</v>
      </c>
      <c r="C499" s="1" t="s">
        <v>1549</v>
      </c>
      <c r="D499" s="1" t="s">
        <v>1550</v>
      </c>
      <c r="E499" s="10">
        <v>172.6082</v>
      </c>
      <c r="F499" s="11">
        <v>2.69</v>
      </c>
      <c r="G499" s="13"/>
      <c r="H499" s="18"/>
      <c r="I499" s="13"/>
      <c r="J499" s="1"/>
      <c r="K499" s="13">
        <v>0.7899033923090457</v>
      </c>
      <c r="L499" s="13">
        <f t="shared" si="1"/>
        <v>3.789903392</v>
      </c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ht="14.25" customHeight="1">
      <c r="A500" s="8">
        <v>499.0</v>
      </c>
      <c r="B500" s="9" t="s">
        <v>1551</v>
      </c>
      <c r="C500" s="1" t="s">
        <v>1552</v>
      </c>
      <c r="D500" s="1" t="s">
        <v>1553</v>
      </c>
      <c r="E500" s="10">
        <v>210.2259</v>
      </c>
      <c r="F500" s="11">
        <v>1.63</v>
      </c>
      <c r="G500" s="12">
        <v>0.08</v>
      </c>
      <c r="H500" s="12"/>
      <c r="I500" s="13">
        <f>(0.02-0.37)/2</f>
        <v>-0.175</v>
      </c>
      <c r="J500" s="1" t="s">
        <v>22</v>
      </c>
      <c r="K500" s="13"/>
      <c r="L500" s="13">
        <f t="shared" si="1"/>
        <v>2.9525</v>
      </c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ht="14.25" customHeight="1">
      <c r="A501" s="8">
        <v>500.0</v>
      </c>
      <c r="B501" s="9" t="s">
        <v>1554</v>
      </c>
      <c r="C501" s="15" t="s">
        <v>1555</v>
      </c>
      <c r="D501" s="15" t="s">
        <v>1556</v>
      </c>
      <c r="E501" s="16">
        <v>164.2435</v>
      </c>
      <c r="F501" s="11">
        <v>2.93</v>
      </c>
      <c r="G501" s="12"/>
      <c r="H501" s="17"/>
      <c r="I501" s="13">
        <v>0.3915</v>
      </c>
      <c r="J501" s="1" t="s">
        <v>51</v>
      </c>
      <c r="K501" s="13"/>
      <c r="L501" s="13">
        <f t="shared" si="1"/>
        <v>3.3915</v>
      </c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ht="14.25" customHeight="1">
      <c r="A502" s="8">
        <v>501.0</v>
      </c>
      <c r="B502" s="9" t="s">
        <v>1557</v>
      </c>
      <c r="C502" s="1" t="s">
        <v>1558</v>
      </c>
      <c r="D502" s="1" t="s">
        <v>1559</v>
      </c>
      <c r="E502" s="10">
        <v>136.1905</v>
      </c>
      <c r="F502" s="11">
        <v>2.04</v>
      </c>
      <c r="G502" s="13"/>
      <c r="H502" s="18"/>
      <c r="I502" s="13"/>
      <c r="J502" s="1"/>
      <c r="K502" s="13">
        <v>-0.09630210705754827</v>
      </c>
      <c r="L502" s="13">
        <f t="shared" si="1"/>
        <v>2.903697893</v>
      </c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ht="14.25" customHeight="1">
      <c r="A503" s="8">
        <v>502.0</v>
      </c>
      <c r="B503" s="9" t="s">
        <v>1560</v>
      </c>
      <c r="C503" s="15" t="s">
        <v>1561</v>
      </c>
      <c r="D503" s="15" t="s">
        <v>1562</v>
      </c>
      <c r="E503" s="16">
        <v>146.1854</v>
      </c>
      <c r="F503" s="11">
        <v>1.67</v>
      </c>
      <c r="G503" s="12"/>
      <c r="H503" s="17"/>
      <c r="I503" s="13">
        <v>0.111</v>
      </c>
      <c r="J503" s="1" t="s">
        <v>843</v>
      </c>
      <c r="K503" s="13"/>
      <c r="L503" s="13">
        <f t="shared" si="1"/>
        <v>3.111</v>
      </c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ht="14.25" customHeight="1">
      <c r="A504" s="8">
        <v>503.0</v>
      </c>
      <c r="B504" s="9" t="s">
        <v>1563</v>
      </c>
      <c r="C504" s="1" t="s">
        <v>1564</v>
      </c>
      <c r="D504" s="1" t="s">
        <v>1565</v>
      </c>
      <c r="E504" s="10">
        <v>138.1634</v>
      </c>
      <c r="F504" s="11">
        <v>1.16</v>
      </c>
      <c r="G504" s="12">
        <v>-0.4</v>
      </c>
      <c r="H504" s="12"/>
      <c r="I504" s="13">
        <v>-0.397</v>
      </c>
      <c r="J504" s="1" t="s">
        <v>15</v>
      </c>
      <c r="K504" s="13"/>
      <c r="L504" s="13">
        <f t="shared" si="1"/>
        <v>2.6015</v>
      </c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ht="14.25" customHeight="1">
      <c r="A505" s="8">
        <v>504.0</v>
      </c>
      <c r="B505" s="9" t="s">
        <v>1566</v>
      </c>
      <c r="C505" s="1" t="s">
        <v>1567</v>
      </c>
      <c r="D505" s="1" t="s">
        <v>1568</v>
      </c>
      <c r="E505" s="10">
        <v>152.1899</v>
      </c>
      <c r="F505" s="11">
        <v>1.61</v>
      </c>
      <c r="G505" s="13"/>
      <c r="H505" s="13"/>
      <c r="I505" s="13">
        <v>-0.265</v>
      </c>
      <c r="J505" s="1" t="s">
        <v>338</v>
      </c>
      <c r="K505" s="13"/>
      <c r="L505" s="13">
        <f t="shared" si="1"/>
        <v>2.735</v>
      </c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ht="14.25" customHeight="1">
      <c r="A506" s="8">
        <v>505.0</v>
      </c>
      <c r="B506" s="9" t="s">
        <v>1569</v>
      </c>
      <c r="C506" s="1" t="s">
        <v>1570</v>
      </c>
      <c r="D506" s="1" t="s">
        <v>1571</v>
      </c>
      <c r="E506" s="10">
        <v>152.1899</v>
      </c>
      <c r="F506" s="11">
        <v>1.52</v>
      </c>
      <c r="G506" s="13"/>
      <c r="H506" s="13"/>
      <c r="I506" s="13">
        <v>-0.265</v>
      </c>
      <c r="J506" s="1" t="s">
        <v>338</v>
      </c>
      <c r="K506" s="13"/>
      <c r="L506" s="13">
        <f t="shared" si="1"/>
        <v>2.735</v>
      </c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ht="14.25" customHeight="1">
      <c r="A507" s="8">
        <v>506.0</v>
      </c>
      <c r="B507" s="9" t="s">
        <v>1572</v>
      </c>
      <c r="C507" s="1" t="s">
        <v>1573</v>
      </c>
      <c r="D507" s="1" t="s">
        <v>1574</v>
      </c>
      <c r="E507" s="10">
        <v>250.3754</v>
      </c>
      <c r="F507" s="11">
        <v>4.86</v>
      </c>
      <c r="G507" s="13"/>
      <c r="H507" s="18"/>
      <c r="I507" s="13"/>
      <c r="J507" s="1"/>
      <c r="K507" s="13">
        <v>1.018380414419898</v>
      </c>
      <c r="L507" s="13">
        <f t="shared" si="1"/>
        <v>4.018380414</v>
      </c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ht="14.25" customHeight="1">
      <c r="A508" s="8">
        <v>507.0</v>
      </c>
      <c r="B508" s="9" t="s">
        <v>1575</v>
      </c>
      <c r="C508" s="15" t="s">
        <v>1576</v>
      </c>
      <c r="D508" s="15" t="s">
        <v>1577</v>
      </c>
      <c r="E508" s="16">
        <v>176.2542</v>
      </c>
      <c r="F508" s="11">
        <v>3.27</v>
      </c>
      <c r="G508" s="13"/>
      <c r="H508" s="18"/>
      <c r="I508" s="18">
        <v>0.599</v>
      </c>
      <c r="J508" s="1" t="s">
        <v>37</v>
      </c>
      <c r="K508" s="13"/>
      <c r="L508" s="13">
        <f t="shared" si="1"/>
        <v>3.599</v>
      </c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ht="14.25" customHeight="1">
      <c r="A509" s="8">
        <v>508.0</v>
      </c>
      <c r="B509" s="9" t="s">
        <v>1578</v>
      </c>
      <c r="C509" s="15" t="s">
        <v>1579</v>
      </c>
      <c r="D509" s="15" t="s">
        <v>1580</v>
      </c>
      <c r="E509" s="16">
        <v>106.1217</v>
      </c>
      <c r="F509" s="13">
        <v>1.48</v>
      </c>
      <c r="G509" s="12"/>
      <c r="H509" s="17"/>
      <c r="I509" s="13">
        <f>(1.03+1.144)/2</f>
        <v>1.087</v>
      </c>
      <c r="J509" s="1" t="s">
        <v>51</v>
      </c>
      <c r="K509" s="13"/>
      <c r="L509" s="13">
        <f t="shared" si="1"/>
        <v>4.087</v>
      </c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ht="14.25" customHeight="1">
      <c r="A510" s="8">
        <v>509.0</v>
      </c>
      <c r="B510" s="9" t="s">
        <v>1581</v>
      </c>
      <c r="C510" s="15" t="s">
        <v>1582</v>
      </c>
      <c r="D510" s="15" t="s">
        <v>1583</v>
      </c>
      <c r="E510" s="16">
        <v>148.2012</v>
      </c>
      <c r="F510" s="11">
        <v>3.17</v>
      </c>
      <c r="G510" s="12"/>
      <c r="H510" s="17"/>
      <c r="I510" s="13">
        <v>1.35</v>
      </c>
      <c r="J510" s="1" t="s">
        <v>106</v>
      </c>
      <c r="K510" s="13"/>
      <c r="L510" s="13">
        <f t="shared" si="1"/>
        <v>4.35</v>
      </c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ht="14.25" customHeight="1">
      <c r="A511" s="8">
        <v>510.0</v>
      </c>
      <c r="B511" s="9" t="s">
        <v>1584</v>
      </c>
      <c r="C511" s="1" t="s">
        <v>1585</v>
      </c>
      <c r="D511" s="1" t="s">
        <v>1586</v>
      </c>
      <c r="E511" s="10">
        <v>148.2012</v>
      </c>
      <c r="F511" s="11">
        <v>3.35</v>
      </c>
      <c r="G511" s="13"/>
      <c r="H511" s="18"/>
      <c r="I511" s="13"/>
      <c r="J511" s="1"/>
      <c r="K511" s="13">
        <v>1.0916704741359566</v>
      </c>
      <c r="L511" s="13">
        <f t="shared" si="1"/>
        <v>4.091670474</v>
      </c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ht="14.25" customHeight="1">
      <c r="A512" s="8">
        <v>511.0</v>
      </c>
      <c r="B512" s="9" t="s">
        <v>1587</v>
      </c>
      <c r="C512" s="15" t="s">
        <v>1588</v>
      </c>
      <c r="D512" s="15" t="s">
        <v>1589</v>
      </c>
      <c r="E512" s="16">
        <v>120.1482</v>
      </c>
      <c r="F512" s="11">
        <v>2.26</v>
      </c>
      <c r="G512" s="12"/>
      <c r="H512" s="17"/>
      <c r="I512" s="13">
        <v>0.358</v>
      </c>
      <c r="J512" s="1" t="s">
        <v>51</v>
      </c>
      <c r="K512" s="13"/>
      <c r="L512" s="13">
        <f t="shared" si="1"/>
        <v>3.358</v>
      </c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ht="14.25" customHeight="1">
      <c r="A513" s="8">
        <v>512.0</v>
      </c>
      <c r="B513" s="9" t="s">
        <v>1590</v>
      </c>
      <c r="C513" s="15" t="s">
        <v>1591</v>
      </c>
      <c r="D513" s="15" t="s">
        <v>1592</v>
      </c>
      <c r="E513" s="16">
        <v>236.306</v>
      </c>
      <c r="F513" s="11">
        <v>3.81</v>
      </c>
      <c r="G513" s="13"/>
      <c r="H513" s="18"/>
      <c r="I513" s="18">
        <v>1.947</v>
      </c>
      <c r="J513" s="1" t="s">
        <v>37</v>
      </c>
      <c r="K513" s="13"/>
      <c r="L513" s="13">
        <f t="shared" si="1"/>
        <v>4.947</v>
      </c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ht="14.25" customHeight="1">
      <c r="A514" s="8">
        <v>513.0</v>
      </c>
      <c r="B514" s="9" t="s">
        <v>1593</v>
      </c>
      <c r="C514" s="1" t="s">
        <v>1594</v>
      </c>
      <c r="D514" s="1" t="s">
        <v>1595</v>
      </c>
      <c r="E514" s="10">
        <v>136.1476</v>
      </c>
      <c r="F514" s="11">
        <v>1.76</v>
      </c>
      <c r="G514" s="13"/>
      <c r="H514" s="18"/>
      <c r="I514" s="13"/>
      <c r="J514" s="1"/>
      <c r="K514" s="13">
        <v>0.5319499987039273</v>
      </c>
      <c r="L514" s="13">
        <f t="shared" si="1"/>
        <v>3.531949999</v>
      </c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ht="14.25" customHeight="1">
      <c r="A515" s="8">
        <v>514.0</v>
      </c>
      <c r="B515" s="9" t="s">
        <v>1596</v>
      </c>
      <c r="C515" s="15" t="s">
        <v>1597</v>
      </c>
      <c r="D515" s="15" t="s">
        <v>1598</v>
      </c>
      <c r="E515" s="16">
        <v>166.1735</v>
      </c>
      <c r="F515" s="13">
        <v>1.87</v>
      </c>
      <c r="G515" s="12"/>
      <c r="H515" s="17"/>
      <c r="I515" s="13">
        <v>0.9185</v>
      </c>
      <c r="J515" s="1" t="s">
        <v>51</v>
      </c>
      <c r="K515" s="13"/>
      <c r="L515" s="13">
        <f t="shared" si="1"/>
        <v>3.9185</v>
      </c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ht="14.25" customHeight="1">
      <c r="A516" s="8">
        <v>515.0</v>
      </c>
      <c r="B516" s="9" t="s">
        <v>1599</v>
      </c>
      <c r="C516" s="15" t="s">
        <v>1600</v>
      </c>
      <c r="D516" s="15" t="s">
        <v>1601</v>
      </c>
      <c r="E516" s="16">
        <v>196.1994</v>
      </c>
      <c r="F516" s="13">
        <v>1.44</v>
      </c>
      <c r="G516" s="12"/>
      <c r="H516" s="17"/>
      <c r="I516" s="13">
        <v>0.599</v>
      </c>
      <c r="J516" s="1" t="s">
        <v>51</v>
      </c>
      <c r="K516" s="13"/>
      <c r="L516" s="13">
        <f t="shared" si="1"/>
        <v>3.599</v>
      </c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ht="14.25" customHeight="1">
      <c r="A517" s="8">
        <v>516.0</v>
      </c>
      <c r="B517" s="9" t="s">
        <v>1602</v>
      </c>
      <c r="C517" s="15" t="s">
        <v>1603</v>
      </c>
      <c r="D517" s="15" t="s">
        <v>1604</v>
      </c>
      <c r="E517" s="16">
        <v>150.1741</v>
      </c>
      <c r="F517" s="11">
        <v>2.28</v>
      </c>
      <c r="G517" s="12"/>
      <c r="H517" s="17"/>
      <c r="I517" s="13">
        <v>0.729</v>
      </c>
      <c r="J517" s="1" t="s">
        <v>51</v>
      </c>
      <c r="K517" s="13"/>
      <c r="L517" s="13">
        <f t="shared" si="1"/>
        <v>3.729</v>
      </c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ht="14.25" customHeight="1">
      <c r="A518" s="8">
        <v>517.0</v>
      </c>
      <c r="B518" s="9" t="s">
        <v>1605</v>
      </c>
      <c r="C518" s="15" t="s">
        <v>1606</v>
      </c>
      <c r="D518" s="15" t="s">
        <v>1607</v>
      </c>
      <c r="E518" s="16">
        <v>236.306</v>
      </c>
      <c r="F518" s="11">
        <v>3.81</v>
      </c>
      <c r="G518" s="13"/>
      <c r="H518" s="18"/>
      <c r="I518" s="18">
        <v>1.9469747488596645</v>
      </c>
      <c r="J518" s="1" t="s">
        <v>1608</v>
      </c>
      <c r="K518" s="13"/>
      <c r="L518" s="13">
        <f t="shared" si="1"/>
        <v>4.946974749</v>
      </c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ht="14.25" customHeight="1">
      <c r="A519" s="8">
        <v>518.0</v>
      </c>
      <c r="B519" s="9" t="s">
        <v>1609</v>
      </c>
      <c r="C519" s="15" t="s">
        <v>1610</v>
      </c>
      <c r="D519" s="15" t="s">
        <v>1611</v>
      </c>
      <c r="E519" s="16">
        <v>140.5665</v>
      </c>
      <c r="F519" s="13">
        <v>2.1</v>
      </c>
      <c r="G519" s="12"/>
      <c r="H519" s="17"/>
      <c r="I519" s="13">
        <v>1.8075</v>
      </c>
      <c r="J519" s="1" t="s">
        <v>106</v>
      </c>
      <c r="K519" s="13"/>
      <c r="L519" s="13">
        <f t="shared" si="1"/>
        <v>4.8075</v>
      </c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ht="14.25" customHeight="1">
      <c r="A520" s="8">
        <v>519.0</v>
      </c>
      <c r="B520" s="9" t="s">
        <v>1612</v>
      </c>
      <c r="C520" s="15" t="s">
        <v>1613</v>
      </c>
      <c r="D520" s="15" t="s">
        <v>1614</v>
      </c>
      <c r="E520" s="16">
        <v>175.0113</v>
      </c>
      <c r="F520" s="13">
        <v>3.0</v>
      </c>
      <c r="G520" s="12"/>
      <c r="H520" s="17"/>
      <c r="I520" s="13">
        <v>1.989</v>
      </c>
      <c r="J520" s="1" t="s">
        <v>406</v>
      </c>
      <c r="K520" s="13"/>
      <c r="L520" s="13">
        <f t="shared" si="1"/>
        <v>4.989</v>
      </c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ht="14.25" customHeight="1">
      <c r="A521" s="8">
        <v>520.0</v>
      </c>
      <c r="B521" s="9" t="s">
        <v>1615</v>
      </c>
      <c r="C521" s="15" t="s">
        <v>1616</v>
      </c>
      <c r="D521" s="15" t="s">
        <v>1617</v>
      </c>
      <c r="E521" s="16">
        <v>158.557</v>
      </c>
      <c r="F521" s="11">
        <v>2.56</v>
      </c>
      <c r="G521" s="12"/>
      <c r="H521" s="17"/>
      <c r="I521" s="13">
        <v>1.2285</v>
      </c>
      <c r="J521" s="1" t="s">
        <v>1618</v>
      </c>
      <c r="K521" s="13"/>
      <c r="L521" s="13">
        <f t="shared" si="1"/>
        <v>4.2285</v>
      </c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ht="14.25" customHeight="1">
      <c r="A522" s="8">
        <v>521.0</v>
      </c>
      <c r="B522" s="9" t="s">
        <v>1619</v>
      </c>
      <c r="C522" s="15" t="s">
        <v>1620</v>
      </c>
      <c r="D522" s="15" t="s">
        <v>1621</v>
      </c>
      <c r="E522" s="16">
        <v>124.1122</v>
      </c>
      <c r="F522" s="13">
        <v>1.91</v>
      </c>
      <c r="G522" s="12"/>
      <c r="H522" s="17"/>
      <c r="I522" s="13">
        <v>1.9615</v>
      </c>
      <c r="J522" s="1" t="s">
        <v>406</v>
      </c>
      <c r="K522" s="13"/>
      <c r="L522" s="13">
        <f t="shared" si="1"/>
        <v>4.9615</v>
      </c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ht="14.25" customHeight="1">
      <c r="A523" s="8">
        <v>522.0</v>
      </c>
      <c r="B523" s="9" t="s">
        <v>1622</v>
      </c>
      <c r="C523" s="15" t="s">
        <v>1623</v>
      </c>
      <c r="D523" s="15" t="s">
        <v>1624</v>
      </c>
      <c r="E523" s="16">
        <v>196.0742</v>
      </c>
      <c r="F523" s="13">
        <v>2.71</v>
      </c>
      <c r="G523" s="12"/>
      <c r="H523" s="17"/>
      <c r="I523" s="13">
        <v>2.2505</v>
      </c>
      <c r="J523" s="1" t="s">
        <v>406</v>
      </c>
      <c r="K523" s="13"/>
      <c r="L523" s="13">
        <f t="shared" si="1"/>
        <v>5.2505</v>
      </c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ht="14.25" customHeight="1">
      <c r="A524" s="8">
        <v>523.0</v>
      </c>
      <c r="B524" s="9" t="s">
        <v>1625</v>
      </c>
      <c r="C524" s="15" t="s">
        <v>1626</v>
      </c>
      <c r="D524" s="15" t="s">
        <v>1627</v>
      </c>
      <c r="E524" s="16">
        <v>174.1197</v>
      </c>
      <c r="F524" s="13">
        <v>2.47</v>
      </c>
      <c r="G524" s="12"/>
      <c r="H524" s="17"/>
      <c r="I524" s="13">
        <v>2.2785</v>
      </c>
      <c r="J524" s="1" t="s">
        <v>406</v>
      </c>
      <c r="K524" s="13"/>
      <c r="L524" s="13">
        <f t="shared" si="1"/>
        <v>5.2785</v>
      </c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ht="14.25" customHeight="1">
      <c r="A525" s="8">
        <v>524.0</v>
      </c>
      <c r="B525" s="9" t="s">
        <v>1628</v>
      </c>
      <c r="C525" s="1" t="s">
        <v>1629</v>
      </c>
      <c r="D525" s="1" t="s">
        <v>1630</v>
      </c>
      <c r="E525" s="10">
        <v>122.1211</v>
      </c>
      <c r="F525" s="13">
        <v>1.81</v>
      </c>
      <c r="G525" s="12"/>
      <c r="H525" s="12"/>
      <c r="I525" s="13">
        <v>1.7275</v>
      </c>
      <c r="J525" s="1" t="s">
        <v>106</v>
      </c>
      <c r="K525" s="13">
        <v>1.88</v>
      </c>
      <c r="L525" s="13">
        <f t="shared" si="1"/>
        <v>4.80375</v>
      </c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ht="14.25" customHeight="1">
      <c r="A526" s="8">
        <v>525.0</v>
      </c>
      <c r="B526" s="9" t="s">
        <v>1631</v>
      </c>
      <c r="C526" s="15" t="s">
        <v>1632</v>
      </c>
      <c r="D526" s="15" t="s">
        <v>1633</v>
      </c>
      <c r="E526" s="16">
        <v>166.1735</v>
      </c>
      <c r="F526" s="11">
        <v>1.58</v>
      </c>
      <c r="G526" s="12"/>
      <c r="H526" s="17"/>
      <c r="I526" s="13">
        <v>0.279</v>
      </c>
      <c r="J526" s="1" t="s">
        <v>51</v>
      </c>
      <c r="K526" s="13"/>
      <c r="L526" s="13">
        <f t="shared" si="1"/>
        <v>3.279</v>
      </c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ht="14.25" customHeight="1">
      <c r="A527" s="8">
        <v>526.0</v>
      </c>
      <c r="B527" s="9" t="s">
        <v>1634</v>
      </c>
      <c r="C527" s="15" t="s">
        <v>1635</v>
      </c>
      <c r="D527" s="15" t="s">
        <v>1636</v>
      </c>
      <c r="E527" s="16">
        <v>152.147</v>
      </c>
      <c r="F527" s="13">
        <v>1.21</v>
      </c>
      <c r="G527" s="12"/>
      <c r="H527" s="17"/>
      <c r="I527" s="13">
        <f>(0.26+0.426)/2</f>
        <v>0.343</v>
      </c>
      <c r="J527" s="1" t="s">
        <v>51</v>
      </c>
      <c r="K527" s="13"/>
      <c r="L527" s="13">
        <f t="shared" si="1"/>
        <v>3.343</v>
      </c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ht="14.25" customHeight="1">
      <c r="A528" s="8">
        <v>527.0</v>
      </c>
      <c r="B528" s="9" t="s">
        <v>1637</v>
      </c>
      <c r="C528" s="15" t="s">
        <v>1638</v>
      </c>
      <c r="D528" s="15" t="s">
        <v>1639</v>
      </c>
      <c r="E528" s="16">
        <v>152.147</v>
      </c>
      <c r="F528" s="13">
        <v>1.37</v>
      </c>
      <c r="G528" s="12"/>
      <c r="H528" s="17"/>
      <c r="I528" s="13">
        <v>1.7835</v>
      </c>
      <c r="J528" s="1" t="s">
        <v>106</v>
      </c>
      <c r="K528" s="13"/>
      <c r="L528" s="13">
        <f t="shared" si="1"/>
        <v>4.7835</v>
      </c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ht="14.25" customHeight="1">
      <c r="A529" s="8">
        <v>528.0</v>
      </c>
      <c r="B529" s="9" t="s">
        <v>1640</v>
      </c>
      <c r="C529" s="15" t="s">
        <v>1641</v>
      </c>
      <c r="D529" s="15" t="s">
        <v>1642</v>
      </c>
      <c r="E529" s="16">
        <v>182.1729</v>
      </c>
      <c r="F529" s="13">
        <v>2.17</v>
      </c>
      <c r="G529" s="12"/>
      <c r="H529" s="17"/>
      <c r="I529" s="13">
        <v>1.831</v>
      </c>
      <c r="J529" s="1" t="s">
        <v>106</v>
      </c>
      <c r="K529" s="13"/>
      <c r="L529" s="13">
        <f t="shared" si="1"/>
        <v>4.831</v>
      </c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ht="14.25" customHeight="1">
      <c r="A530" s="8">
        <v>529.0</v>
      </c>
      <c r="B530" s="9" t="s">
        <v>1643</v>
      </c>
      <c r="C530" s="15" t="s">
        <v>1644</v>
      </c>
      <c r="D530" s="15" t="s">
        <v>1645</v>
      </c>
      <c r="E530" s="16">
        <v>231.0431</v>
      </c>
      <c r="F530" s="11">
        <v>1.94</v>
      </c>
      <c r="G530" s="12"/>
      <c r="H530" s="17"/>
      <c r="I530" s="13">
        <v>0.589</v>
      </c>
      <c r="J530" s="1" t="s">
        <v>51</v>
      </c>
      <c r="K530" s="13"/>
      <c r="L530" s="13">
        <f t="shared" si="1"/>
        <v>3.589</v>
      </c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ht="14.25" customHeight="1">
      <c r="A531" s="8">
        <v>530.0</v>
      </c>
      <c r="B531" s="9" t="s">
        <v>1646</v>
      </c>
      <c r="C531" s="15" t="s">
        <v>1647</v>
      </c>
      <c r="D531" s="15" t="s">
        <v>1648</v>
      </c>
      <c r="E531" s="16">
        <v>276.0407</v>
      </c>
      <c r="F531" s="11">
        <v>2.34</v>
      </c>
      <c r="G531" s="13"/>
      <c r="H531" s="18"/>
      <c r="I531" s="18">
        <v>0.5758731200444664</v>
      </c>
      <c r="J531" s="1" t="s">
        <v>1608</v>
      </c>
      <c r="K531" s="13"/>
      <c r="L531" s="13">
        <f t="shared" si="1"/>
        <v>3.57587312</v>
      </c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ht="14.25" customHeight="1">
      <c r="A532" s="8">
        <v>531.0</v>
      </c>
      <c r="B532" s="9" t="s">
        <v>1649</v>
      </c>
      <c r="C532" s="15" t="s">
        <v>1650</v>
      </c>
      <c r="D532" s="15" t="s">
        <v>1651</v>
      </c>
      <c r="E532" s="16">
        <v>279.9133</v>
      </c>
      <c r="F532" s="13">
        <v>3.79</v>
      </c>
      <c r="G532" s="12"/>
      <c r="H532" s="17"/>
      <c r="I532" s="13">
        <v>2.519</v>
      </c>
      <c r="J532" s="1" t="s">
        <v>406</v>
      </c>
      <c r="K532" s="13"/>
      <c r="L532" s="13">
        <f t="shared" si="1"/>
        <v>5.519</v>
      </c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ht="14.25" customHeight="1">
      <c r="A533" s="8">
        <v>532.0</v>
      </c>
      <c r="B533" s="9" t="s">
        <v>1652</v>
      </c>
      <c r="C533" s="15" t="s">
        <v>1653</v>
      </c>
      <c r="D533" s="15" t="s">
        <v>1654</v>
      </c>
      <c r="E533" s="16">
        <v>201.0172</v>
      </c>
      <c r="F533" s="13">
        <v>2.9</v>
      </c>
      <c r="G533" s="13"/>
      <c r="H533" s="18"/>
      <c r="I533" s="18">
        <v>2.189</v>
      </c>
      <c r="J533" s="1" t="s">
        <v>37</v>
      </c>
      <c r="K533" s="13"/>
      <c r="L533" s="13">
        <f t="shared" si="1"/>
        <v>5.189</v>
      </c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ht="14.25" customHeight="1">
      <c r="A534" s="8">
        <v>533.0</v>
      </c>
      <c r="B534" s="9" t="s">
        <v>1655</v>
      </c>
      <c r="C534" s="15" t="s">
        <v>1656</v>
      </c>
      <c r="D534" s="15" t="s">
        <v>1657</v>
      </c>
      <c r="E534" s="16">
        <v>156.5659</v>
      </c>
      <c r="F534" s="13">
        <v>2.65</v>
      </c>
      <c r="G534" s="13"/>
      <c r="H534" s="18"/>
      <c r="I534" s="18">
        <v>2.308</v>
      </c>
      <c r="J534" s="1" t="s">
        <v>37</v>
      </c>
      <c r="K534" s="13"/>
      <c r="L534" s="13">
        <f t="shared" si="1"/>
        <v>5.308</v>
      </c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ht="14.25" customHeight="1">
      <c r="A535" s="8">
        <v>534.0</v>
      </c>
      <c r="B535" s="9" t="s">
        <v>1658</v>
      </c>
      <c r="C535" s="15" t="s">
        <v>1659</v>
      </c>
      <c r="D535" s="15" t="s">
        <v>1660</v>
      </c>
      <c r="E535" s="16">
        <v>167.1187</v>
      </c>
      <c r="F535" s="11">
        <v>1.63</v>
      </c>
      <c r="G535" s="13"/>
      <c r="H535" s="18"/>
      <c r="I535" s="18">
        <v>0.601</v>
      </c>
      <c r="J535" s="1" t="s">
        <v>37</v>
      </c>
      <c r="K535" s="13"/>
      <c r="L535" s="13">
        <f t="shared" si="1"/>
        <v>3.601</v>
      </c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ht="15.0" customHeight="1">
      <c r="A536" s="8">
        <v>535.0</v>
      </c>
      <c r="B536" s="9" t="s">
        <v>1661</v>
      </c>
      <c r="C536" s="15" t="s">
        <v>1662</v>
      </c>
      <c r="D536" s="15" t="s">
        <v>1663</v>
      </c>
      <c r="E536" s="16">
        <v>151.1193</v>
      </c>
      <c r="F536" s="13">
        <v>1.74</v>
      </c>
      <c r="G536" s="12"/>
      <c r="H536" s="17"/>
      <c r="I536" s="13">
        <f>(1.02+0.959)/2</f>
        <v>0.9895</v>
      </c>
      <c r="J536" s="1" t="s">
        <v>51</v>
      </c>
      <c r="K536" s="13"/>
      <c r="L536" s="13">
        <f t="shared" si="1"/>
        <v>3.9895</v>
      </c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ht="14.25" customHeight="1">
      <c r="A537" s="8">
        <v>536.0</v>
      </c>
      <c r="B537" s="9" t="s">
        <v>1664</v>
      </c>
      <c r="C537" s="15" t="s">
        <v>1665</v>
      </c>
      <c r="D537" s="15" t="s">
        <v>1666</v>
      </c>
      <c r="E537" s="16">
        <v>151.1193</v>
      </c>
      <c r="F537" s="13">
        <v>1.56</v>
      </c>
      <c r="G537" s="12"/>
      <c r="H537" s="17"/>
      <c r="I537" s="13">
        <v>1.1775</v>
      </c>
      <c r="J537" s="1" t="s">
        <v>51</v>
      </c>
      <c r="K537" s="13"/>
      <c r="L537" s="13">
        <f t="shared" si="1"/>
        <v>4.1775</v>
      </c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ht="14.25" customHeight="1">
      <c r="A538" s="8">
        <v>537.0</v>
      </c>
      <c r="B538" s="9" t="s">
        <v>1667</v>
      </c>
      <c r="C538" s="15" t="s">
        <v>1668</v>
      </c>
      <c r="D538" s="15" t="s">
        <v>1669</v>
      </c>
      <c r="E538" s="16">
        <v>185.5641</v>
      </c>
      <c r="F538" s="13">
        <v>2.17</v>
      </c>
      <c r="G538" s="12"/>
      <c r="H538" s="17"/>
      <c r="I538" s="13">
        <v>1.6845</v>
      </c>
      <c r="J538" s="1" t="s">
        <v>106</v>
      </c>
      <c r="K538" s="13"/>
      <c r="L538" s="13">
        <f t="shared" si="1"/>
        <v>4.6845</v>
      </c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ht="15.0" customHeight="1">
      <c r="A539" s="8">
        <v>538.0</v>
      </c>
      <c r="B539" s="9" t="s">
        <v>1670</v>
      </c>
      <c r="C539" s="15" t="s">
        <v>1671</v>
      </c>
      <c r="D539" s="15" t="s">
        <v>1672</v>
      </c>
      <c r="E539" s="16">
        <v>177.2423</v>
      </c>
      <c r="F539" s="11">
        <v>2.87</v>
      </c>
      <c r="G539" s="12"/>
      <c r="H539" s="17"/>
      <c r="I539" s="13">
        <v>0.87</v>
      </c>
      <c r="J539" s="1" t="s">
        <v>37</v>
      </c>
      <c r="K539" s="13"/>
      <c r="L539" s="13">
        <f t="shared" si="1"/>
        <v>3.87</v>
      </c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ht="15.0" customHeight="1">
      <c r="A540" s="8">
        <v>539.0</v>
      </c>
      <c r="B540" s="9" t="s">
        <v>1673</v>
      </c>
      <c r="C540" s="15" t="s">
        <v>1674</v>
      </c>
      <c r="D540" s="15" t="s">
        <v>1675</v>
      </c>
      <c r="E540" s="16">
        <v>149.1893</v>
      </c>
      <c r="F540" s="11">
        <v>1.81</v>
      </c>
      <c r="G540" s="12"/>
      <c r="H540" s="17"/>
      <c r="I540" s="13">
        <v>0.512</v>
      </c>
      <c r="J540" s="1" t="s">
        <v>51</v>
      </c>
      <c r="K540" s="13"/>
      <c r="L540" s="13">
        <f t="shared" si="1"/>
        <v>3.512</v>
      </c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ht="15.0" customHeight="1">
      <c r="A541" s="8">
        <v>540.0</v>
      </c>
      <c r="B541" s="9" t="s">
        <v>1676</v>
      </c>
      <c r="C541" s="1" t="s">
        <v>1677</v>
      </c>
      <c r="D541" s="1" t="s">
        <v>1678</v>
      </c>
      <c r="E541" s="10">
        <v>202.2914</v>
      </c>
      <c r="F541" s="11">
        <v>4.33</v>
      </c>
      <c r="G541" s="13"/>
      <c r="H541" s="18"/>
      <c r="I541" s="13"/>
      <c r="J541" s="1"/>
      <c r="K541" s="13">
        <v>2.3469360277115268</v>
      </c>
      <c r="L541" s="13">
        <f t="shared" si="1"/>
        <v>5.346936028</v>
      </c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ht="15.0" customHeight="1">
      <c r="A542" s="8">
        <v>541.0</v>
      </c>
      <c r="B542" s="9" t="s">
        <v>1679</v>
      </c>
      <c r="C542" s="15" t="s">
        <v>1680</v>
      </c>
      <c r="D542" s="15" t="s">
        <v>1681</v>
      </c>
      <c r="E542" s="16">
        <v>175.2265</v>
      </c>
      <c r="F542" s="13">
        <v>2.0</v>
      </c>
      <c r="G542" s="13"/>
      <c r="H542" s="18"/>
      <c r="I542" s="18">
        <v>1.473</v>
      </c>
      <c r="J542" s="1" t="s">
        <v>37</v>
      </c>
      <c r="K542" s="13"/>
      <c r="L542" s="13">
        <f t="shared" si="1"/>
        <v>4.473</v>
      </c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ht="15.0" customHeight="1">
      <c r="A543" s="8">
        <v>542.0</v>
      </c>
      <c r="B543" s="9" t="s">
        <v>1682</v>
      </c>
      <c r="C543" s="1" t="s">
        <v>1683</v>
      </c>
      <c r="D543" s="1" t="s">
        <v>1684</v>
      </c>
      <c r="E543" s="10">
        <v>120.1482</v>
      </c>
      <c r="F543" s="11">
        <v>1.58</v>
      </c>
      <c r="G543" s="12">
        <v>-0.13</v>
      </c>
      <c r="H543" s="12"/>
      <c r="I543" s="13">
        <v>-0.13</v>
      </c>
      <c r="J543" s="1" t="s">
        <v>15</v>
      </c>
      <c r="K543" s="13"/>
      <c r="L543" s="13">
        <f t="shared" si="1"/>
        <v>2.87</v>
      </c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ht="15.0" customHeight="1">
      <c r="A544" s="8">
        <v>543.0</v>
      </c>
      <c r="B544" s="9" t="s">
        <v>1685</v>
      </c>
      <c r="C544" s="1" t="s">
        <v>1686</v>
      </c>
      <c r="D544" s="1" t="s">
        <v>1687</v>
      </c>
      <c r="E544" s="10">
        <v>189.0378</v>
      </c>
      <c r="F544" s="11">
        <v>2.96</v>
      </c>
      <c r="G544" s="12">
        <v>1.2</v>
      </c>
      <c r="H544" s="12"/>
      <c r="I544" s="13">
        <v>1.209</v>
      </c>
      <c r="J544" s="1" t="s">
        <v>22</v>
      </c>
      <c r="K544" s="13"/>
      <c r="L544" s="13">
        <f t="shared" si="1"/>
        <v>4.2045</v>
      </c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ht="15.0" customHeight="1">
      <c r="A545" s="8">
        <v>544.0</v>
      </c>
      <c r="B545" s="9" t="s">
        <v>1688</v>
      </c>
      <c r="C545" s="15" t="s">
        <v>1689</v>
      </c>
      <c r="D545" s="15" t="s">
        <v>1690</v>
      </c>
      <c r="E545" s="16">
        <v>223.4826</v>
      </c>
      <c r="F545" s="11">
        <v>3.61</v>
      </c>
      <c r="G545" s="12"/>
      <c r="H545" s="17"/>
      <c r="I545" s="13">
        <v>2.049</v>
      </c>
      <c r="J545" s="1" t="s">
        <v>406</v>
      </c>
      <c r="K545" s="13"/>
      <c r="L545" s="13">
        <f t="shared" si="1"/>
        <v>5.049</v>
      </c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ht="15.0" customHeight="1">
      <c r="A546" s="8">
        <v>545.0</v>
      </c>
      <c r="B546" s="9" t="s">
        <v>1691</v>
      </c>
      <c r="C546" s="15" t="s">
        <v>1692</v>
      </c>
      <c r="D546" s="15" t="s">
        <v>1693</v>
      </c>
      <c r="E546" s="16">
        <v>250.2896</v>
      </c>
      <c r="F546" s="13">
        <v>2.76</v>
      </c>
      <c r="G546" s="13"/>
      <c r="H546" s="18"/>
      <c r="I546" s="18">
        <v>1.664</v>
      </c>
      <c r="J546" s="1" t="s">
        <v>37</v>
      </c>
      <c r="K546" s="13"/>
      <c r="L546" s="13">
        <f t="shared" si="1"/>
        <v>4.664</v>
      </c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ht="14.25" customHeight="1">
      <c r="A547" s="8">
        <v>546.0</v>
      </c>
      <c r="B547" s="9" t="s">
        <v>1694</v>
      </c>
      <c r="C547" s="15" t="s">
        <v>1695</v>
      </c>
      <c r="D547" s="15" t="s">
        <v>1696</v>
      </c>
      <c r="E547" s="16">
        <v>170.5924</v>
      </c>
      <c r="F547" s="11">
        <v>2.87</v>
      </c>
      <c r="G547" s="13"/>
      <c r="H547" s="18"/>
      <c r="I547" s="13">
        <v>1.19</v>
      </c>
      <c r="J547" s="1" t="s">
        <v>1697</v>
      </c>
      <c r="K547" s="13"/>
      <c r="L547" s="13">
        <f t="shared" si="1"/>
        <v>4.19</v>
      </c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ht="15.0" customHeight="1">
      <c r="A548" s="8">
        <v>547.0</v>
      </c>
      <c r="B548" s="9" t="s">
        <v>1698</v>
      </c>
      <c r="C548" s="15" t="s">
        <v>1699</v>
      </c>
      <c r="D548" s="15" t="s">
        <v>1700</v>
      </c>
      <c r="E548" s="16">
        <v>205.0372</v>
      </c>
      <c r="F548" s="11">
        <v>3.12</v>
      </c>
      <c r="G548" s="13"/>
      <c r="H548" s="18"/>
      <c r="I548" s="13">
        <v>1.168</v>
      </c>
      <c r="J548" s="1" t="s">
        <v>1697</v>
      </c>
      <c r="K548" s="13"/>
      <c r="L548" s="13">
        <f t="shared" si="1"/>
        <v>4.168</v>
      </c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ht="15.0" customHeight="1">
      <c r="A549" s="8">
        <v>548.0</v>
      </c>
      <c r="B549" s="9" t="s">
        <v>1701</v>
      </c>
      <c r="C549" s="15" t="s">
        <v>1702</v>
      </c>
      <c r="D549" s="15" t="s">
        <v>1703</v>
      </c>
      <c r="E549" s="16">
        <v>222.2366</v>
      </c>
      <c r="F549" s="11">
        <v>2.42</v>
      </c>
      <c r="G549" s="12"/>
      <c r="H549" s="17"/>
      <c r="I549" s="13">
        <f>(0.842+0.84+1.12)/3</f>
        <v>0.934</v>
      </c>
      <c r="J549" s="1" t="s">
        <v>1704</v>
      </c>
      <c r="K549" s="13"/>
      <c r="L549" s="13">
        <f t="shared" si="1"/>
        <v>3.934</v>
      </c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ht="15.0" customHeight="1">
      <c r="A550" s="8">
        <v>549.0</v>
      </c>
      <c r="B550" s="9" t="s">
        <v>1705</v>
      </c>
      <c r="C550" s="1" t="s">
        <v>1706</v>
      </c>
      <c r="D550" s="1" t="s">
        <v>1707</v>
      </c>
      <c r="E550" s="10">
        <v>278.3426</v>
      </c>
      <c r="F550" s="11">
        <v>4.11</v>
      </c>
      <c r="G550" s="12"/>
      <c r="H550" s="12"/>
      <c r="I550" s="13"/>
      <c r="J550" s="1"/>
      <c r="K550" s="13">
        <v>1.97</v>
      </c>
      <c r="L550" s="13">
        <f t="shared" si="1"/>
        <v>4.97</v>
      </c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ht="14.25" customHeight="1">
      <c r="A551" s="8">
        <v>550.0</v>
      </c>
      <c r="B551" s="9" t="s">
        <v>1708</v>
      </c>
      <c r="C551" s="15" t="s">
        <v>1709</v>
      </c>
      <c r="D551" s="15" t="s">
        <v>1710</v>
      </c>
      <c r="E551" s="16">
        <v>278.3426</v>
      </c>
      <c r="F551" s="11">
        <v>4.5</v>
      </c>
      <c r="G551" s="12"/>
      <c r="H551" s="17"/>
      <c r="I551" s="13">
        <f>(2.44+2.52+2.49)/3</f>
        <v>2.483333333</v>
      </c>
      <c r="J551" s="1" t="s">
        <v>1219</v>
      </c>
      <c r="K551" s="13">
        <v>2.0</v>
      </c>
      <c r="L551" s="13">
        <f t="shared" si="1"/>
        <v>5.241666667</v>
      </c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ht="14.25" customHeight="1">
      <c r="A552" s="8">
        <v>551.0</v>
      </c>
      <c r="B552" s="9" t="s">
        <v>1711</v>
      </c>
      <c r="C552" s="1" t="s">
        <v>1712</v>
      </c>
      <c r="D552" s="1" t="s">
        <v>1713</v>
      </c>
      <c r="E552" s="10">
        <v>390.5546</v>
      </c>
      <c r="F552" s="11">
        <v>7.6</v>
      </c>
      <c r="G552" s="13"/>
      <c r="H552" s="18"/>
      <c r="I552" s="13"/>
      <c r="J552" s="1"/>
      <c r="K552" s="13">
        <v>0.7166204939538039</v>
      </c>
      <c r="L552" s="13">
        <f t="shared" si="1"/>
        <v>3.716620494</v>
      </c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ht="14.25" customHeight="1">
      <c r="A553" s="8">
        <v>552.0</v>
      </c>
      <c r="B553" s="9" t="s">
        <v>1714</v>
      </c>
      <c r="C553" s="15" t="s">
        <v>1715</v>
      </c>
      <c r="D553" s="15" t="s">
        <v>1716</v>
      </c>
      <c r="E553" s="16">
        <v>278.3426</v>
      </c>
      <c r="F553" s="11">
        <v>5.53</v>
      </c>
      <c r="G553" s="13"/>
      <c r="H553" s="18"/>
      <c r="I553" s="18">
        <v>2.674</v>
      </c>
      <c r="J553" s="1" t="s">
        <v>37</v>
      </c>
      <c r="K553" s="13"/>
      <c r="L553" s="13">
        <f t="shared" si="1"/>
        <v>5.674</v>
      </c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ht="15.0" customHeight="1">
      <c r="A554" s="8">
        <v>553.0</v>
      </c>
      <c r="B554" s="9" t="s">
        <v>1717</v>
      </c>
      <c r="C554" s="15" t="s">
        <v>1718</v>
      </c>
      <c r="D554" s="15" t="s">
        <v>1719</v>
      </c>
      <c r="E554" s="16">
        <v>278.3426</v>
      </c>
      <c r="F554" s="11">
        <v>4.26</v>
      </c>
      <c r="G554" s="13"/>
      <c r="H554" s="18"/>
      <c r="I554" s="18">
        <f>(2.49+2.49+2.6)/3</f>
        <v>2.526666667</v>
      </c>
      <c r="J554" s="1" t="s">
        <v>1720</v>
      </c>
      <c r="K554" s="13"/>
      <c r="L554" s="13">
        <f t="shared" si="1"/>
        <v>5.526666667</v>
      </c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ht="15.0" customHeight="1">
      <c r="A555" s="8">
        <v>554.0</v>
      </c>
      <c r="B555" s="9" t="s">
        <v>1721</v>
      </c>
      <c r="C555" s="1" t="s">
        <v>1722</v>
      </c>
      <c r="D555" s="1" t="s">
        <v>1723</v>
      </c>
      <c r="E555" s="10">
        <v>246.258</v>
      </c>
      <c r="F555" s="13">
        <v>3.23</v>
      </c>
      <c r="G555" s="13"/>
      <c r="H555" s="18"/>
      <c r="I555" s="13"/>
      <c r="J555" s="1"/>
      <c r="K555" s="13">
        <v>2.747937671513595</v>
      </c>
      <c r="L555" s="13">
        <f t="shared" si="1"/>
        <v>5.747937672</v>
      </c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ht="15.0" customHeight="1">
      <c r="A556" s="8">
        <v>555.0</v>
      </c>
      <c r="B556" s="9" t="s">
        <v>1724</v>
      </c>
      <c r="C556" s="1" t="s">
        <v>1725</v>
      </c>
      <c r="D556" s="1" t="s">
        <v>1726</v>
      </c>
      <c r="E556" s="10">
        <v>136.1476</v>
      </c>
      <c r="F556" s="11">
        <v>2.37</v>
      </c>
      <c r="G556" s="13"/>
      <c r="H556" s="18"/>
      <c r="I556" s="13"/>
      <c r="J556" s="1"/>
      <c r="K556" s="13">
        <v>0.22019613764817292</v>
      </c>
      <c r="L556" s="13">
        <f t="shared" si="1"/>
        <v>3.220196138</v>
      </c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ht="14.25" customHeight="1">
      <c r="A557" s="8">
        <v>556.0</v>
      </c>
      <c r="B557" s="9" t="s">
        <v>1727</v>
      </c>
      <c r="C557" s="1" t="s">
        <v>1728</v>
      </c>
      <c r="D557" s="1" t="s">
        <v>1729</v>
      </c>
      <c r="E557" s="10">
        <v>136.1476</v>
      </c>
      <c r="F557" s="11">
        <v>2.27</v>
      </c>
      <c r="G557" s="13"/>
      <c r="H557" s="18"/>
      <c r="I557" s="13"/>
      <c r="J557" s="1"/>
      <c r="K557" s="13">
        <v>0.32783001604800255</v>
      </c>
      <c r="L557" s="13">
        <f t="shared" si="1"/>
        <v>3.327830016</v>
      </c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ht="15.0" customHeight="1">
      <c r="A558" s="8">
        <v>557.0</v>
      </c>
      <c r="B558" s="9" t="s">
        <v>1730</v>
      </c>
      <c r="C558" s="15" t="s">
        <v>1731</v>
      </c>
      <c r="D558" s="15" t="s">
        <v>1732</v>
      </c>
      <c r="E558" s="10">
        <v>122.1211</v>
      </c>
      <c r="F558" s="11">
        <v>1.87</v>
      </c>
      <c r="G558" s="13"/>
      <c r="H558" s="13"/>
      <c r="I558" s="19">
        <v>-0.5261661009255729</v>
      </c>
      <c r="J558" s="1" t="s">
        <v>1733</v>
      </c>
      <c r="K558" s="19"/>
      <c r="L558" s="13">
        <f t="shared" si="1"/>
        <v>2.473833899</v>
      </c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ht="15.0" customHeight="1">
      <c r="A559" s="8">
        <v>558.0</v>
      </c>
      <c r="B559" s="9" t="s">
        <v>1734</v>
      </c>
      <c r="C559" s="1" t="s">
        <v>1735</v>
      </c>
      <c r="D559" s="1" t="s">
        <v>1736</v>
      </c>
      <c r="E559" s="10">
        <v>138.1205</v>
      </c>
      <c r="F559" s="11">
        <v>2.26</v>
      </c>
      <c r="G559" s="13"/>
      <c r="H559" s="18"/>
      <c r="I559" s="13"/>
      <c r="J559" s="1"/>
      <c r="K559" s="13">
        <v>0.5491935348117045</v>
      </c>
      <c r="L559" s="13">
        <f t="shared" si="1"/>
        <v>3.549193535</v>
      </c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ht="15.0" customHeight="1">
      <c r="A560" s="8">
        <v>559.0</v>
      </c>
      <c r="B560" s="9" t="s">
        <v>1737</v>
      </c>
      <c r="C560" s="1" t="s">
        <v>1738</v>
      </c>
      <c r="D560" s="1" t="s">
        <v>1739</v>
      </c>
      <c r="E560" s="10">
        <v>138.1205</v>
      </c>
      <c r="F560" s="11">
        <v>1.58</v>
      </c>
      <c r="G560" s="13"/>
      <c r="H560" s="18"/>
      <c r="I560" s="13"/>
      <c r="J560" s="1"/>
      <c r="K560" s="13">
        <v>0.1717751932842686</v>
      </c>
      <c r="L560" s="13">
        <f t="shared" si="1"/>
        <v>3.171775193</v>
      </c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ht="15.0" customHeight="1">
      <c r="A561" s="8">
        <v>560.0</v>
      </c>
      <c r="B561" s="9" t="s">
        <v>1740</v>
      </c>
      <c r="C561" s="1" t="s">
        <v>1741</v>
      </c>
      <c r="D561" s="1" t="s">
        <v>1742</v>
      </c>
      <c r="E561" s="10">
        <v>250.3325</v>
      </c>
      <c r="F561" s="11">
        <v>6.06</v>
      </c>
      <c r="G561" s="13"/>
      <c r="H561" s="18"/>
      <c r="I561" s="13"/>
      <c r="J561" s="1"/>
      <c r="K561" s="13">
        <v>1.9671534724024666</v>
      </c>
      <c r="L561" s="13">
        <f t="shared" si="1"/>
        <v>4.967153472</v>
      </c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ht="15.0" customHeight="1">
      <c r="A562" s="8">
        <v>561.0</v>
      </c>
      <c r="B562" s="9" t="s">
        <v>1743</v>
      </c>
      <c r="C562" s="15" t="s">
        <v>1744</v>
      </c>
      <c r="D562" s="15" t="s">
        <v>1745</v>
      </c>
      <c r="E562" s="10">
        <v>138.1205</v>
      </c>
      <c r="F562" s="11">
        <v>2.26</v>
      </c>
      <c r="G562" s="13"/>
      <c r="H562" s="13"/>
      <c r="I562" s="19">
        <v>-1.0952637020561875</v>
      </c>
      <c r="J562" s="1" t="s">
        <v>1746</v>
      </c>
      <c r="K562" s="19"/>
      <c r="L562" s="13">
        <f t="shared" si="1"/>
        <v>1.904736298</v>
      </c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ht="14.25" customHeight="1">
      <c r="A563" s="8">
        <v>562.0</v>
      </c>
      <c r="B563" s="9" t="s">
        <v>1747</v>
      </c>
      <c r="C563" s="15" t="s">
        <v>1748</v>
      </c>
      <c r="D563" s="15" t="s">
        <v>1749</v>
      </c>
      <c r="E563" s="16">
        <v>488.5915</v>
      </c>
      <c r="F563" s="11">
        <v>5.96</v>
      </c>
      <c r="G563" s="13"/>
      <c r="H563" s="18"/>
      <c r="I563" s="18">
        <v>3.72</v>
      </c>
      <c r="J563" s="1" t="s">
        <v>37</v>
      </c>
      <c r="K563" s="13"/>
      <c r="L563" s="13">
        <f t="shared" si="1"/>
        <v>6.72</v>
      </c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ht="15.0" customHeight="1">
      <c r="A564" s="8">
        <v>563.0</v>
      </c>
      <c r="B564" s="9" t="s">
        <v>1750</v>
      </c>
      <c r="C564" s="15" t="s">
        <v>1751</v>
      </c>
      <c r="D564" s="15" t="s">
        <v>1752</v>
      </c>
      <c r="E564" s="16">
        <v>231.8902</v>
      </c>
      <c r="F564" s="11">
        <v>4.45</v>
      </c>
      <c r="G564" s="18"/>
      <c r="H564" s="18"/>
      <c r="I564" s="13">
        <v>2.351</v>
      </c>
      <c r="J564" s="1" t="s">
        <v>406</v>
      </c>
      <c r="K564" s="13">
        <v>2.62</v>
      </c>
      <c r="L564" s="13">
        <f t="shared" si="1"/>
        <v>5.4855</v>
      </c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ht="15.0" customHeight="1">
      <c r="A565" s="8">
        <v>564.0</v>
      </c>
      <c r="B565" s="9" t="s">
        <v>1753</v>
      </c>
      <c r="C565" s="1" t="s">
        <v>1754</v>
      </c>
      <c r="D565" s="1" t="s">
        <v>1755</v>
      </c>
      <c r="E565" s="10">
        <v>266.335</v>
      </c>
      <c r="F565" s="11">
        <v>5.12</v>
      </c>
      <c r="G565" s="12"/>
      <c r="H565" s="12"/>
      <c r="I565" s="13">
        <v>3.079</v>
      </c>
      <c r="J565" s="1" t="s">
        <v>37</v>
      </c>
      <c r="K565" s="13">
        <v>3.15</v>
      </c>
      <c r="L565" s="13">
        <f t="shared" si="1"/>
        <v>6.1145</v>
      </c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ht="15.0" customHeight="1">
      <c r="A566" s="8">
        <v>565.0</v>
      </c>
      <c r="B566" s="9" t="s">
        <v>1756</v>
      </c>
      <c r="C566" s="1" t="s">
        <v>1757</v>
      </c>
      <c r="D566" s="1" t="s">
        <v>1758</v>
      </c>
      <c r="E566" s="10">
        <v>231.8902</v>
      </c>
      <c r="F566" s="11">
        <v>3.88</v>
      </c>
      <c r="G566" s="13">
        <v>2.26</v>
      </c>
      <c r="H566" s="18"/>
      <c r="I566" s="13"/>
      <c r="J566" s="1"/>
      <c r="K566" s="13"/>
      <c r="L566" s="13">
        <f t="shared" si="1"/>
        <v>5.26</v>
      </c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ht="15.0" customHeight="1">
      <c r="A567" s="8">
        <v>566.0</v>
      </c>
      <c r="B567" s="9" t="s">
        <v>1759</v>
      </c>
      <c r="C567" s="1" t="s">
        <v>1760</v>
      </c>
      <c r="D567" s="1" t="s">
        <v>1761</v>
      </c>
      <c r="E567" s="10">
        <v>231.8902</v>
      </c>
      <c r="F567" s="11">
        <v>4.21</v>
      </c>
      <c r="G567" s="12">
        <v>2.52</v>
      </c>
      <c r="H567" s="12"/>
      <c r="I567" s="13">
        <v>2.751</v>
      </c>
      <c r="J567" s="1" t="s">
        <v>607</v>
      </c>
      <c r="K567" s="13"/>
      <c r="L567" s="13">
        <f t="shared" si="1"/>
        <v>5.6355</v>
      </c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ht="15.0" customHeight="1">
      <c r="A568" s="8">
        <v>567.0</v>
      </c>
      <c r="B568" s="9" t="s">
        <v>1762</v>
      </c>
      <c r="C568" s="1" t="s">
        <v>1763</v>
      </c>
      <c r="D568" s="1" t="s">
        <v>1764</v>
      </c>
      <c r="E568" s="10">
        <v>124.1369</v>
      </c>
      <c r="F568" s="11">
        <v>1.34</v>
      </c>
      <c r="G568" s="12">
        <v>0.22</v>
      </c>
      <c r="H568" s="12"/>
      <c r="I568" s="13">
        <v>0.2225</v>
      </c>
      <c r="J568" s="1" t="s">
        <v>607</v>
      </c>
      <c r="K568" s="13"/>
      <c r="L568" s="13">
        <f t="shared" si="1"/>
        <v>3.22125</v>
      </c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ht="15.0" customHeight="1">
      <c r="A569" s="8">
        <v>568.0</v>
      </c>
      <c r="B569" s="9" t="s">
        <v>1765</v>
      </c>
      <c r="C569" s="1" t="s">
        <v>1766</v>
      </c>
      <c r="D569" s="1" t="s">
        <v>1767</v>
      </c>
      <c r="E569" s="10">
        <v>124.1369</v>
      </c>
      <c r="F569" s="11">
        <v>1.58</v>
      </c>
      <c r="G569" s="12">
        <v>0.05</v>
      </c>
      <c r="H569" s="12">
        <v>0.64</v>
      </c>
      <c r="I569" s="13">
        <v>0.0515</v>
      </c>
      <c r="J569" s="1" t="s">
        <v>607</v>
      </c>
      <c r="K569" s="13"/>
      <c r="L569" s="13">
        <f t="shared" si="1"/>
        <v>3.247166667</v>
      </c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ht="15.0" customHeight="1">
      <c r="A570" s="8">
        <v>569.0</v>
      </c>
      <c r="B570" s="9" t="s">
        <v>1768</v>
      </c>
      <c r="C570" s="1" t="s">
        <v>1769</v>
      </c>
      <c r="D570" s="1" t="s">
        <v>1770</v>
      </c>
      <c r="E570" s="10">
        <v>180.2429</v>
      </c>
      <c r="F570" s="11">
        <v>3.5</v>
      </c>
      <c r="G570" s="13"/>
      <c r="H570" s="18"/>
      <c r="I570" s="13"/>
      <c r="J570" s="1"/>
      <c r="K570" s="13">
        <v>1.4924301727464098</v>
      </c>
      <c r="L570" s="13">
        <f t="shared" si="1"/>
        <v>4.492430173</v>
      </c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ht="15.0" customHeight="1">
      <c r="A571" s="8">
        <v>570.0</v>
      </c>
      <c r="B571" s="9" t="s">
        <v>1771</v>
      </c>
      <c r="C571" s="15" t="s">
        <v>1772</v>
      </c>
      <c r="D571" s="15" t="s">
        <v>1773</v>
      </c>
      <c r="E571" s="16">
        <v>193.0265</v>
      </c>
      <c r="F571" s="11">
        <v>3.26</v>
      </c>
      <c r="G571" s="17"/>
      <c r="H571" s="17"/>
      <c r="I571" s="13">
        <v>1.6375</v>
      </c>
      <c r="J571" s="1" t="s">
        <v>106</v>
      </c>
      <c r="K571" s="13"/>
      <c r="L571" s="13">
        <f t="shared" si="1"/>
        <v>4.6375</v>
      </c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ht="15.0" customHeight="1">
      <c r="A572" s="8">
        <v>571.0</v>
      </c>
      <c r="B572" s="9" t="s">
        <v>1774</v>
      </c>
      <c r="C572" s="1" t="s">
        <v>1775</v>
      </c>
      <c r="D572" s="1" t="s">
        <v>1776</v>
      </c>
      <c r="E572" s="10">
        <v>152.147</v>
      </c>
      <c r="F572" s="11">
        <v>1.96</v>
      </c>
      <c r="G572" s="13"/>
      <c r="H572" s="18"/>
      <c r="I572" s="13"/>
      <c r="J572" s="1"/>
      <c r="K572" s="13">
        <v>0.40411214307498144</v>
      </c>
      <c r="L572" s="13">
        <f t="shared" si="1"/>
        <v>3.404112143</v>
      </c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ht="15.0" customHeight="1">
      <c r="A573" s="8">
        <v>572.0</v>
      </c>
      <c r="B573" s="9" t="s">
        <v>1777</v>
      </c>
      <c r="C573" s="15" t="s">
        <v>1778</v>
      </c>
      <c r="D573" s="15" t="s">
        <v>1779</v>
      </c>
      <c r="E573" s="16">
        <v>166.1735</v>
      </c>
      <c r="F573" s="11">
        <v>2.95</v>
      </c>
      <c r="G573" s="13"/>
      <c r="H573" s="18"/>
      <c r="I573" s="13">
        <v>0.927</v>
      </c>
      <c r="J573" s="1" t="s">
        <v>1697</v>
      </c>
      <c r="K573" s="13"/>
      <c r="L573" s="13">
        <f t="shared" si="1"/>
        <v>3.927</v>
      </c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ht="15.0" customHeight="1">
      <c r="A574" s="8">
        <v>573.0</v>
      </c>
      <c r="B574" s="9" t="s">
        <v>1780</v>
      </c>
      <c r="C574" s="1" t="s">
        <v>1781</v>
      </c>
      <c r="D574" s="1" t="s">
        <v>1782</v>
      </c>
      <c r="E574" s="10">
        <v>166.1735</v>
      </c>
      <c r="F574" s="11">
        <v>1.98</v>
      </c>
      <c r="G574" s="12">
        <v>0.48</v>
      </c>
      <c r="H574" s="12"/>
      <c r="I574" s="13">
        <v>0.481</v>
      </c>
      <c r="J574" s="1" t="s">
        <v>37</v>
      </c>
      <c r="K574" s="13"/>
      <c r="L574" s="13">
        <f t="shared" si="1"/>
        <v>3.4805</v>
      </c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ht="15.0" customHeight="1">
      <c r="A575" s="8">
        <v>574.0</v>
      </c>
      <c r="B575" s="9" t="s">
        <v>1783</v>
      </c>
      <c r="C575" s="1" t="s">
        <v>1784</v>
      </c>
      <c r="D575" s="1" t="s">
        <v>1785</v>
      </c>
      <c r="E575" s="10">
        <v>110.1104</v>
      </c>
      <c r="F575" s="13">
        <v>0.8</v>
      </c>
      <c r="G575" s="13">
        <v>0.04</v>
      </c>
      <c r="H575" s="13">
        <v>0.04</v>
      </c>
      <c r="I575" s="13">
        <v>0.34</v>
      </c>
      <c r="J575" s="1" t="s">
        <v>918</v>
      </c>
      <c r="K575" s="13"/>
      <c r="L575" s="13">
        <f t="shared" si="1"/>
        <v>3.14</v>
      </c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ht="15.0" customHeight="1">
      <c r="A576" s="8">
        <v>575.0</v>
      </c>
      <c r="B576" s="9" t="s">
        <v>1786</v>
      </c>
      <c r="C576" s="1" t="s">
        <v>1787</v>
      </c>
      <c r="D576" s="1" t="s">
        <v>1788</v>
      </c>
      <c r="E576" s="10">
        <v>110.1104</v>
      </c>
      <c r="F576" s="13">
        <v>0.88</v>
      </c>
      <c r="G576" s="12"/>
      <c r="H576" s="12">
        <v>1.09</v>
      </c>
      <c r="I576" s="13">
        <v>1.0785</v>
      </c>
      <c r="J576" s="1" t="s">
        <v>607</v>
      </c>
      <c r="K576" s="13"/>
      <c r="L576" s="13">
        <f t="shared" si="1"/>
        <v>4.08425</v>
      </c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ht="15.0" customHeight="1">
      <c r="A577" s="8">
        <v>576.0</v>
      </c>
      <c r="B577" s="9" t="s">
        <v>1789</v>
      </c>
      <c r="C577" s="15" t="s">
        <v>1790</v>
      </c>
      <c r="D577" s="15" t="s">
        <v>1791</v>
      </c>
      <c r="E577" s="16">
        <v>138.1205</v>
      </c>
      <c r="F577" s="13">
        <v>1.53</v>
      </c>
      <c r="G577" s="13"/>
      <c r="H577" s="18"/>
      <c r="I577" s="13">
        <v>1.0215</v>
      </c>
      <c r="J577" s="1" t="s">
        <v>51</v>
      </c>
      <c r="K577" s="13"/>
      <c r="L577" s="13">
        <f t="shared" si="1"/>
        <v>4.0215</v>
      </c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ht="15.0" customHeight="1">
      <c r="A578" s="8">
        <v>577.0</v>
      </c>
      <c r="B578" s="9" t="s">
        <v>1792</v>
      </c>
      <c r="C578" s="15" t="s">
        <v>1793</v>
      </c>
      <c r="D578" s="15" t="s">
        <v>1794</v>
      </c>
      <c r="E578" s="16">
        <v>247.8896</v>
      </c>
      <c r="F578" s="11">
        <v>4.29</v>
      </c>
      <c r="G578" s="13"/>
      <c r="H578" s="18"/>
      <c r="I578" s="18">
        <v>2.29</v>
      </c>
      <c r="J578" s="1" t="s">
        <v>37</v>
      </c>
      <c r="K578" s="13"/>
      <c r="L578" s="13">
        <f t="shared" si="1"/>
        <v>5.29</v>
      </c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ht="15.0" customHeight="1">
      <c r="A579" s="8">
        <v>578.0</v>
      </c>
      <c r="B579" s="9" t="s">
        <v>1795</v>
      </c>
      <c r="C579" s="15" t="s">
        <v>1796</v>
      </c>
      <c r="D579" s="15" t="s">
        <v>1797</v>
      </c>
      <c r="E579" s="16">
        <v>144.5552</v>
      </c>
      <c r="F579" s="13">
        <v>1.68</v>
      </c>
      <c r="G579" s="17"/>
      <c r="H579" s="17"/>
      <c r="I579" s="13">
        <v>1.96</v>
      </c>
      <c r="J579" s="1" t="s">
        <v>1798</v>
      </c>
      <c r="K579" s="13"/>
      <c r="L579" s="13">
        <f t="shared" si="1"/>
        <v>4.96</v>
      </c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ht="15.0" customHeight="1">
      <c r="A580" s="8">
        <v>579.0</v>
      </c>
      <c r="B580" s="9" t="s">
        <v>1799</v>
      </c>
      <c r="C580" s="15" t="s">
        <v>1800</v>
      </c>
      <c r="D580" s="15" t="s">
        <v>1801</v>
      </c>
      <c r="E580" s="16">
        <v>179.0</v>
      </c>
      <c r="F580" s="13">
        <v>2.32</v>
      </c>
      <c r="G580" s="17"/>
      <c r="H580" s="17"/>
      <c r="I580" s="13">
        <v>2.3015</v>
      </c>
      <c r="J580" s="1" t="s">
        <v>406</v>
      </c>
      <c r="K580" s="13"/>
      <c r="L580" s="13">
        <f t="shared" si="1"/>
        <v>5.3015</v>
      </c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ht="15.0" customHeight="1">
      <c r="A581" s="8">
        <v>580.0</v>
      </c>
      <c r="B581" s="9" t="s">
        <v>1802</v>
      </c>
      <c r="C581" s="15" t="s">
        <v>1803</v>
      </c>
      <c r="D581" s="15" t="s">
        <v>1804</v>
      </c>
      <c r="E581" s="16">
        <v>168.1464</v>
      </c>
      <c r="F581" s="11">
        <v>2.12</v>
      </c>
      <c r="G581" s="13"/>
      <c r="H581" s="18"/>
      <c r="I581" s="13">
        <f>(0.565+0.64)/2</f>
        <v>0.6025</v>
      </c>
      <c r="J581" s="1" t="s">
        <v>1697</v>
      </c>
      <c r="K581" s="13"/>
      <c r="L581" s="13">
        <f t="shared" si="1"/>
        <v>3.6025</v>
      </c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ht="15.0" customHeight="1">
      <c r="A582" s="8">
        <v>581.0</v>
      </c>
      <c r="B582" s="9" t="s">
        <v>1805</v>
      </c>
      <c r="C582" s="1" t="s">
        <v>1806</v>
      </c>
      <c r="D582" s="1" t="s">
        <v>1807</v>
      </c>
      <c r="E582" s="10">
        <v>109.1256</v>
      </c>
      <c r="F582" s="13">
        <v>0.04</v>
      </c>
      <c r="G582" s="13"/>
      <c r="H582" s="18"/>
      <c r="I582" s="13"/>
      <c r="J582" s="1"/>
      <c r="K582" s="13">
        <v>2.0694436960265663</v>
      </c>
      <c r="L582" s="13">
        <f t="shared" si="1"/>
        <v>5.069443696</v>
      </c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ht="15.0" customHeight="1">
      <c r="A583" s="8">
        <v>582.0</v>
      </c>
      <c r="B583" s="9" t="s">
        <v>1808</v>
      </c>
      <c r="C583" s="1" t="s">
        <v>1809</v>
      </c>
      <c r="D583" s="1" t="s">
        <v>1810</v>
      </c>
      <c r="E583" s="10">
        <v>109.1256</v>
      </c>
      <c r="F583" s="13">
        <v>0.21</v>
      </c>
      <c r="G583" s="13"/>
      <c r="H583" s="18"/>
      <c r="I583" s="13"/>
      <c r="J583" s="1"/>
      <c r="K583" s="13">
        <v>-0.04125460146712312</v>
      </c>
      <c r="L583" s="13">
        <f t="shared" si="1"/>
        <v>2.958745399</v>
      </c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ht="15.0" customHeight="1">
      <c r="A584" s="8">
        <v>583.0</v>
      </c>
      <c r="B584" s="9" t="s">
        <v>1811</v>
      </c>
      <c r="C584" s="1" t="s">
        <v>1812</v>
      </c>
      <c r="D584" s="1" t="s">
        <v>1813</v>
      </c>
      <c r="E584" s="10">
        <v>154.1232</v>
      </c>
      <c r="F584" s="13">
        <v>0.96</v>
      </c>
      <c r="G584" s="12">
        <v>0.64</v>
      </c>
      <c r="H584" s="12"/>
      <c r="I584" s="13">
        <v>0.6295</v>
      </c>
      <c r="J584" s="1" t="s">
        <v>607</v>
      </c>
      <c r="K584" s="13"/>
      <c r="L584" s="13">
        <f t="shared" si="1"/>
        <v>3.63475</v>
      </c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ht="15.0" customHeight="1">
      <c r="A585" s="8">
        <v>584.0</v>
      </c>
      <c r="B585" s="9" t="s">
        <v>1814</v>
      </c>
      <c r="C585" s="15" t="s">
        <v>1815</v>
      </c>
      <c r="D585" s="15" t="s">
        <v>1816</v>
      </c>
      <c r="E585" s="16">
        <v>193.2417</v>
      </c>
      <c r="F585" s="11">
        <v>2.82</v>
      </c>
      <c r="G585" s="12"/>
      <c r="H585" s="17"/>
      <c r="I585" s="13">
        <v>1.5585</v>
      </c>
      <c r="J585" s="1" t="s">
        <v>106</v>
      </c>
      <c r="K585" s="13"/>
      <c r="L585" s="13">
        <f t="shared" si="1"/>
        <v>4.5585</v>
      </c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ht="15.0" customHeight="1">
      <c r="A586" s="8">
        <v>585.0</v>
      </c>
      <c r="B586" s="9"/>
      <c r="C586" s="1" t="s">
        <v>1817</v>
      </c>
      <c r="D586" s="1" t="s">
        <v>1818</v>
      </c>
      <c r="E586" s="10">
        <v>153.178</v>
      </c>
      <c r="F586" s="11">
        <v>0.58</v>
      </c>
      <c r="G586" s="13">
        <v>-0.73</v>
      </c>
      <c r="H586" s="18"/>
      <c r="I586" s="13"/>
      <c r="J586" s="1"/>
      <c r="K586" s="13"/>
      <c r="L586" s="13">
        <f t="shared" si="1"/>
        <v>2.27</v>
      </c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ht="15.0" customHeight="1">
      <c r="A587" s="8">
        <v>586.0</v>
      </c>
      <c r="B587" s="9" t="s">
        <v>1819</v>
      </c>
      <c r="C587" s="1" t="s">
        <v>1820</v>
      </c>
      <c r="D587" s="1" t="s">
        <v>1821</v>
      </c>
      <c r="E587" s="10">
        <v>108.1408</v>
      </c>
      <c r="F587" s="13">
        <v>0.15</v>
      </c>
      <c r="G587" s="13"/>
      <c r="H587" s="18"/>
      <c r="I587" s="13"/>
      <c r="J587" s="1"/>
      <c r="K587" s="13">
        <v>1.37</v>
      </c>
      <c r="L587" s="13">
        <f t="shared" si="1"/>
        <v>4.37</v>
      </c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ht="15.0" customHeight="1">
      <c r="A588" s="8">
        <v>587.0</v>
      </c>
      <c r="B588" s="9" t="s">
        <v>1822</v>
      </c>
      <c r="C588" s="15" t="s">
        <v>1823</v>
      </c>
      <c r="D588" s="15" t="s">
        <v>1824</v>
      </c>
      <c r="E588" s="10">
        <v>122.1673</v>
      </c>
      <c r="F588" s="13">
        <v>0.16</v>
      </c>
      <c r="G588" s="13"/>
      <c r="H588" s="13"/>
      <c r="I588" s="19"/>
      <c r="J588" s="1"/>
      <c r="K588" s="19">
        <v>2.808210972924222</v>
      </c>
      <c r="L588" s="13">
        <f t="shared" si="1"/>
        <v>5.808210973</v>
      </c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ht="15.0" customHeight="1">
      <c r="A589" s="8">
        <v>588.0</v>
      </c>
      <c r="B589" s="9" t="s">
        <v>1825</v>
      </c>
      <c r="C589" s="1" t="s">
        <v>1826</v>
      </c>
      <c r="D589" s="1" t="s">
        <v>1827</v>
      </c>
      <c r="E589" s="10">
        <v>108.1408</v>
      </c>
      <c r="F589" s="13">
        <v>-0.3</v>
      </c>
      <c r="G589" s="13"/>
      <c r="H589" s="18"/>
      <c r="I589" s="13"/>
      <c r="J589" s="1"/>
      <c r="K589" s="13">
        <v>3.214445642517234</v>
      </c>
      <c r="L589" s="13">
        <f t="shared" si="1"/>
        <v>6.214445643</v>
      </c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ht="15.0" customHeight="1">
      <c r="A590" s="8">
        <v>589.0</v>
      </c>
      <c r="B590" s="9" t="s">
        <v>1828</v>
      </c>
      <c r="C590" s="1" t="s">
        <v>1829</v>
      </c>
      <c r="D590" s="1" t="s">
        <v>1830</v>
      </c>
      <c r="E590" s="10">
        <v>177.0304</v>
      </c>
      <c r="F590" s="13">
        <v>0.9</v>
      </c>
      <c r="G590" s="13"/>
      <c r="H590" s="18"/>
      <c r="I590" s="13"/>
      <c r="J590" s="1"/>
      <c r="K590" s="13">
        <v>0.9056251698254827</v>
      </c>
      <c r="L590" s="13">
        <f t="shared" si="1"/>
        <v>3.90562517</v>
      </c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ht="15.0" customHeight="1">
      <c r="A591" s="8">
        <v>590.0</v>
      </c>
      <c r="B591" s="9" t="s">
        <v>1831</v>
      </c>
      <c r="C591" s="1" t="s">
        <v>1832</v>
      </c>
      <c r="D591" s="1" t="s">
        <v>1833</v>
      </c>
      <c r="E591" s="10">
        <v>220.3528</v>
      </c>
      <c r="F591" s="13">
        <v>3.5</v>
      </c>
      <c r="G591" s="13"/>
      <c r="H591" s="18"/>
      <c r="I591" s="13"/>
      <c r="J591" s="1"/>
      <c r="K591" s="13">
        <v>2.774916849348597</v>
      </c>
      <c r="L591" s="13">
        <f t="shared" si="1"/>
        <v>5.774916849</v>
      </c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ht="15.0" customHeight="1">
      <c r="A592" s="8">
        <v>591.0</v>
      </c>
      <c r="B592" s="9" t="s">
        <v>1834</v>
      </c>
      <c r="C592" s="1" t="s">
        <v>1835</v>
      </c>
      <c r="D592" s="1" t="s">
        <v>1836</v>
      </c>
      <c r="E592" s="10">
        <v>107.1527</v>
      </c>
      <c r="F592" s="11">
        <v>1.09</v>
      </c>
      <c r="G592" s="12">
        <v>0.02</v>
      </c>
      <c r="H592" s="12"/>
      <c r="I592" s="13">
        <v>0.021</v>
      </c>
      <c r="J592" s="1" t="s">
        <v>37</v>
      </c>
      <c r="K592" s="13"/>
      <c r="L592" s="13">
        <f t="shared" si="1"/>
        <v>3.0205</v>
      </c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ht="15.0" customHeight="1">
      <c r="A593" s="8">
        <v>592.0</v>
      </c>
      <c r="B593" s="9" t="s">
        <v>1837</v>
      </c>
      <c r="C593" s="15" t="s">
        <v>1838</v>
      </c>
      <c r="D593" s="15" t="s">
        <v>1839</v>
      </c>
      <c r="E593" s="16">
        <v>269.3358</v>
      </c>
      <c r="F593" s="11">
        <v>1.26</v>
      </c>
      <c r="G593" s="13"/>
      <c r="H593" s="18"/>
      <c r="I593" s="18">
        <v>0.297</v>
      </c>
      <c r="J593" s="1" t="s">
        <v>37</v>
      </c>
      <c r="K593" s="13"/>
      <c r="L593" s="13">
        <f t="shared" si="1"/>
        <v>3.297</v>
      </c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ht="15.0" customHeight="1">
      <c r="A594" s="8">
        <v>593.0</v>
      </c>
      <c r="B594" s="9" t="s">
        <v>1840</v>
      </c>
      <c r="C594" s="1" t="s">
        <v>1841</v>
      </c>
      <c r="D594" s="1" t="s">
        <v>1842</v>
      </c>
      <c r="E594" s="10">
        <v>243.1487</v>
      </c>
      <c r="F594" s="11">
        <v>3.0</v>
      </c>
      <c r="G594" s="13"/>
      <c r="H594" s="18"/>
      <c r="I594" s="13"/>
      <c r="J594" s="1"/>
      <c r="K594" s="13">
        <v>1.3444792667869507</v>
      </c>
      <c r="L594" s="13">
        <f t="shared" si="1"/>
        <v>4.344479267</v>
      </c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ht="15.0" customHeight="1">
      <c r="A595" s="8">
        <v>594.0</v>
      </c>
      <c r="B595" s="9" t="s">
        <v>1843</v>
      </c>
      <c r="C595" s="15" t="s">
        <v>1844</v>
      </c>
      <c r="D595" s="15" t="s">
        <v>1845</v>
      </c>
      <c r="E595" s="16">
        <v>135.2057</v>
      </c>
      <c r="F595" s="11">
        <v>1.98</v>
      </c>
      <c r="G595" s="13"/>
      <c r="H595" s="18"/>
      <c r="I595" s="18">
        <v>0.554</v>
      </c>
      <c r="J595" s="1" t="s">
        <v>37</v>
      </c>
      <c r="K595" s="13"/>
      <c r="L595" s="13">
        <f t="shared" si="1"/>
        <v>3.554</v>
      </c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ht="15.0" customHeight="1">
      <c r="A596" s="8">
        <v>595.0</v>
      </c>
      <c r="B596" s="9" t="s">
        <v>1846</v>
      </c>
      <c r="C596" s="15" t="s">
        <v>1847</v>
      </c>
      <c r="D596" s="15" t="s">
        <v>1848</v>
      </c>
      <c r="E596" s="16">
        <v>135.2057</v>
      </c>
      <c r="F596" s="11">
        <v>1.82</v>
      </c>
      <c r="G596" s="13"/>
      <c r="H596" s="18"/>
      <c r="I596" s="18">
        <v>0.374</v>
      </c>
      <c r="J596" s="1" t="s">
        <v>37</v>
      </c>
      <c r="K596" s="13"/>
      <c r="L596" s="13">
        <f t="shared" si="1"/>
        <v>3.374</v>
      </c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ht="15.0" customHeight="1">
      <c r="A597" s="8">
        <v>596.0</v>
      </c>
      <c r="B597" s="9" t="s">
        <v>1849</v>
      </c>
      <c r="C597" s="1" t="s">
        <v>1850</v>
      </c>
      <c r="D597" s="1" t="s">
        <v>1851</v>
      </c>
      <c r="E597" s="10">
        <v>136.1938</v>
      </c>
      <c r="F597" s="13">
        <v>0.15</v>
      </c>
      <c r="G597" s="13"/>
      <c r="H597" s="18"/>
      <c r="I597" s="13"/>
      <c r="J597" s="1"/>
      <c r="K597" s="13">
        <v>0.18967466533059518</v>
      </c>
      <c r="L597" s="13">
        <f t="shared" si="1"/>
        <v>3.189674665</v>
      </c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ht="15.0" customHeight="1">
      <c r="A598" s="8">
        <v>597.0</v>
      </c>
      <c r="B598" s="9" t="s">
        <v>1852</v>
      </c>
      <c r="C598" s="15" t="s">
        <v>1853</v>
      </c>
      <c r="D598" s="15" t="s">
        <v>1854</v>
      </c>
      <c r="E598" s="10">
        <v>153.1351</v>
      </c>
      <c r="F598" s="11">
        <v>1.73</v>
      </c>
      <c r="G598" s="13"/>
      <c r="H598" s="13"/>
      <c r="I598" s="19"/>
      <c r="J598" s="1"/>
      <c r="K598" s="19">
        <v>0.5129907848222022</v>
      </c>
      <c r="L598" s="13">
        <f t="shared" si="1"/>
        <v>3.512990785</v>
      </c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ht="15.0" customHeight="1">
      <c r="A599" s="8">
        <v>598.0</v>
      </c>
      <c r="B599" s="9" t="s">
        <v>1855</v>
      </c>
      <c r="C599" s="1" t="s">
        <v>1856</v>
      </c>
      <c r="D599" s="1" t="s">
        <v>1857</v>
      </c>
      <c r="E599" s="10">
        <v>153.1351</v>
      </c>
      <c r="F599" s="11">
        <v>2.16</v>
      </c>
      <c r="G599" s="13"/>
      <c r="H599" s="18"/>
      <c r="I599" s="13"/>
      <c r="J599" s="1"/>
      <c r="K599" s="13">
        <v>0.41422273483128125</v>
      </c>
      <c r="L599" s="13">
        <f t="shared" si="1"/>
        <v>3.414222735</v>
      </c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ht="15.0" customHeight="1">
      <c r="A600" s="8">
        <v>599.0</v>
      </c>
      <c r="B600" s="9" t="s">
        <v>1858</v>
      </c>
      <c r="C600" s="1" t="s">
        <v>1859</v>
      </c>
      <c r="D600" s="1" t="s">
        <v>1860</v>
      </c>
      <c r="E600" s="10">
        <v>148.1187</v>
      </c>
      <c r="F600" s="13">
        <v>1.17</v>
      </c>
      <c r="G600" s="13"/>
      <c r="H600" s="18"/>
      <c r="I600" s="13"/>
      <c r="J600" s="1"/>
      <c r="K600" s="13">
        <v>0.5473606013044836</v>
      </c>
      <c r="L600" s="13">
        <f t="shared" si="1"/>
        <v>3.547360601</v>
      </c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ht="14.25" customHeight="1">
      <c r="A601" s="8">
        <v>600.0</v>
      </c>
      <c r="B601" s="9" t="s">
        <v>1861</v>
      </c>
      <c r="C601" s="15" t="s">
        <v>1862</v>
      </c>
      <c r="D601" s="15" t="s">
        <v>1863</v>
      </c>
      <c r="E601" s="16">
        <v>181.1452</v>
      </c>
      <c r="F601" s="11">
        <v>1.89</v>
      </c>
      <c r="G601" s="13"/>
      <c r="H601" s="18"/>
      <c r="I601" s="13">
        <v>0.8855</v>
      </c>
      <c r="J601" s="1" t="s">
        <v>1697</v>
      </c>
      <c r="K601" s="13"/>
      <c r="L601" s="13">
        <f t="shared" si="1"/>
        <v>3.8855</v>
      </c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ht="15.0" customHeight="1">
      <c r="A602" s="8">
        <v>601.0</v>
      </c>
      <c r="B602" s="9" t="s">
        <v>1864</v>
      </c>
      <c r="C602" s="15" t="s">
        <v>1865</v>
      </c>
      <c r="D602" s="15" t="s">
        <v>1866</v>
      </c>
      <c r="E602" s="16">
        <v>239.1812</v>
      </c>
      <c r="F602" s="13">
        <v>1.48</v>
      </c>
      <c r="G602" s="13"/>
      <c r="H602" s="18"/>
      <c r="I602" s="13">
        <v>1.56</v>
      </c>
      <c r="J602" s="1" t="s">
        <v>1697</v>
      </c>
      <c r="K602" s="13"/>
      <c r="L602" s="13">
        <f t="shared" si="1"/>
        <v>4.56</v>
      </c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ht="15.0" customHeight="1">
      <c r="A603" s="8">
        <v>602.0</v>
      </c>
      <c r="B603" s="9" t="s">
        <v>1867</v>
      </c>
      <c r="C603" s="15" t="s">
        <v>1868</v>
      </c>
      <c r="D603" s="15" t="s">
        <v>1869</v>
      </c>
      <c r="E603" s="16">
        <v>215.59</v>
      </c>
      <c r="F603" s="11">
        <v>2.29</v>
      </c>
      <c r="G603" s="13"/>
      <c r="H603" s="18"/>
      <c r="I603" s="13">
        <v>0.8955</v>
      </c>
      <c r="J603" s="1" t="s">
        <v>1697</v>
      </c>
      <c r="K603" s="13"/>
      <c r="L603" s="13">
        <f t="shared" si="1"/>
        <v>3.8955</v>
      </c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ht="15.0" customHeight="1">
      <c r="A604" s="8">
        <v>603.0</v>
      </c>
      <c r="B604" s="9" t="s">
        <v>1870</v>
      </c>
      <c r="C604" s="15" t="s">
        <v>1871</v>
      </c>
      <c r="D604" s="15" t="s">
        <v>1872</v>
      </c>
      <c r="E604" s="16">
        <v>199.5906</v>
      </c>
      <c r="F604" s="13">
        <v>2.14</v>
      </c>
      <c r="G604" s="12"/>
      <c r="H604" s="17"/>
      <c r="I604" s="13">
        <v>1.56</v>
      </c>
      <c r="J604" s="1" t="s">
        <v>106</v>
      </c>
      <c r="K604" s="13"/>
      <c r="L604" s="13">
        <f t="shared" si="1"/>
        <v>4.56</v>
      </c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ht="15.0" customHeight="1">
      <c r="A605" s="8">
        <v>604.0</v>
      </c>
      <c r="B605" s="9" t="s">
        <v>1873</v>
      </c>
      <c r="C605" s="1" t="s">
        <v>1874</v>
      </c>
      <c r="D605" s="1" t="s">
        <v>1875</v>
      </c>
      <c r="E605" s="10">
        <v>168.1068</v>
      </c>
      <c r="F605" s="13">
        <v>1.49</v>
      </c>
      <c r="G605" s="13"/>
      <c r="H605" s="18"/>
      <c r="I605" s="13"/>
      <c r="J605" s="1"/>
      <c r="K605" s="13">
        <v>1.1464040351654743</v>
      </c>
      <c r="L605" s="13">
        <f t="shared" si="1"/>
        <v>4.146404035</v>
      </c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ht="15.0" customHeight="1">
      <c r="A606" s="8">
        <v>605.0</v>
      </c>
      <c r="B606" s="9" t="s">
        <v>1876</v>
      </c>
      <c r="C606" s="15" t="s">
        <v>1877</v>
      </c>
      <c r="D606" s="15" t="s">
        <v>1878</v>
      </c>
      <c r="E606" s="16">
        <v>168.1068</v>
      </c>
      <c r="F606" s="13">
        <v>1.46</v>
      </c>
      <c r="G606" s="13"/>
      <c r="H606" s="18"/>
      <c r="I606" s="18">
        <v>2.374</v>
      </c>
      <c r="J606" s="1" t="s">
        <v>37</v>
      </c>
      <c r="K606" s="13"/>
      <c r="L606" s="13">
        <f t="shared" si="1"/>
        <v>5.374</v>
      </c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ht="15.0" customHeight="1">
      <c r="A607" s="8">
        <v>606.0</v>
      </c>
      <c r="B607" s="9" t="s">
        <v>1879</v>
      </c>
      <c r="C607" s="15" t="s">
        <v>1880</v>
      </c>
      <c r="D607" s="15" t="s">
        <v>1881</v>
      </c>
      <c r="E607" s="16">
        <v>182.1333</v>
      </c>
      <c r="F607" s="11">
        <v>1.98</v>
      </c>
      <c r="G607" s="12"/>
      <c r="H607" s="17"/>
      <c r="I607" s="13">
        <v>0.8725</v>
      </c>
      <c r="J607" s="1" t="s">
        <v>51</v>
      </c>
      <c r="K607" s="13"/>
      <c r="L607" s="13">
        <f t="shared" si="1"/>
        <v>3.8725</v>
      </c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ht="15.0" customHeight="1">
      <c r="A608" s="8">
        <v>607.0</v>
      </c>
      <c r="B608" s="9" t="s">
        <v>1882</v>
      </c>
      <c r="C608" s="1" t="s">
        <v>1883</v>
      </c>
      <c r="D608" s="1" t="s">
        <v>1884</v>
      </c>
      <c r="E608" s="10">
        <v>182.1333</v>
      </c>
      <c r="F608" s="11">
        <v>2.1</v>
      </c>
      <c r="G608" s="13"/>
      <c r="H608" s="18"/>
      <c r="I608" s="13"/>
      <c r="J608" s="1"/>
      <c r="K608" s="13">
        <v>0.7289104394286665</v>
      </c>
      <c r="L608" s="13">
        <f t="shared" si="1"/>
        <v>3.728910439</v>
      </c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ht="15.0" customHeight="1">
      <c r="A609" s="8">
        <v>608.0</v>
      </c>
      <c r="B609" s="9" t="s">
        <v>1885</v>
      </c>
      <c r="C609" s="1" t="s">
        <v>1886</v>
      </c>
      <c r="D609" s="1" t="s">
        <v>1887</v>
      </c>
      <c r="E609" s="10">
        <v>254.2387</v>
      </c>
      <c r="F609" s="11">
        <v>3.66</v>
      </c>
      <c r="G609" s="13"/>
      <c r="H609" s="18"/>
      <c r="I609" s="13"/>
      <c r="J609" s="1"/>
      <c r="K609" s="13">
        <v>2.259113623510625</v>
      </c>
      <c r="L609" s="13">
        <f t="shared" si="1"/>
        <v>5.259113624</v>
      </c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ht="15.0" customHeight="1">
      <c r="A610" s="8">
        <v>609.0</v>
      </c>
      <c r="B610" s="9" t="s">
        <v>1888</v>
      </c>
      <c r="C610" s="15" t="s">
        <v>1889</v>
      </c>
      <c r="D610" s="15" t="s">
        <v>1890</v>
      </c>
      <c r="E610" s="16">
        <v>183.1214</v>
      </c>
      <c r="F610" s="13">
        <v>1.84</v>
      </c>
      <c r="G610" s="13"/>
      <c r="H610" s="18"/>
      <c r="I610" s="18">
        <v>1.072</v>
      </c>
      <c r="J610" s="1" t="s">
        <v>37</v>
      </c>
      <c r="K610" s="13"/>
      <c r="L610" s="13">
        <f t="shared" si="1"/>
        <v>4.072</v>
      </c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ht="15.0" customHeight="1">
      <c r="A611" s="8">
        <v>610.0</v>
      </c>
      <c r="B611" s="9" t="s">
        <v>1891</v>
      </c>
      <c r="C611" s="1" t="s">
        <v>1892</v>
      </c>
      <c r="D611" s="1" t="s">
        <v>1893</v>
      </c>
      <c r="E611" s="10">
        <v>202.5516</v>
      </c>
      <c r="F611" s="13">
        <v>2.17</v>
      </c>
      <c r="G611" s="13"/>
      <c r="H611" s="18"/>
      <c r="I611" s="13"/>
      <c r="J611" s="1"/>
      <c r="K611" s="13">
        <v>3.1024156954656403</v>
      </c>
      <c r="L611" s="13">
        <f t="shared" si="1"/>
        <v>6.102415695</v>
      </c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ht="13.5" customHeight="1">
      <c r="A612" s="8">
        <v>611.0</v>
      </c>
      <c r="B612" s="9" t="s">
        <v>1894</v>
      </c>
      <c r="C612" s="15" t="s">
        <v>1895</v>
      </c>
      <c r="D612" s="15" t="s">
        <v>1896</v>
      </c>
      <c r="E612" s="16">
        <v>236.9964</v>
      </c>
      <c r="F612" s="13">
        <v>2.92</v>
      </c>
      <c r="G612" s="12"/>
      <c r="H612" s="17"/>
      <c r="I612" s="13">
        <f>(3.72+3.66)/2</f>
        <v>3.69</v>
      </c>
      <c r="J612" s="1" t="s">
        <v>116</v>
      </c>
      <c r="K612" s="13"/>
      <c r="L612" s="13">
        <f t="shared" si="1"/>
        <v>6.69</v>
      </c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ht="14.25" customHeight="1">
      <c r="A613" s="8">
        <v>612.0</v>
      </c>
      <c r="B613" s="9" t="s">
        <v>1897</v>
      </c>
      <c r="C613" s="15" t="s">
        <v>1898</v>
      </c>
      <c r="D613" s="15" t="s">
        <v>1899</v>
      </c>
      <c r="E613" s="16">
        <v>271.4412</v>
      </c>
      <c r="F613" s="13">
        <v>3.56</v>
      </c>
      <c r="G613" s="12"/>
      <c r="H613" s="17"/>
      <c r="I613" s="13">
        <v>3.0885</v>
      </c>
      <c r="J613" s="1" t="s">
        <v>406</v>
      </c>
      <c r="K613" s="13"/>
      <c r="L613" s="13">
        <f t="shared" si="1"/>
        <v>6.0885</v>
      </c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ht="15.0" customHeight="1">
      <c r="A614" s="8">
        <v>613.0</v>
      </c>
      <c r="B614" s="9" t="s">
        <v>1900</v>
      </c>
      <c r="C614" s="15" t="s">
        <v>1901</v>
      </c>
      <c r="D614" s="15" t="s">
        <v>1902</v>
      </c>
      <c r="E614" s="16">
        <v>184.1062</v>
      </c>
      <c r="F614" s="13">
        <v>1.67</v>
      </c>
      <c r="G614" s="13"/>
      <c r="H614" s="18"/>
      <c r="I614" s="18">
        <v>1.141</v>
      </c>
      <c r="J614" s="1" t="s">
        <v>37</v>
      </c>
      <c r="K614" s="13"/>
      <c r="L614" s="13">
        <f t="shared" si="1"/>
        <v>4.141</v>
      </c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ht="15.0" customHeight="1">
      <c r="A615" s="8">
        <v>614.0</v>
      </c>
      <c r="B615" s="9" t="s">
        <v>1903</v>
      </c>
      <c r="C615" s="1" t="s">
        <v>1904</v>
      </c>
      <c r="D615" s="1" t="s">
        <v>1905</v>
      </c>
      <c r="E615" s="10">
        <v>240.2122</v>
      </c>
      <c r="F615" s="13">
        <v>3.56</v>
      </c>
      <c r="G615" s="12"/>
      <c r="H615" s="12"/>
      <c r="I615" s="13">
        <v>2.536</v>
      </c>
      <c r="J615" s="1" t="s">
        <v>37</v>
      </c>
      <c r="K615" s="13">
        <v>2.93</v>
      </c>
      <c r="L615" s="13">
        <f t="shared" si="1"/>
        <v>5.733</v>
      </c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ht="15.0" customHeight="1">
      <c r="A616" s="8">
        <v>615.0</v>
      </c>
      <c r="B616" s="9" t="s">
        <v>1906</v>
      </c>
      <c r="C616" s="15" t="s">
        <v>1907</v>
      </c>
      <c r="D616" s="15" t="s">
        <v>1908</v>
      </c>
      <c r="E616" s="16">
        <v>184.1062</v>
      </c>
      <c r="F616" s="13">
        <v>1.75</v>
      </c>
      <c r="G616" s="12"/>
      <c r="H616" s="17"/>
      <c r="I616" s="13">
        <v>1.7395</v>
      </c>
      <c r="J616" s="1" t="s">
        <v>106</v>
      </c>
      <c r="K616" s="13"/>
      <c r="L616" s="13">
        <f t="shared" si="1"/>
        <v>4.7395</v>
      </c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ht="15.0" customHeight="1">
      <c r="A617" s="8">
        <v>616.0</v>
      </c>
      <c r="B617" s="9" t="s">
        <v>1909</v>
      </c>
      <c r="C617" s="15" t="s">
        <v>1910</v>
      </c>
      <c r="D617" s="15" t="s">
        <v>1911</v>
      </c>
      <c r="E617" s="16">
        <v>198.1327</v>
      </c>
      <c r="F617" s="13">
        <v>2.13</v>
      </c>
      <c r="G617" s="13"/>
      <c r="H617" s="18"/>
      <c r="I617" s="18">
        <v>2.007</v>
      </c>
      <c r="J617" s="1" t="s">
        <v>37</v>
      </c>
      <c r="K617" s="13">
        <v>2.26</v>
      </c>
      <c r="L617" s="13">
        <f t="shared" si="1"/>
        <v>5.1335</v>
      </c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ht="15.0" customHeight="1">
      <c r="A618" s="8">
        <v>617.0</v>
      </c>
      <c r="B618" s="9" t="s">
        <v>1912</v>
      </c>
      <c r="C618" s="15" t="s">
        <v>1913</v>
      </c>
      <c r="D618" s="15" t="s">
        <v>1914</v>
      </c>
      <c r="E618" s="16">
        <v>184.1062</v>
      </c>
      <c r="F618" s="13">
        <v>1.37</v>
      </c>
      <c r="G618" s="13"/>
      <c r="H618" s="18"/>
      <c r="I618" s="18">
        <v>0.666</v>
      </c>
      <c r="J618" s="1" t="s">
        <v>37</v>
      </c>
      <c r="K618" s="13"/>
      <c r="L618" s="13">
        <f t="shared" si="1"/>
        <v>3.666</v>
      </c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ht="14.25" customHeight="1">
      <c r="A619" s="8">
        <v>618.0</v>
      </c>
      <c r="B619" s="9" t="s">
        <v>1915</v>
      </c>
      <c r="C619" s="15" t="s">
        <v>1916</v>
      </c>
      <c r="D619" s="15" t="s">
        <v>1917</v>
      </c>
      <c r="E619" s="16">
        <v>117.1476</v>
      </c>
      <c r="F619" s="11">
        <v>2.21</v>
      </c>
      <c r="G619" s="12"/>
      <c r="H619" s="17"/>
      <c r="I619" s="13">
        <v>0.419</v>
      </c>
      <c r="J619" s="1" t="s">
        <v>51</v>
      </c>
      <c r="K619" s="13"/>
      <c r="L619" s="13">
        <f t="shared" si="1"/>
        <v>3.419</v>
      </c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ht="14.25" customHeight="1">
      <c r="A620" s="8">
        <v>619.0</v>
      </c>
      <c r="B620" s="9" t="s">
        <v>1918</v>
      </c>
      <c r="C620" s="1" t="s">
        <v>1919</v>
      </c>
      <c r="D620" s="1" t="s">
        <v>1920</v>
      </c>
      <c r="E620" s="10">
        <v>137.5659</v>
      </c>
      <c r="F620" s="11">
        <v>2.18</v>
      </c>
      <c r="G620" s="13"/>
      <c r="H620" s="18"/>
      <c r="I620" s="13"/>
      <c r="J620" s="1"/>
      <c r="K620" s="13">
        <v>0.5703090697367683</v>
      </c>
      <c r="L620" s="13">
        <f t="shared" si="1"/>
        <v>3.57030907</v>
      </c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ht="15.0" customHeight="1">
      <c r="A621" s="8">
        <v>620.0</v>
      </c>
      <c r="B621" s="9" t="s">
        <v>1921</v>
      </c>
      <c r="C621" s="15" t="s">
        <v>1922</v>
      </c>
      <c r="D621" s="15" t="s">
        <v>1923</v>
      </c>
      <c r="E621" s="16">
        <v>151.5924</v>
      </c>
      <c r="F621" s="11">
        <v>2.73</v>
      </c>
      <c r="G621" s="13"/>
      <c r="H621" s="18"/>
      <c r="I621" s="18">
        <v>1.002</v>
      </c>
      <c r="J621" s="1" t="s">
        <v>37</v>
      </c>
      <c r="K621" s="13"/>
      <c r="L621" s="13">
        <f t="shared" si="1"/>
        <v>4.002</v>
      </c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ht="15.0" customHeight="1">
      <c r="A622" s="8">
        <v>621.0</v>
      </c>
      <c r="B622" s="9" t="s">
        <v>1924</v>
      </c>
      <c r="C622" s="15" t="s">
        <v>1925</v>
      </c>
      <c r="D622" s="15" t="s">
        <v>1926</v>
      </c>
      <c r="E622" s="16">
        <v>171.1191</v>
      </c>
      <c r="F622" s="11">
        <v>2.5</v>
      </c>
      <c r="G622" s="12"/>
      <c r="H622" s="17"/>
      <c r="I622" s="13">
        <v>0.5525</v>
      </c>
      <c r="J622" s="1" t="s">
        <v>51</v>
      </c>
      <c r="K622" s="13"/>
      <c r="L622" s="13">
        <f t="shared" si="1"/>
        <v>3.5525</v>
      </c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ht="15.0" customHeight="1">
      <c r="A623" s="8">
        <v>622.0</v>
      </c>
      <c r="B623" s="9" t="s">
        <v>1927</v>
      </c>
      <c r="C623" s="15" t="s">
        <v>1928</v>
      </c>
      <c r="D623" s="15" t="s">
        <v>1929</v>
      </c>
      <c r="E623" s="16">
        <v>171.1191</v>
      </c>
      <c r="F623" s="11">
        <v>2.5</v>
      </c>
      <c r="G623" s="12"/>
      <c r="H623" s="17"/>
      <c r="I623" s="13">
        <v>0.609</v>
      </c>
      <c r="J623" s="1" t="s">
        <v>51</v>
      </c>
      <c r="K623" s="13"/>
      <c r="L623" s="13">
        <f t="shared" si="1"/>
        <v>3.609</v>
      </c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ht="14.25" customHeight="1">
      <c r="A624" s="8">
        <v>623.0</v>
      </c>
      <c r="B624" s="9" t="s">
        <v>1930</v>
      </c>
      <c r="C624" s="15" t="s">
        <v>1931</v>
      </c>
      <c r="D624" s="15" t="s">
        <v>1932</v>
      </c>
      <c r="E624" s="16">
        <v>169.6076</v>
      </c>
      <c r="F624" s="11">
        <v>2.32</v>
      </c>
      <c r="G624" s="13"/>
      <c r="H624" s="18"/>
      <c r="I624" s="18">
        <v>0.5610453087939948</v>
      </c>
      <c r="J624" s="1" t="s">
        <v>1608</v>
      </c>
      <c r="K624" s="13"/>
      <c r="L624" s="13">
        <f t="shared" si="1"/>
        <v>3.561045309</v>
      </c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ht="15.0" customHeight="1">
      <c r="A625" s="8">
        <v>624.0</v>
      </c>
      <c r="B625" s="9" t="s">
        <v>1933</v>
      </c>
      <c r="C625" s="1" t="s">
        <v>1934</v>
      </c>
      <c r="D625" s="1" t="s">
        <v>1935</v>
      </c>
      <c r="E625" s="10">
        <v>203.2795</v>
      </c>
      <c r="F625" s="11">
        <v>2.73</v>
      </c>
      <c r="G625" s="13"/>
      <c r="H625" s="18"/>
      <c r="I625" s="13"/>
      <c r="J625" s="1"/>
      <c r="K625" s="13">
        <v>0.43303232043186046</v>
      </c>
      <c r="L625" s="13">
        <f t="shared" si="1"/>
        <v>3.43303232</v>
      </c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ht="15.0" customHeight="1">
      <c r="A626" s="8">
        <v>625.0</v>
      </c>
      <c r="B626" s="9" t="s">
        <v>1936</v>
      </c>
      <c r="C626" s="15" t="s">
        <v>1937</v>
      </c>
      <c r="D626" s="15" t="s">
        <v>1938</v>
      </c>
      <c r="E626" s="16">
        <v>263.3742</v>
      </c>
      <c r="F626" s="13">
        <v>4.05</v>
      </c>
      <c r="G626" s="12"/>
      <c r="H626" s="17"/>
      <c r="I626" s="13">
        <v>2.7685</v>
      </c>
      <c r="J626" s="1" t="s">
        <v>406</v>
      </c>
      <c r="K626" s="13"/>
      <c r="L626" s="13">
        <f t="shared" si="1"/>
        <v>5.7685</v>
      </c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ht="15.0" customHeight="1">
      <c r="A627" s="8">
        <v>626.0</v>
      </c>
      <c r="B627" s="9" t="s">
        <v>1939</v>
      </c>
      <c r="C627" s="15" t="s">
        <v>1940</v>
      </c>
      <c r="D627" s="15" t="s">
        <v>1941</v>
      </c>
      <c r="E627" s="16">
        <v>218.0789</v>
      </c>
      <c r="F627" s="11">
        <v>3.07</v>
      </c>
      <c r="G627" s="12"/>
      <c r="H627" s="17"/>
      <c r="I627" s="13">
        <v>1.402</v>
      </c>
      <c r="J627" s="1" t="s">
        <v>106</v>
      </c>
      <c r="K627" s="13"/>
      <c r="L627" s="13">
        <f t="shared" si="1"/>
        <v>4.402</v>
      </c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ht="15.0" customHeight="1">
      <c r="A628" s="8">
        <v>627.0</v>
      </c>
      <c r="B628" s="9" t="s">
        <v>1942</v>
      </c>
      <c r="C628" s="1" t="s">
        <v>1943</v>
      </c>
      <c r="D628" s="1" t="s">
        <v>1944</v>
      </c>
      <c r="E628" s="10">
        <v>311.8455</v>
      </c>
      <c r="F628" s="11">
        <v>4.5</v>
      </c>
      <c r="G628" s="13"/>
      <c r="H628" s="18"/>
      <c r="I628" s="13"/>
      <c r="J628" s="1"/>
      <c r="K628" s="13">
        <v>3.046781450124074</v>
      </c>
      <c r="L628" s="13">
        <f t="shared" si="1"/>
        <v>6.04678145</v>
      </c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ht="15.0" customHeight="1">
      <c r="A629" s="8">
        <v>628.0</v>
      </c>
      <c r="B629" s="9" t="s">
        <v>1945</v>
      </c>
      <c r="C629" s="15" t="s">
        <v>1946</v>
      </c>
      <c r="D629" s="15" t="s">
        <v>1947</v>
      </c>
      <c r="E629" s="16">
        <v>269.766</v>
      </c>
      <c r="F629" s="11">
        <v>3.52</v>
      </c>
      <c r="G629" s="12"/>
      <c r="H629" s="17"/>
      <c r="I629" s="13">
        <v>1.731</v>
      </c>
      <c r="J629" s="1" t="s">
        <v>106</v>
      </c>
      <c r="K629" s="13"/>
      <c r="L629" s="13">
        <f t="shared" si="1"/>
        <v>4.731</v>
      </c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ht="15.0" customHeight="1">
      <c r="A630" s="8">
        <v>629.0</v>
      </c>
      <c r="B630" s="9" t="s">
        <v>1948</v>
      </c>
      <c r="C630" s="1" t="s">
        <v>1949</v>
      </c>
      <c r="D630" s="1" t="s">
        <v>1950</v>
      </c>
      <c r="E630" s="10">
        <v>311.8455</v>
      </c>
      <c r="F630" s="11">
        <v>4.08</v>
      </c>
      <c r="G630" s="13"/>
      <c r="H630" s="18"/>
      <c r="I630" s="13"/>
      <c r="J630" s="1"/>
      <c r="K630" s="13">
        <v>2.1137282397546877</v>
      </c>
      <c r="L630" s="13">
        <f t="shared" si="1"/>
        <v>5.11372824</v>
      </c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ht="15.0" customHeight="1">
      <c r="A631" s="8">
        <v>630.0</v>
      </c>
      <c r="B631" s="9" t="s">
        <v>1951</v>
      </c>
      <c r="C631" s="1" t="s">
        <v>1952</v>
      </c>
      <c r="D631" s="1" t="s">
        <v>1953</v>
      </c>
      <c r="E631" s="10">
        <v>110.1776</v>
      </c>
      <c r="F631" s="13">
        <v>2.52</v>
      </c>
      <c r="G631" s="13"/>
      <c r="H631" s="18"/>
      <c r="I631" s="13"/>
      <c r="J631" s="1"/>
      <c r="K631" s="13">
        <v>4.087850798459034</v>
      </c>
      <c r="L631" s="13">
        <f t="shared" si="1"/>
        <v>7.087850798</v>
      </c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ht="15.0" customHeight="1">
      <c r="A632" s="8">
        <v>631.0</v>
      </c>
      <c r="B632" s="9" t="s">
        <v>1954</v>
      </c>
      <c r="C632" s="1" t="s">
        <v>1955</v>
      </c>
      <c r="D632" s="1" t="s">
        <v>1956</v>
      </c>
      <c r="E632" s="10">
        <v>190.6477</v>
      </c>
      <c r="F632" s="11">
        <v>3.49</v>
      </c>
      <c r="G632" s="13"/>
      <c r="H632" s="18"/>
      <c r="I632" s="13"/>
      <c r="J632" s="1"/>
      <c r="K632" s="13">
        <v>0.3937408450806186</v>
      </c>
      <c r="L632" s="13">
        <f t="shared" si="1"/>
        <v>3.393740845</v>
      </c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ht="15.0" customHeight="1">
      <c r="A633" s="8">
        <v>632.0</v>
      </c>
      <c r="B633" s="9" t="s">
        <v>1957</v>
      </c>
      <c r="C633" s="1" t="s">
        <v>1958</v>
      </c>
      <c r="D633" s="1" t="s">
        <v>1959</v>
      </c>
      <c r="E633" s="10">
        <v>257.7796</v>
      </c>
      <c r="F633" s="13">
        <v>3.4</v>
      </c>
      <c r="G633" s="13"/>
      <c r="H633" s="18"/>
      <c r="I633" s="13"/>
      <c r="J633" s="1"/>
      <c r="K633" s="13">
        <v>2.2973051931466038</v>
      </c>
      <c r="L633" s="13">
        <f t="shared" si="1"/>
        <v>5.297305193</v>
      </c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ht="15.0" customHeight="1">
      <c r="A634" s="8">
        <v>633.0</v>
      </c>
      <c r="B634" s="9" t="s">
        <v>1960</v>
      </c>
      <c r="C634" s="1" t="s">
        <v>1961</v>
      </c>
      <c r="D634" s="1" t="s">
        <v>1962</v>
      </c>
      <c r="E634" s="10">
        <v>265.4143</v>
      </c>
      <c r="F634" s="11">
        <v>4.6</v>
      </c>
      <c r="G634" s="13"/>
      <c r="H634" s="18"/>
      <c r="I634" s="13"/>
      <c r="J634" s="1"/>
      <c r="K634" s="13">
        <v>2.309980965783697</v>
      </c>
      <c r="L634" s="13">
        <f t="shared" si="1"/>
        <v>5.309980966</v>
      </c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ht="15.0" customHeight="1">
      <c r="A635" s="8">
        <v>634.0</v>
      </c>
      <c r="B635" s="9" t="s">
        <v>1963</v>
      </c>
      <c r="C635" s="15" t="s">
        <v>1964</v>
      </c>
      <c r="D635" s="15" t="s">
        <v>1965</v>
      </c>
      <c r="E635" s="16">
        <v>308.3554</v>
      </c>
      <c r="F635" s="11">
        <v>2.23</v>
      </c>
      <c r="G635" s="13"/>
      <c r="H635" s="18"/>
      <c r="I635" s="18">
        <v>0.854</v>
      </c>
      <c r="J635" s="1" t="s">
        <v>37</v>
      </c>
      <c r="K635" s="13"/>
      <c r="L635" s="13">
        <f t="shared" si="1"/>
        <v>3.854</v>
      </c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ht="15.0" customHeight="1">
      <c r="A636" s="8">
        <v>635.0</v>
      </c>
      <c r="B636" s="9" t="s">
        <v>1966</v>
      </c>
      <c r="C636" s="15" t="s">
        <v>1967</v>
      </c>
      <c r="D636" s="15" t="s">
        <v>1968</v>
      </c>
      <c r="E636" s="16">
        <v>228.224</v>
      </c>
      <c r="F636" s="11">
        <v>2.1</v>
      </c>
      <c r="G636" s="12"/>
      <c r="H636" s="17"/>
      <c r="I636" s="13">
        <v>-0.169</v>
      </c>
      <c r="J636" s="1" t="s">
        <v>33</v>
      </c>
      <c r="K636" s="13"/>
      <c r="L636" s="13">
        <f t="shared" si="1"/>
        <v>2.831</v>
      </c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ht="15.0" customHeight="1">
      <c r="A637" s="8">
        <v>636.0</v>
      </c>
      <c r="B637" s="9" t="s">
        <v>1969</v>
      </c>
      <c r="C637" s="15" t="s">
        <v>1970</v>
      </c>
      <c r="D637" s="15" t="s">
        <v>1971</v>
      </c>
      <c r="E637" s="16">
        <v>342.8674</v>
      </c>
      <c r="F637" s="11">
        <v>5.33</v>
      </c>
      <c r="G637" s="13"/>
      <c r="H637" s="18"/>
      <c r="I637" s="18">
        <v>3.155</v>
      </c>
      <c r="J637" s="1" t="s">
        <v>37</v>
      </c>
      <c r="K637" s="13"/>
      <c r="L637" s="13">
        <f t="shared" si="1"/>
        <v>6.155</v>
      </c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ht="15.0" customHeight="1">
      <c r="A638" s="8">
        <v>637.0</v>
      </c>
      <c r="B638" s="9" t="s">
        <v>1972</v>
      </c>
      <c r="C638" s="1" t="s">
        <v>1973</v>
      </c>
      <c r="D638" s="1" t="s">
        <v>1974</v>
      </c>
      <c r="E638" s="10">
        <v>288.343</v>
      </c>
      <c r="F638" s="11">
        <v>3.34</v>
      </c>
      <c r="G638" s="13"/>
      <c r="H638" s="18"/>
      <c r="I638" s="13"/>
      <c r="J638" s="1"/>
      <c r="K638" s="13">
        <v>1.928430495620651</v>
      </c>
      <c r="L638" s="13">
        <f t="shared" si="1"/>
        <v>4.928430496</v>
      </c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ht="15.0" customHeight="1">
      <c r="A639" s="8">
        <v>638.0</v>
      </c>
      <c r="B639" s="9" t="s">
        <v>1975</v>
      </c>
      <c r="C639" s="1" t="s">
        <v>1976</v>
      </c>
      <c r="D639" s="1" t="s">
        <v>1977</v>
      </c>
      <c r="E639" s="10">
        <v>94.1143</v>
      </c>
      <c r="F639" s="13">
        <v>0.11</v>
      </c>
      <c r="G639" s="13"/>
      <c r="H639" s="18"/>
      <c r="I639" s="13"/>
      <c r="J639" s="1"/>
      <c r="K639" s="13">
        <v>1.0391571651619398</v>
      </c>
      <c r="L639" s="13">
        <f t="shared" si="1"/>
        <v>4.039157165</v>
      </c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ht="15.0" customHeight="1">
      <c r="A640" s="8">
        <v>639.0</v>
      </c>
      <c r="B640" s="9" t="s">
        <v>1978</v>
      </c>
      <c r="C640" s="1" t="s">
        <v>1979</v>
      </c>
      <c r="D640" s="1" t="s">
        <v>1980</v>
      </c>
      <c r="E640" s="10">
        <v>94.1143</v>
      </c>
      <c r="F640" s="13">
        <v>0.32</v>
      </c>
      <c r="G640" s="13"/>
      <c r="H640" s="18"/>
      <c r="I640" s="13"/>
      <c r="J640" s="1"/>
      <c r="K640" s="13">
        <v>1.4421766993632523</v>
      </c>
      <c r="L640" s="13">
        <f t="shared" si="1"/>
        <v>4.442176699</v>
      </c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ht="15.0" customHeight="1">
      <c r="A641" s="8">
        <v>640.0</v>
      </c>
      <c r="B641" s="9" t="s">
        <v>1981</v>
      </c>
      <c r="C641" s="1" t="s">
        <v>1982</v>
      </c>
      <c r="D641" s="1" t="s">
        <v>1983</v>
      </c>
      <c r="E641" s="10">
        <v>94.1143</v>
      </c>
      <c r="F641" s="13">
        <v>0.48</v>
      </c>
      <c r="G641" s="13"/>
      <c r="H641" s="18"/>
      <c r="I641" s="13"/>
      <c r="J641" s="1"/>
      <c r="K641" s="13">
        <v>0.9322629312472823</v>
      </c>
      <c r="L641" s="13">
        <f t="shared" si="1"/>
        <v>3.932262931</v>
      </c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ht="15.0" customHeight="1">
      <c r="A642" s="8">
        <v>641.0</v>
      </c>
      <c r="B642" s="9" t="s">
        <v>1984</v>
      </c>
      <c r="C642" s="1" t="s">
        <v>1985</v>
      </c>
      <c r="D642" s="1" t="s">
        <v>1986</v>
      </c>
      <c r="E642" s="10">
        <v>173.0104</v>
      </c>
      <c r="F642" s="11">
        <v>1.42</v>
      </c>
      <c r="G642" s="12"/>
      <c r="H642" s="12"/>
      <c r="I642" s="13">
        <v>-0.01</v>
      </c>
      <c r="J642" s="1" t="s">
        <v>607</v>
      </c>
      <c r="K642" s="13"/>
      <c r="L642" s="13">
        <f t="shared" si="1"/>
        <v>2.99</v>
      </c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ht="15.0" customHeight="1">
      <c r="A643" s="8">
        <v>642.0</v>
      </c>
      <c r="B643" s="9" t="s">
        <v>1987</v>
      </c>
      <c r="C643" s="15" t="s">
        <v>1988</v>
      </c>
      <c r="D643" s="15" t="s">
        <v>1989</v>
      </c>
      <c r="E643" s="16">
        <v>122.1673</v>
      </c>
      <c r="F643" s="11">
        <v>1.65</v>
      </c>
      <c r="G643" s="12"/>
      <c r="H643" s="17"/>
      <c r="I643" s="13">
        <v>-0.0185</v>
      </c>
      <c r="J643" s="1" t="s">
        <v>51</v>
      </c>
      <c r="K643" s="13"/>
      <c r="L643" s="13">
        <f t="shared" si="1"/>
        <v>2.9815</v>
      </c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ht="15.0" customHeight="1">
      <c r="A644" s="8">
        <v>643.0</v>
      </c>
      <c r="B644" s="9" t="s">
        <v>1990</v>
      </c>
      <c r="C644" s="1" t="s">
        <v>1991</v>
      </c>
      <c r="D644" s="1" t="s">
        <v>1992</v>
      </c>
      <c r="E644" s="10">
        <v>104.1092</v>
      </c>
      <c r="F644" s="11">
        <v>0.45</v>
      </c>
      <c r="G644" s="12"/>
      <c r="H644" s="12"/>
      <c r="I644" s="13">
        <v>-0.8415</v>
      </c>
      <c r="J644" s="1" t="s">
        <v>607</v>
      </c>
      <c r="K644" s="13"/>
      <c r="L644" s="13">
        <f t="shared" si="1"/>
        <v>2.1585</v>
      </c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ht="15.0" customHeight="1">
      <c r="A645" s="8">
        <v>644.0</v>
      </c>
      <c r="B645" s="9" t="s">
        <v>1993</v>
      </c>
      <c r="C645" s="15" t="s">
        <v>1994</v>
      </c>
      <c r="D645" s="15" t="s">
        <v>1995</v>
      </c>
      <c r="E645" s="16">
        <v>173.9952</v>
      </c>
      <c r="F645" s="11">
        <v>1.21</v>
      </c>
      <c r="G645" s="13"/>
      <c r="H645" s="18"/>
      <c r="I645" s="18">
        <v>-0.431</v>
      </c>
      <c r="J645" s="1" t="s">
        <v>37</v>
      </c>
      <c r="K645" s="13"/>
      <c r="L645" s="13">
        <f t="shared" si="1"/>
        <v>2.569</v>
      </c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ht="15.0" customHeight="1">
      <c r="A646" s="8">
        <v>645.0</v>
      </c>
      <c r="B646" s="9" t="s">
        <v>1996</v>
      </c>
      <c r="C646" s="15" t="s">
        <v>1997</v>
      </c>
      <c r="D646" s="15" t="s">
        <v>1998</v>
      </c>
      <c r="E646" s="16">
        <v>129.5439</v>
      </c>
      <c r="F646" s="11">
        <v>1.72</v>
      </c>
      <c r="G646" s="13"/>
      <c r="H646" s="18"/>
      <c r="I646" s="18">
        <v>-0.944</v>
      </c>
      <c r="J646" s="1" t="s">
        <v>37</v>
      </c>
      <c r="K646" s="13"/>
      <c r="L646" s="13">
        <f t="shared" si="1"/>
        <v>2.056</v>
      </c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ht="15.0" customHeight="1">
      <c r="A647" s="8">
        <v>646.0</v>
      </c>
      <c r="B647" s="9" t="s">
        <v>1999</v>
      </c>
      <c r="C647" s="15" t="s">
        <v>2000</v>
      </c>
      <c r="D647" s="15" t="s">
        <v>2001</v>
      </c>
      <c r="E647" s="16">
        <v>129.5439</v>
      </c>
      <c r="F647" s="11">
        <v>0.97</v>
      </c>
      <c r="G647" s="13"/>
      <c r="H647" s="18"/>
      <c r="I647" s="18">
        <v>-0.681</v>
      </c>
      <c r="J647" s="1" t="s">
        <v>37</v>
      </c>
      <c r="K647" s="13"/>
      <c r="L647" s="13">
        <f t="shared" si="1"/>
        <v>2.319</v>
      </c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ht="14.25" customHeight="1">
      <c r="A648" s="8">
        <v>647.0</v>
      </c>
      <c r="B648" s="9" t="s">
        <v>2002</v>
      </c>
      <c r="C648" s="1" t="s">
        <v>2003</v>
      </c>
      <c r="D648" s="1" t="s">
        <v>2004</v>
      </c>
      <c r="E648" s="10">
        <v>129.5439</v>
      </c>
      <c r="F648" s="11">
        <v>0.93</v>
      </c>
      <c r="G648" s="12"/>
      <c r="H648" s="12"/>
      <c r="I648" s="13">
        <v>-0.219</v>
      </c>
      <c r="J648" s="1" t="s">
        <v>607</v>
      </c>
      <c r="K648" s="13"/>
      <c r="L648" s="13">
        <f t="shared" si="1"/>
        <v>2.781</v>
      </c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ht="14.25" customHeight="1">
      <c r="A649" s="8">
        <v>648.0</v>
      </c>
      <c r="B649" s="9" t="s">
        <v>2005</v>
      </c>
      <c r="C649" s="1" t="s">
        <v>2006</v>
      </c>
      <c r="D649" s="1" t="s">
        <v>2007</v>
      </c>
      <c r="E649" s="10">
        <v>148.1616</v>
      </c>
      <c r="F649" s="11">
        <v>2.27</v>
      </c>
      <c r="G649" s="12"/>
      <c r="H649" s="12"/>
      <c r="I649" s="13">
        <v>-0.0275</v>
      </c>
      <c r="J649" s="1" t="s">
        <v>607</v>
      </c>
      <c r="K649" s="13"/>
      <c r="L649" s="13">
        <f t="shared" si="1"/>
        <v>2.9725</v>
      </c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ht="14.25" customHeight="1">
      <c r="A650" s="8">
        <v>649.0</v>
      </c>
      <c r="B650" s="9" t="s">
        <v>2008</v>
      </c>
      <c r="C650" s="15" t="s">
        <v>2009</v>
      </c>
      <c r="D650" s="15" t="s">
        <v>2010</v>
      </c>
      <c r="E650" s="16">
        <v>140.0967</v>
      </c>
      <c r="F650" s="13">
        <v>0.72</v>
      </c>
      <c r="G650" s="12"/>
      <c r="H650" s="17"/>
      <c r="I650" s="13">
        <v>-0.078</v>
      </c>
      <c r="J650" s="1" t="s">
        <v>51</v>
      </c>
      <c r="K650" s="13"/>
      <c r="L650" s="13">
        <f t="shared" si="1"/>
        <v>2.922</v>
      </c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ht="14.25" customHeight="1">
      <c r="A651" s="8">
        <v>650.0</v>
      </c>
      <c r="B651" s="9" t="s">
        <v>2011</v>
      </c>
      <c r="C651" s="15" t="s">
        <v>2012</v>
      </c>
      <c r="D651" s="15" t="s">
        <v>2013</v>
      </c>
      <c r="E651" s="16">
        <v>350.586</v>
      </c>
      <c r="F651" s="11">
        <v>4.96</v>
      </c>
      <c r="G651" s="13"/>
      <c r="H651" s="18"/>
      <c r="I651" s="18">
        <v>2.841</v>
      </c>
      <c r="J651" s="1" t="s">
        <v>37</v>
      </c>
      <c r="K651" s="13"/>
      <c r="L651" s="13">
        <f t="shared" si="1"/>
        <v>5.841</v>
      </c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ht="15.0" customHeight="1">
      <c r="A652" s="8">
        <v>651.0</v>
      </c>
      <c r="B652" s="9" t="s">
        <v>2014</v>
      </c>
      <c r="C652" s="1" t="s">
        <v>2015</v>
      </c>
      <c r="D652" s="1" t="s">
        <v>2016</v>
      </c>
      <c r="E652" s="10">
        <v>154.2074</v>
      </c>
      <c r="F652" s="11">
        <v>3.98</v>
      </c>
      <c r="G652" s="13"/>
      <c r="H652" s="18"/>
      <c r="I652" s="13"/>
      <c r="J652" s="1"/>
      <c r="K652" s="13">
        <v>1.5970406078171973</v>
      </c>
      <c r="L652" s="13">
        <f t="shared" si="1"/>
        <v>4.597040608</v>
      </c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ht="15.0" customHeight="1">
      <c r="A653" s="8">
        <v>652.0</v>
      </c>
      <c r="B653" s="9" t="s">
        <v>2017</v>
      </c>
      <c r="C653" s="1" t="s">
        <v>2018</v>
      </c>
      <c r="D653" s="1" t="s">
        <v>2019</v>
      </c>
      <c r="E653" s="10">
        <v>182.2604</v>
      </c>
      <c r="F653" s="11">
        <v>4.8</v>
      </c>
      <c r="G653" s="13"/>
      <c r="H653" s="18"/>
      <c r="I653" s="13"/>
      <c r="J653" s="1"/>
      <c r="K653" s="13">
        <v>2.4825410686845375</v>
      </c>
      <c r="L653" s="13">
        <f t="shared" si="1"/>
        <v>5.482541069</v>
      </c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ht="15.0" customHeight="1">
      <c r="A654" s="8">
        <v>653.0</v>
      </c>
      <c r="B654" s="9" t="s">
        <v>2020</v>
      </c>
      <c r="C654" s="1" t="s">
        <v>2021</v>
      </c>
      <c r="D654" s="1" t="s">
        <v>2022</v>
      </c>
      <c r="E654" s="10">
        <v>370.4838</v>
      </c>
      <c r="F654" s="11">
        <v>5.02</v>
      </c>
      <c r="G654" s="12"/>
      <c r="H654" s="12"/>
      <c r="I654" s="13">
        <v>2.788</v>
      </c>
      <c r="J654" s="1" t="s">
        <v>37</v>
      </c>
      <c r="K654" s="13">
        <v>3.12</v>
      </c>
      <c r="L654" s="13">
        <f t="shared" si="1"/>
        <v>5.954</v>
      </c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ht="15.0" customHeight="1">
      <c r="A655" s="8">
        <v>654.0</v>
      </c>
      <c r="B655" s="9" t="s">
        <v>2023</v>
      </c>
      <c r="C655" s="15" t="s">
        <v>2024</v>
      </c>
      <c r="D655" s="15" t="s">
        <v>2025</v>
      </c>
      <c r="E655" s="16">
        <v>208.2547</v>
      </c>
      <c r="F655" s="11">
        <v>2.88</v>
      </c>
      <c r="G655" s="13"/>
      <c r="H655" s="18"/>
      <c r="I655" s="18">
        <v>1.273294811572374</v>
      </c>
      <c r="J655" s="1" t="s">
        <v>1509</v>
      </c>
      <c r="K655" s="13"/>
      <c r="L655" s="13">
        <f t="shared" si="1"/>
        <v>4.273294812</v>
      </c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ht="15.0" customHeight="1">
      <c r="A656" s="8">
        <v>655.0</v>
      </c>
      <c r="B656" s="9" t="s">
        <v>2026</v>
      </c>
      <c r="C656" s="1" t="s">
        <v>2027</v>
      </c>
      <c r="D656" s="1" t="s">
        <v>2028</v>
      </c>
      <c r="E656" s="10">
        <v>210.3134</v>
      </c>
      <c r="F656" s="11">
        <v>5.24</v>
      </c>
      <c r="G656" s="13"/>
      <c r="H656" s="18"/>
      <c r="I656" s="13"/>
      <c r="J656" s="1"/>
      <c r="K656" s="13">
        <v>2.8315052505622673</v>
      </c>
      <c r="L656" s="13">
        <f t="shared" si="1"/>
        <v>5.831505251</v>
      </c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ht="15.0" customHeight="1">
      <c r="A657" s="8">
        <v>656.0</v>
      </c>
      <c r="B657" s="9" t="s">
        <v>2029</v>
      </c>
      <c r="C657" s="1" t="s">
        <v>2030</v>
      </c>
      <c r="D657" s="1" t="s">
        <v>2031</v>
      </c>
      <c r="E657" s="10">
        <v>316.3905</v>
      </c>
      <c r="F657" s="11">
        <v>3.22</v>
      </c>
      <c r="G657" s="13"/>
      <c r="H657" s="18"/>
      <c r="I657" s="13"/>
      <c r="J657" s="1"/>
      <c r="K657" s="13">
        <v>1.1780041400805994</v>
      </c>
      <c r="L657" s="13">
        <f t="shared" si="1"/>
        <v>4.17800414</v>
      </c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ht="15.0" customHeight="1">
      <c r="A658" s="8">
        <v>657.0</v>
      </c>
      <c r="B658" s="9" t="s">
        <v>2032</v>
      </c>
      <c r="C658" s="15" t="s">
        <v>2033</v>
      </c>
      <c r="D658" s="15" t="s">
        <v>2034</v>
      </c>
      <c r="E658" s="16">
        <v>213.2315</v>
      </c>
      <c r="F658" s="11">
        <v>3.27</v>
      </c>
      <c r="G658" s="12"/>
      <c r="H658" s="17"/>
      <c r="I658" s="13">
        <v>1.731</v>
      </c>
      <c r="J658" s="1" t="s">
        <v>106</v>
      </c>
      <c r="K658" s="13"/>
      <c r="L658" s="13">
        <f t="shared" si="1"/>
        <v>4.731</v>
      </c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ht="15.0" customHeight="1">
      <c r="A659" s="8">
        <v>658.0</v>
      </c>
      <c r="B659" s="9" t="s">
        <v>2035</v>
      </c>
      <c r="C659" s="1" t="s">
        <v>2036</v>
      </c>
      <c r="D659" s="1" t="s">
        <v>2037</v>
      </c>
      <c r="E659" s="10">
        <v>198.2202</v>
      </c>
      <c r="F659" s="11">
        <v>3.13</v>
      </c>
      <c r="G659" s="13"/>
      <c r="H659" s="18"/>
      <c r="I659" s="13"/>
      <c r="J659" s="1"/>
      <c r="K659" s="13">
        <v>1.2971479099954601</v>
      </c>
      <c r="L659" s="13">
        <f t="shared" si="1"/>
        <v>4.29714791</v>
      </c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ht="15.0" customHeight="1">
      <c r="A660" s="8">
        <v>659.0</v>
      </c>
      <c r="B660" s="9" t="s">
        <v>2038</v>
      </c>
      <c r="C660" s="1" t="s">
        <v>2039</v>
      </c>
      <c r="D660" s="1" t="s">
        <v>2040</v>
      </c>
      <c r="E660" s="10">
        <v>169.222</v>
      </c>
      <c r="F660" s="11">
        <v>3.5</v>
      </c>
      <c r="G660" s="12"/>
      <c r="H660" s="12"/>
      <c r="I660" s="13">
        <v>1.65</v>
      </c>
      <c r="J660" s="1" t="s">
        <v>22</v>
      </c>
      <c r="K660" s="13">
        <v>1.41</v>
      </c>
      <c r="L660" s="13">
        <f t="shared" si="1"/>
        <v>4.53</v>
      </c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ht="15.0" customHeight="1">
      <c r="A661" s="8">
        <v>660.0</v>
      </c>
      <c r="B661" s="9" t="s">
        <v>2041</v>
      </c>
      <c r="C661" s="1" t="s">
        <v>2042</v>
      </c>
      <c r="D661" s="1" t="s">
        <v>2043</v>
      </c>
      <c r="E661" s="10">
        <v>197.275</v>
      </c>
      <c r="F661" s="11">
        <v>4.39</v>
      </c>
      <c r="G661" s="13"/>
      <c r="H661" s="18"/>
      <c r="I661" s="13"/>
      <c r="J661" s="1"/>
      <c r="K661" s="13">
        <v>2.6616035964745453</v>
      </c>
      <c r="L661" s="13">
        <f t="shared" si="1"/>
        <v>5.661603596</v>
      </c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ht="15.0" customHeight="1">
      <c r="A662" s="8">
        <v>661.0</v>
      </c>
      <c r="B662" s="9" t="s">
        <v>2044</v>
      </c>
      <c r="C662" s="1" t="s">
        <v>2045</v>
      </c>
      <c r="D662" s="1" t="s">
        <v>2046</v>
      </c>
      <c r="E662" s="10">
        <v>170.2068</v>
      </c>
      <c r="F662" s="11">
        <v>4.21</v>
      </c>
      <c r="G662" s="12">
        <v>1.62</v>
      </c>
      <c r="H662" s="12"/>
      <c r="I662" s="13">
        <v>1.6245</v>
      </c>
      <c r="J662" s="1" t="s">
        <v>298</v>
      </c>
      <c r="K662" s="13">
        <v>1.98</v>
      </c>
      <c r="L662" s="13">
        <f t="shared" si="1"/>
        <v>4.7415</v>
      </c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ht="15.0" customHeight="1">
      <c r="A663" s="8">
        <v>662.0</v>
      </c>
      <c r="B663" s="9" t="s">
        <v>2047</v>
      </c>
      <c r="C663" s="1" t="s">
        <v>2048</v>
      </c>
      <c r="D663" s="1" t="s">
        <v>2049</v>
      </c>
      <c r="E663" s="10">
        <v>198.2598</v>
      </c>
      <c r="F663" s="11">
        <v>3.31</v>
      </c>
      <c r="G663" s="13"/>
      <c r="H663" s="18"/>
      <c r="I663" s="13"/>
      <c r="J663" s="1"/>
      <c r="K663" s="13">
        <v>1.4647257510298446</v>
      </c>
      <c r="L663" s="13">
        <f t="shared" si="1"/>
        <v>4.464725751</v>
      </c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ht="15.0" customHeight="1">
      <c r="A664" s="8">
        <v>663.0</v>
      </c>
      <c r="B664" s="9" t="s">
        <v>2050</v>
      </c>
      <c r="C664" s="15" t="s">
        <v>2051</v>
      </c>
      <c r="D664" s="15" t="s">
        <v>2052</v>
      </c>
      <c r="E664" s="16">
        <v>206.1878</v>
      </c>
      <c r="F664" s="11">
        <v>4.45</v>
      </c>
      <c r="G664" s="12"/>
      <c r="H664" s="17"/>
      <c r="I664" s="13">
        <f>(2.26+2.24)/2</f>
        <v>2.25</v>
      </c>
      <c r="J664" s="1" t="s">
        <v>406</v>
      </c>
      <c r="K664" s="13"/>
      <c r="L664" s="13">
        <f t="shared" si="1"/>
        <v>5.25</v>
      </c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ht="15.0" customHeight="1">
      <c r="A665" s="8">
        <v>664.0</v>
      </c>
      <c r="B665" s="9" t="s">
        <v>2053</v>
      </c>
      <c r="C665" s="1" t="s">
        <v>2054</v>
      </c>
      <c r="D665" s="1" t="s">
        <v>2055</v>
      </c>
      <c r="E665" s="10">
        <v>268.3494</v>
      </c>
      <c r="F665" s="11">
        <v>3.98</v>
      </c>
      <c r="G665" s="13"/>
      <c r="H665" s="18"/>
      <c r="I665" s="13"/>
      <c r="J665" s="1"/>
      <c r="K665" s="13">
        <v>1.7659427969074557</v>
      </c>
      <c r="L665" s="13">
        <f t="shared" si="1"/>
        <v>4.765942797</v>
      </c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ht="15.0" customHeight="1">
      <c r="A666" s="8">
        <v>665.0</v>
      </c>
      <c r="B666" s="9" t="s">
        <v>2056</v>
      </c>
      <c r="C666" s="1" t="s">
        <v>2057</v>
      </c>
      <c r="D666" s="1" t="s">
        <v>2058</v>
      </c>
      <c r="E666" s="10">
        <v>200.2327</v>
      </c>
      <c r="F666" s="11">
        <v>3.13</v>
      </c>
      <c r="G666" s="13"/>
      <c r="H666" s="18"/>
      <c r="I666" s="13"/>
      <c r="J666" s="1"/>
      <c r="K666" s="13">
        <v>1.721751406945458</v>
      </c>
      <c r="L666" s="13">
        <f t="shared" si="1"/>
        <v>4.721751407</v>
      </c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ht="15.0" customHeight="1">
      <c r="A667" s="8">
        <v>666.0</v>
      </c>
      <c r="B667" s="9" t="s">
        <v>2059</v>
      </c>
      <c r="C667" s="1" t="s">
        <v>2060</v>
      </c>
      <c r="D667" s="1" t="s">
        <v>2061</v>
      </c>
      <c r="E667" s="10">
        <v>182.2175</v>
      </c>
      <c r="F667" s="11">
        <v>3.18</v>
      </c>
      <c r="G667" s="12">
        <v>1.07</v>
      </c>
      <c r="H667" s="12"/>
      <c r="I667" s="13">
        <f>1.09</f>
        <v>1.09</v>
      </c>
      <c r="J667" s="1" t="s">
        <v>1338</v>
      </c>
      <c r="K667" s="13"/>
      <c r="L667" s="13">
        <f t="shared" si="1"/>
        <v>4.08</v>
      </c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ht="15.0" customHeight="1">
      <c r="A668" s="8">
        <v>667.0</v>
      </c>
      <c r="B668" s="9" t="s">
        <v>2062</v>
      </c>
      <c r="C668" s="1" t="s">
        <v>2063</v>
      </c>
      <c r="D668" s="1" t="s">
        <v>2064</v>
      </c>
      <c r="E668" s="10">
        <v>142.1967</v>
      </c>
      <c r="F668" s="11">
        <v>3.87</v>
      </c>
      <c r="G668" s="13"/>
      <c r="H668" s="18"/>
      <c r="I668" s="13"/>
      <c r="J668" s="1"/>
      <c r="K668" s="13">
        <v>1.397014662040383</v>
      </c>
      <c r="L668" s="13">
        <f t="shared" si="1"/>
        <v>4.397014662</v>
      </c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ht="15.0" customHeight="1">
      <c r="A669" s="8">
        <v>668.0</v>
      </c>
      <c r="B669" s="9" t="s">
        <v>2065</v>
      </c>
      <c r="C669" s="1" t="s">
        <v>2066</v>
      </c>
      <c r="D669" s="1" t="s">
        <v>2067</v>
      </c>
      <c r="E669" s="10">
        <v>128.1702</v>
      </c>
      <c r="F669" s="11">
        <v>3.3</v>
      </c>
      <c r="G669" s="12"/>
      <c r="H669" s="12"/>
      <c r="I669" s="13">
        <v>1.32</v>
      </c>
      <c r="J669" s="1" t="s">
        <v>22</v>
      </c>
      <c r="K669" s="13"/>
      <c r="L669" s="13">
        <f t="shared" si="1"/>
        <v>4.32</v>
      </c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ht="15.0" customHeight="1">
      <c r="A670" s="8">
        <v>669.0</v>
      </c>
      <c r="B670" s="9" t="s">
        <v>2068</v>
      </c>
      <c r="C670" s="1" t="s">
        <v>2069</v>
      </c>
      <c r="D670" s="1" t="s">
        <v>2070</v>
      </c>
      <c r="E670" s="10">
        <v>142.1967</v>
      </c>
      <c r="F670" s="11">
        <v>3.86</v>
      </c>
      <c r="G670" s="13"/>
      <c r="H670" s="18"/>
      <c r="I670" s="13"/>
      <c r="J670" s="1"/>
      <c r="K670" s="13">
        <v>1.8741359167600455</v>
      </c>
      <c r="L670" s="13">
        <f t="shared" si="1"/>
        <v>4.874135917</v>
      </c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ht="15.0" customHeight="1">
      <c r="A671" s="8">
        <v>670.0</v>
      </c>
      <c r="B671" s="9" t="s">
        <v>2071</v>
      </c>
      <c r="C671" s="1" t="s">
        <v>2072</v>
      </c>
      <c r="D671" s="1" t="s">
        <v>2073</v>
      </c>
      <c r="E671" s="10">
        <v>156.2232</v>
      </c>
      <c r="F671" s="11">
        <v>4.31</v>
      </c>
      <c r="G671" s="13"/>
      <c r="H671" s="18"/>
      <c r="I671" s="13"/>
      <c r="J671" s="1"/>
      <c r="K671" s="13">
        <v>1.8320176934199746</v>
      </c>
      <c r="L671" s="13">
        <f t="shared" si="1"/>
        <v>4.832017693</v>
      </c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ht="15.0" customHeight="1">
      <c r="A672" s="8">
        <v>671.0</v>
      </c>
      <c r="B672" s="9" t="s">
        <v>2074</v>
      </c>
      <c r="C672" s="1" t="s">
        <v>2075</v>
      </c>
      <c r="D672" s="1" t="s">
        <v>2076</v>
      </c>
      <c r="E672" s="10">
        <v>156.2232</v>
      </c>
      <c r="F672" s="11">
        <v>4.42</v>
      </c>
      <c r="G672" s="13"/>
      <c r="H672" s="18"/>
      <c r="I672" s="13"/>
      <c r="J672" s="1"/>
      <c r="K672" s="13">
        <v>1.9384730243342614</v>
      </c>
      <c r="L672" s="13">
        <f t="shared" si="1"/>
        <v>4.938473024</v>
      </c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ht="15.0" customHeight="1">
      <c r="A673" s="8">
        <v>672.0</v>
      </c>
      <c r="B673" s="9" t="s">
        <v>2077</v>
      </c>
      <c r="C673" s="1" t="s">
        <v>2078</v>
      </c>
      <c r="D673" s="1" t="s">
        <v>2079</v>
      </c>
      <c r="E673" s="10">
        <v>156.2232</v>
      </c>
      <c r="F673" s="11">
        <v>4.31</v>
      </c>
      <c r="G673" s="13"/>
      <c r="H673" s="18"/>
      <c r="I673" s="13"/>
      <c r="J673" s="1"/>
      <c r="K673" s="13">
        <v>1.9384730243342614</v>
      </c>
      <c r="L673" s="13">
        <f t="shared" si="1"/>
        <v>4.938473024</v>
      </c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ht="15.0" customHeight="1">
      <c r="A674" s="8">
        <v>673.0</v>
      </c>
      <c r="B674" s="9" t="s">
        <v>2080</v>
      </c>
      <c r="C674" s="1" t="s">
        <v>2081</v>
      </c>
      <c r="D674" s="1" t="s">
        <v>2082</v>
      </c>
      <c r="E674" s="10">
        <v>170.2497</v>
      </c>
      <c r="F674" s="11">
        <v>4.63</v>
      </c>
      <c r="G674" s="13"/>
      <c r="H674" s="18"/>
      <c r="I674" s="13"/>
      <c r="J674" s="1"/>
      <c r="K674" s="13">
        <v>2.361854635576552</v>
      </c>
      <c r="L674" s="13">
        <f t="shared" si="1"/>
        <v>5.361854636</v>
      </c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ht="15.0" customHeight="1">
      <c r="A675" s="8">
        <v>674.0</v>
      </c>
      <c r="B675" s="9" t="s">
        <v>2083</v>
      </c>
      <c r="C675" s="1" t="s">
        <v>2084</v>
      </c>
      <c r="D675" s="1" t="s">
        <v>2085</v>
      </c>
      <c r="E675" s="10">
        <v>162.615</v>
      </c>
      <c r="F675" s="11">
        <v>4.0</v>
      </c>
      <c r="G675" s="13"/>
      <c r="H675" s="18"/>
      <c r="I675" s="13"/>
      <c r="J675" s="1"/>
      <c r="K675" s="13">
        <v>1.980711682098512</v>
      </c>
      <c r="L675" s="13">
        <f t="shared" si="1"/>
        <v>4.980711682</v>
      </c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ht="15.0" customHeight="1">
      <c r="A676" s="8">
        <v>675.0</v>
      </c>
      <c r="B676" s="9" t="s">
        <v>2086</v>
      </c>
      <c r="C676" s="15" t="s">
        <v>2087</v>
      </c>
      <c r="D676" s="15" t="s">
        <v>2088</v>
      </c>
      <c r="E676" s="16">
        <v>154.2074</v>
      </c>
      <c r="F676" s="11">
        <v>3.92</v>
      </c>
      <c r="G676" s="12"/>
      <c r="H676" s="17"/>
      <c r="I676" s="13">
        <v>1.95</v>
      </c>
      <c r="J676" s="1" t="s">
        <v>2089</v>
      </c>
      <c r="K676" s="13"/>
      <c r="L676" s="13">
        <f t="shared" si="1"/>
        <v>4.95</v>
      </c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ht="15.0" customHeight="1">
      <c r="A677" s="8">
        <v>676.0</v>
      </c>
      <c r="B677" s="9" t="s">
        <v>2090</v>
      </c>
      <c r="C677" s="1" t="s">
        <v>2091</v>
      </c>
      <c r="D677" s="1" t="s">
        <v>2092</v>
      </c>
      <c r="E677" s="10">
        <v>178.2288</v>
      </c>
      <c r="F677" s="11">
        <v>4.46</v>
      </c>
      <c r="G677" s="13"/>
      <c r="H677" s="18"/>
      <c r="I677" s="13"/>
      <c r="J677" s="1"/>
      <c r="K677" s="13">
        <v>2.104849847358566</v>
      </c>
      <c r="L677" s="13">
        <f t="shared" si="1"/>
        <v>5.104849847</v>
      </c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ht="15.0" customHeight="1">
      <c r="A678" s="8">
        <v>677.0</v>
      </c>
      <c r="B678" s="9" t="s">
        <v>2093</v>
      </c>
      <c r="C678" s="1" t="s">
        <v>2094</v>
      </c>
      <c r="D678" s="1" t="s">
        <v>2095</v>
      </c>
      <c r="E678" s="10">
        <v>202.2502</v>
      </c>
      <c r="F678" s="11">
        <v>4.88</v>
      </c>
      <c r="G678" s="13"/>
      <c r="H678" s="18"/>
      <c r="I678" s="13"/>
      <c r="J678" s="1"/>
      <c r="K678" s="13">
        <v>2.3058889597471204</v>
      </c>
      <c r="L678" s="13">
        <f t="shared" si="1"/>
        <v>5.30588896</v>
      </c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ht="15.0" customHeight="1">
      <c r="A679" s="8">
        <v>678.0</v>
      </c>
      <c r="B679" s="9" t="s">
        <v>2096</v>
      </c>
      <c r="C679" s="1" t="s">
        <v>2097</v>
      </c>
      <c r="D679" s="1" t="s">
        <v>2098</v>
      </c>
      <c r="E679" s="10">
        <v>129.1583</v>
      </c>
      <c r="F679" s="11">
        <v>2.03</v>
      </c>
      <c r="G679" s="12">
        <v>0.63</v>
      </c>
      <c r="H679" s="12"/>
      <c r="I679" s="13">
        <f>(0.45+0.22)/2</f>
        <v>0.335</v>
      </c>
      <c r="J679" s="1" t="s">
        <v>607</v>
      </c>
      <c r="K679" s="13">
        <v>0.29</v>
      </c>
      <c r="L679" s="13">
        <f t="shared" si="1"/>
        <v>3.418333333</v>
      </c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ht="15.0" customHeight="1">
      <c r="A680" s="8">
        <v>679.0</v>
      </c>
      <c r="B680" s="9" t="s">
        <v>2099</v>
      </c>
      <c r="C680" s="1" t="s">
        <v>2100</v>
      </c>
      <c r="D680" s="1" t="s">
        <v>2101</v>
      </c>
      <c r="E680" s="10">
        <v>217.306</v>
      </c>
      <c r="F680" s="11">
        <v>3.87</v>
      </c>
      <c r="G680" s="13"/>
      <c r="H680" s="18"/>
      <c r="I680" s="13"/>
      <c r="J680" s="1"/>
      <c r="K680" s="13">
        <v>1.5109969150183056</v>
      </c>
      <c r="L680" s="13">
        <f t="shared" si="1"/>
        <v>4.510996915</v>
      </c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ht="15.0" customHeight="1">
      <c r="A681" s="8">
        <v>680.0</v>
      </c>
      <c r="B681" s="9" t="s">
        <v>2102</v>
      </c>
      <c r="C681" s="1" t="s">
        <v>2103</v>
      </c>
      <c r="D681" s="1" t="s">
        <v>2104</v>
      </c>
      <c r="E681" s="10">
        <v>145.1577</v>
      </c>
      <c r="F681" s="13">
        <v>1.85</v>
      </c>
      <c r="G681" s="13"/>
      <c r="H681" s="18"/>
      <c r="I681" s="13"/>
      <c r="J681" s="1"/>
      <c r="K681" s="13">
        <v>1.7639000695860085</v>
      </c>
      <c r="L681" s="13">
        <f t="shared" si="1"/>
        <v>4.76390007</v>
      </c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ht="15.0" customHeight="1">
      <c r="A682" s="8">
        <v>681.0</v>
      </c>
      <c r="B682" s="9" t="s">
        <v>2105</v>
      </c>
      <c r="C682" s="1" t="s">
        <v>2106</v>
      </c>
      <c r="D682" s="1" t="s">
        <v>2107</v>
      </c>
      <c r="E682" s="10">
        <v>90.1206</v>
      </c>
      <c r="F682" s="11">
        <v>-0.49</v>
      </c>
      <c r="G682" s="13"/>
      <c r="H682" s="13"/>
      <c r="I682" s="13">
        <v>-2.363</v>
      </c>
      <c r="J682" s="1" t="s">
        <v>338</v>
      </c>
      <c r="K682" s="13"/>
      <c r="L682" s="13">
        <f t="shared" si="1"/>
        <v>0.637</v>
      </c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ht="15.0" customHeight="1">
      <c r="A683" s="8">
        <v>682.0</v>
      </c>
      <c r="B683" s="9" t="s">
        <v>2108</v>
      </c>
      <c r="C683" s="1" t="s">
        <v>2109</v>
      </c>
      <c r="D683" s="1" t="s">
        <v>2110</v>
      </c>
      <c r="E683" s="10">
        <v>162.226</v>
      </c>
      <c r="F683" s="11">
        <v>0.56</v>
      </c>
      <c r="G683" s="12">
        <v>-0.85</v>
      </c>
      <c r="H683" s="12"/>
      <c r="I683" s="13"/>
      <c r="J683" s="1"/>
      <c r="K683" s="13"/>
      <c r="L683" s="13">
        <f t="shared" si="1"/>
        <v>2.15</v>
      </c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ht="15.0" customHeight="1">
      <c r="A684" s="8">
        <v>683.0</v>
      </c>
      <c r="B684" s="9" t="s">
        <v>2111</v>
      </c>
      <c r="C684" s="1" t="s">
        <v>2112</v>
      </c>
      <c r="D684" s="1" t="s">
        <v>2113</v>
      </c>
      <c r="E684" s="10">
        <v>134.173</v>
      </c>
      <c r="F684" s="11">
        <v>-0.54</v>
      </c>
      <c r="G684" s="12">
        <v>-2.3</v>
      </c>
      <c r="H684" s="12">
        <v>-2.0</v>
      </c>
      <c r="I684" s="13">
        <v>-2.298</v>
      </c>
      <c r="J684" s="1" t="s">
        <v>37</v>
      </c>
      <c r="K684" s="13"/>
      <c r="L684" s="13">
        <f t="shared" si="1"/>
        <v>0.8006666667</v>
      </c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ht="15.0" customHeight="1">
      <c r="A685" s="8">
        <v>684.0</v>
      </c>
      <c r="B685" s="9" t="s">
        <v>2114</v>
      </c>
      <c r="C685" s="1" t="s">
        <v>2115</v>
      </c>
      <c r="D685" s="1" t="s">
        <v>2116</v>
      </c>
      <c r="E685" s="10">
        <v>118.1736</v>
      </c>
      <c r="F685" s="11">
        <v>0.83</v>
      </c>
      <c r="G685" s="13">
        <v>-0.92</v>
      </c>
      <c r="H685" s="18"/>
      <c r="I685" s="13"/>
      <c r="J685" s="1"/>
      <c r="K685" s="13"/>
      <c r="L685" s="13">
        <f t="shared" si="1"/>
        <v>2.08</v>
      </c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ht="15.0" customHeight="1">
      <c r="A686" s="8">
        <v>685.0</v>
      </c>
      <c r="B686" s="9" t="s">
        <v>2117</v>
      </c>
      <c r="C686" s="1" t="s">
        <v>2118</v>
      </c>
      <c r="D686" s="1" t="s">
        <v>2119</v>
      </c>
      <c r="E686" s="10">
        <v>90.1206</v>
      </c>
      <c r="F686" s="11">
        <v>-0.32</v>
      </c>
      <c r="G686" s="13">
        <v>-2.26</v>
      </c>
      <c r="H686" s="18"/>
      <c r="I686" s="13"/>
      <c r="J686" s="1"/>
      <c r="K686" s="13"/>
      <c r="L686" s="13">
        <f t="shared" si="1"/>
        <v>0.74</v>
      </c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ht="15.0" customHeight="1">
      <c r="A687" s="8">
        <v>686.0</v>
      </c>
      <c r="B687" s="9" t="s">
        <v>2120</v>
      </c>
      <c r="C687" s="1" t="s">
        <v>2121</v>
      </c>
      <c r="D687" s="1" t="s">
        <v>2122</v>
      </c>
      <c r="E687" s="10">
        <v>104.1471</v>
      </c>
      <c r="F687" s="11">
        <v>0.05</v>
      </c>
      <c r="G687" s="13">
        <v>-1.72</v>
      </c>
      <c r="H687" s="18"/>
      <c r="I687" s="13"/>
      <c r="J687" s="1"/>
      <c r="K687" s="13"/>
      <c r="L687" s="13">
        <f t="shared" si="1"/>
        <v>1.28</v>
      </c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ht="15.0" customHeight="1">
      <c r="A688" s="8">
        <v>687.0</v>
      </c>
      <c r="B688" s="9" t="s">
        <v>2123</v>
      </c>
      <c r="C688" s="1" t="s">
        <v>2124</v>
      </c>
      <c r="D688" s="1" t="s">
        <v>2125</v>
      </c>
      <c r="E688" s="10">
        <v>76.0941</v>
      </c>
      <c r="F688" s="11">
        <v>-0.77</v>
      </c>
      <c r="G688" s="13">
        <v>-2.36</v>
      </c>
      <c r="H688" s="18"/>
      <c r="I688" s="13"/>
      <c r="J688" s="1"/>
      <c r="K688" s="13"/>
      <c r="L688" s="13">
        <f t="shared" si="1"/>
        <v>0.64</v>
      </c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ht="15.0" customHeight="1">
      <c r="A689" s="8">
        <v>688.0</v>
      </c>
      <c r="B689" s="9" t="s">
        <v>2126</v>
      </c>
      <c r="C689" s="15" t="s">
        <v>2127</v>
      </c>
      <c r="D689" s="15" t="s">
        <v>2128</v>
      </c>
      <c r="E689" s="10">
        <v>90.1206</v>
      </c>
      <c r="F689" s="13">
        <v>0.48</v>
      </c>
      <c r="G689" s="13"/>
      <c r="H689" s="13"/>
      <c r="I689" s="19"/>
      <c r="J689" s="1"/>
      <c r="K689" s="19">
        <v>-0.01830667054790545</v>
      </c>
      <c r="L689" s="13">
        <f t="shared" si="1"/>
        <v>2.981693329</v>
      </c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ht="15.0" customHeight="1">
      <c r="A690" s="8">
        <v>689.0</v>
      </c>
      <c r="B690" s="9" t="s">
        <v>2129</v>
      </c>
      <c r="C690" s="1" t="s">
        <v>2130</v>
      </c>
      <c r="D690" s="1" t="s">
        <v>2131</v>
      </c>
      <c r="E690" s="10">
        <v>132.1572</v>
      </c>
      <c r="F690" s="13">
        <v>0.59</v>
      </c>
      <c r="G690" s="12"/>
      <c r="H690" s="12"/>
      <c r="I690" s="13">
        <v>0.4985</v>
      </c>
      <c r="J690" s="1" t="s">
        <v>1162</v>
      </c>
      <c r="K690" s="13">
        <v>0.5</v>
      </c>
      <c r="L690" s="13">
        <f t="shared" si="1"/>
        <v>3.49925</v>
      </c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ht="15.0" customHeight="1">
      <c r="A691" s="8">
        <v>690.0</v>
      </c>
      <c r="B691" s="9" t="s">
        <v>2132</v>
      </c>
      <c r="C691" s="1" t="s">
        <v>2133</v>
      </c>
      <c r="D691" s="1" t="s">
        <v>2134</v>
      </c>
      <c r="E691" s="10">
        <v>216.3162</v>
      </c>
      <c r="F691" s="11">
        <v>4.31</v>
      </c>
      <c r="G691" s="13"/>
      <c r="H691" s="18"/>
      <c r="I691" s="13"/>
      <c r="J691" s="1"/>
      <c r="K691" s="13">
        <v>1.6723312134493897</v>
      </c>
      <c r="L691" s="13">
        <f t="shared" si="1"/>
        <v>4.672331213</v>
      </c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ht="15.0" customHeight="1">
      <c r="A692" s="8">
        <v>691.0</v>
      </c>
      <c r="B692" s="9" t="s">
        <v>2135</v>
      </c>
      <c r="C692" s="1" t="s">
        <v>2136</v>
      </c>
      <c r="D692" s="1" t="s">
        <v>2137</v>
      </c>
      <c r="E692" s="10">
        <v>160.1673</v>
      </c>
      <c r="F692" s="13">
        <v>0.96</v>
      </c>
      <c r="G692" s="12"/>
      <c r="H692" s="12"/>
      <c r="I692" s="13">
        <f>(1.02+1.03)/2</f>
        <v>1.025</v>
      </c>
      <c r="J692" s="1" t="s">
        <v>1162</v>
      </c>
      <c r="K692" s="13">
        <v>0.61</v>
      </c>
      <c r="L692" s="13">
        <f t="shared" si="1"/>
        <v>3.8175</v>
      </c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ht="15.0" customHeight="1">
      <c r="A693" s="8">
        <v>692.0</v>
      </c>
      <c r="B693" s="9" t="s">
        <v>2138</v>
      </c>
      <c r="C693" s="15" t="s">
        <v>2139</v>
      </c>
      <c r="D693" s="15" t="s">
        <v>2140</v>
      </c>
      <c r="E693" s="16">
        <v>194.6121</v>
      </c>
      <c r="F693" s="13">
        <v>1.08</v>
      </c>
      <c r="G693" s="13"/>
      <c r="H693" s="18"/>
      <c r="I693" s="18">
        <v>2.311</v>
      </c>
      <c r="J693" s="1" t="s">
        <v>37</v>
      </c>
      <c r="K693" s="13"/>
      <c r="L693" s="13">
        <f t="shared" si="1"/>
        <v>5.311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15.0" customHeight="1">
      <c r="A694" s="8">
        <v>693.0</v>
      </c>
      <c r="B694" s="9" t="s">
        <v>2141</v>
      </c>
      <c r="C694" s="1" t="s">
        <v>2142</v>
      </c>
      <c r="D694" s="1" t="s">
        <v>2143</v>
      </c>
      <c r="E694" s="10">
        <v>173.2948</v>
      </c>
      <c r="F694" s="11">
        <v>2.01</v>
      </c>
      <c r="G694" s="13"/>
      <c r="H694" s="18"/>
      <c r="I694" s="13"/>
      <c r="J694" s="1"/>
      <c r="K694" s="13">
        <v>0.7763875332789651</v>
      </c>
      <c r="L694" s="13">
        <f t="shared" si="1"/>
        <v>3.776387533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15.0" customHeight="1">
      <c r="A695" s="8">
        <v>694.0</v>
      </c>
      <c r="B695" s="9" t="s">
        <v>2144</v>
      </c>
      <c r="C695" s="15" t="s">
        <v>2145</v>
      </c>
      <c r="D695" s="15" t="s">
        <v>2146</v>
      </c>
      <c r="E695" s="16">
        <v>145.2418</v>
      </c>
      <c r="F695" s="11">
        <v>0.88</v>
      </c>
      <c r="G695" s="12"/>
      <c r="H695" s="17"/>
      <c r="I695" s="13">
        <v>-0.1405</v>
      </c>
      <c r="J695" s="1" t="s">
        <v>51</v>
      </c>
      <c r="K695" s="13"/>
      <c r="L695" s="13">
        <f t="shared" si="1"/>
        <v>2.8595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15.0" customHeight="1">
      <c r="A696" s="8">
        <v>695.0</v>
      </c>
      <c r="B696" s="9" t="s">
        <v>2147</v>
      </c>
      <c r="C696" s="15" t="s">
        <v>2148</v>
      </c>
      <c r="D696" s="15" t="s">
        <v>2149</v>
      </c>
      <c r="E696" s="16">
        <v>117.1888</v>
      </c>
      <c r="F696" s="11">
        <v>0.05</v>
      </c>
      <c r="G696" s="12"/>
      <c r="H696" s="17"/>
      <c r="I696" s="13">
        <v>-1.1813</v>
      </c>
      <c r="J696" s="1" t="s">
        <v>47</v>
      </c>
      <c r="K696" s="13"/>
      <c r="L696" s="13">
        <f t="shared" si="1"/>
        <v>1.8187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15.0" customHeight="1">
      <c r="A697" s="8">
        <v>696.0</v>
      </c>
      <c r="B697" s="9" t="s">
        <v>2150</v>
      </c>
      <c r="C697" s="15" t="s">
        <v>2151</v>
      </c>
      <c r="D697" s="15" t="s">
        <v>2152</v>
      </c>
      <c r="E697" s="16">
        <v>149.1876</v>
      </c>
      <c r="F697" s="11">
        <v>-1.0</v>
      </c>
      <c r="G697" s="13"/>
      <c r="H697" s="18"/>
      <c r="I697" s="18">
        <v>-1.898</v>
      </c>
      <c r="J697" s="1" t="s">
        <v>37</v>
      </c>
      <c r="K697" s="13"/>
      <c r="L697" s="13">
        <f t="shared" si="1"/>
        <v>1.102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15.0" customHeight="1">
      <c r="A698" s="8">
        <v>697.0</v>
      </c>
      <c r="B698" s="9" t="s">
        <v>2153</v>
      </c>
      <c r="C698" s="15" t="s">
        <v>2154</v>
      </c>
      <c r="D698" s="15" t="s">
        <v>2155</v>
      </c>
      <c r="E698" s="16">
        <v>263.3725</v>
      </c>
      <c r="F698" s="11">
        <v>0.78</v>
      </c>
      <c r="G698" s="12"/>
      <c r="H698" s="17"/>
      <c r="I698" s="13">
        <v>-0.382</v>
      </c>
      <c r="J698" s="1" t="s">
        <v>33</v>
      </c>
      <c r="K698" s="13"/>
      <c r="L698" s="13">
        <f t="shared" si="1"/>
        <v>2.618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15.0" customHeight="1">
      <c r="A699" s="8">
        <v>698.0</v>
      </c>
      <c r="B699" s="9" t="s">
        <v>2156</v>
      </c>
      <c r="C699" s="15" t="s">
        <v>2157</v>
      </c>
      <c r="D699" s="15" t="s">
        <v>2158</v>
      </c>
      <c r="E699" s="16">
        <v>129.1995</v>
      </c>
      <c r="F699" s="13">
        <v>-0.12</v>
      </c>
      <c r="G699" s="13"/>
      <c r="H699" s="18"/>
      <c r="I699" s="18">
        <v>1.182</v>
      </c>
      <c r="J699" s="1" t="s">
        <v>37</v>
      </c>
      <c r="K699" s="13"/>
      <c r="L699" s="13">
        <f t="shared" si="1"/>
        <v>4.182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15.0" customHeight="1">
      <c r="A700" s="8">
        <v>699.0</v>
      </c>
      <c r="B700" s="9" t="s">
        <v>2159</v>
      </c>
      <c r="C700" s="15" t="s">
        <v>2160</v>
      </c>
      <c r="D700" s="15" t="s">
        <v>2161</v>
      </c>
      <c r="E700" s="16">
        <v>157.2525</v>
      </c>
      <c r="F700" s="11">
        <v>0.94</v>
      </c>
      <c r="G700" s="13"/>
      <c r="H700" s="18"/>
      <c r="I700" s="18">
        <v>-0.33</v>
      </c>
      <c r="J700" s="1" t="s">
        <v>37</v>
      </c>
      <c r="K700" s="13"/>
      <c r="L700" s="13">
        <f t="shared" si="1"/>
        <v>2.67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15.0" customHeight="1">
      <c r="A701" s="8">
        <v>700.0</v>
      </c>
      <c r="B701" s="9" t="s">
        <v>2162</v>
      </c>
      <c r="C701" s="15" t="s">
        <v>2163</v>
      </c>
      <c r="D701" s="15" t="s">
        <v>2164</v>
      </c>
      <c r="E701" s="16">
        <v>131.1741</v>
      </c>
      <c r="F701" s="11">
        <v>1.27</v>
      </c>
      <c r="G701" s="12"/>
      <c r="H701" s="17"/>
      <c r="I701" s="13">
        <v>-0.3515</v>
      </c>
      <c r="J701" s="1" t="s">
        <v>33</v>
      </c>
      <c r="K701" s="13"/>
      <c r="L701" s="13">
        <f t="shared" si="1"/>
        <v>2.6485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15.0" customHeight="1">
      <c r="A702" s="8">
        <v>701.0</v>
      </c>
      <c r="B702" s="9" t="s">
        <v>2165</v>
      </c>
      <c r="C702" s="15" t="s">
        <v>2166</v>
      </c>
      <c r="D702" s="15" t="s">
        <v>2167</v>
      </c>
      <c r="E702" s="16">
        <v>108.1408</v>
      </c>
      <c r="F702" s="11">
        <v>-0.32</v>
      </c>
      <c r="G702" s="12"/>
      <c r="H702" s="17"/>
      <c r="I702" s="13">
        <v>-1.251</v>
      </c>
      <c r="J702" s="1" t="s">
        <v>33</v>
      </c>
      <c r="K702" s="13"/>
      <c r="L702" s="13">
        <f t="shared" si="1"/>
        <v>1.749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15.0" customHeight="1">
      <c r="A703" s="8">
        <v>702.0</v>
      </c>
      <c r="B703" s="9" t="s">
        <v>2168</v>
      </c>
      <c r="C703" s="15" t="s">
        <v>2169</v>
      </c>
      <c r="D703" s="15" t="s">
        <v>2170</v>
      </c>
      <c r="E703" s="16">
        <v>136.1938</v>
      </c>
      <c r="F703" s="11">
        <v>0.59</v>
      </c>
      <c r="G703" s="12"/>
      <c r="H703" s="17"/>
      <c r="I703" s="13">
        <v>-0.59</v>
      </c>
      <c r="J703" s="1" t="s">
        <v>33</v>
      </c>
      <c r="K703" s="13">
        <v>-0.61</v>
      </c>
      <c r="L703" s="13">
        <f t="shared" si="1"/>
        <v>2.4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15.0" customHeight="1">
      <c r="A704" s="8">
        <v>703.0</v>
      </c>
      <c r="B704" s="9" t="s">
        <v>2171</v>
      </c>
      <c r="C704" s="15" t="s">
        <v>2172</v>
      </c>
      <c r="D704" s="15" t="s">
        <v>2173</v>
      </c>
      <c r="E704" s="16">
        <v>66.0613</v>
      </c>
      <c r="F704" s="13">
        <v>-0.6</v>
      </c>
      <c r="G704" s="13"/>
      <c r="H704" s="18"/>
      <c r="I704" s="18">
        <v>2.072</v>
      </c>
      <c r="J704" s="1" t="s">
        <v>37</v>
      </c>
      <c r="K704" s="13"/>
      <c r="L704" s="13">
        <f t="shared" si="1"/>
        <v>5.072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15.0" customHeight="1">
      <c r="A705" s="8">
        <v>704.0</v>
      </c>
      <c r="B705" s="9" t="s">
        <v>2174</v>
      </c>
      <c r="C705" s="15" t="s">
        <v>2175</v>
      </c>
      <c r="D705" s="15" t="s">
        <v>2176</v>
      </c>
      <c r="E705" s="10">
        <v>78.072</v>
      </c>
      <c r="F705" s="13">
        <v>-0.25</v>
      </c>
      <c r="G705" s="13"/>
      <c r="H705" s="13"/>
      <c r="I705" s="19"/>
      <c r="J705" s="1"/>
      <c r="K705" s="19">
        <v>2.3361816785974003</v>
      </c>
      <c r="L705" s="13">
        <f t="shared" si="1"/>
        <v>5.336181679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15.0" customHeight="1">
      <c r="A706" s="8">
        <v>705.0</v>
      </c>
      <c r="B706" s="9" t="s">
        <v>2177</v>
      </c>
      <c r="C706" s="15" t="s">
        <v>2178</v>
      </c>
      <c r="D706" s="15" t="s">
        <v>2179</v>
      </c>
      <c r="E706" s="10">
        <v>53.0625</v>
      </c>
      <c r="F706" s="13">
        <v>0.25</v>
      </c>
      <c r="G706" s="13"/>
      <c r="H706" s="13"/>
      <c r="I706" s="19"/>
      <c r="J706" s="1"/>
      <c r="K706" s="19">
        <v>1.017197069548374</v>
      </c>
      <c r="L706" s="13">
        <f t="shared" si="1"/>
        <v>4.01719707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15.0" customHeight="1">
      <c r="A707" s="8">
        <v>706.0</v>
      </c>
      <c r="B707" s="9" t="s">
        <v>2180</v>
      </c>
      <c r="C707" s="15" t="s">
        <v>2181</v>
      </c>
      <c r="D707" s="15" t="s">
        <v>2182</v>
      </c>
      <c r="E707" s="10">
        <v>87.5073</v>
      </c>
      <c r="F707" s="13">
        <v>0.7</v>
      </c>
      <c r="G707" s="13"/>
      <c r="H707" s="13"/>
      <c r="I707" s="19"/>
      <c r="J707" s="1"/>
      <c r="K707" s="19">
        <v>3.0177783977795136</v>
      </c>
      <c r="L707" s="13">
        <f t="shared" si="1"/>
        <v>6.017778398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15.0" customHeight="1">
      <c r="A708" s="8">
        <v>707.0</v>
      </c>
      <c r="B708" s="9" t="s">
        <v>2183</v>
      </c>
      <c r="C708" s="1" t="s">
        <v>2184</v>
      </c>
      <c r="D708" s="1" t="s">
        <v>2185</v>
      </c>
      <c r="E708" s="10">
        <v>107.1527</v>
      </c>
      <c r="F708" s="11">
        <v>2.04</v>
      </c>
      <c r="G708" s="13"/>
      <c r="H708" s="18"/>
      <c r="I708" s="13"/>
      <c r="J708" s="1"/>
      <c r="K708" s="13">
        <v>0.4172192620116135</v>
      </c>
      <c r="L708" s="13">
        <f t="shared" si="1"/>
        <v>3.417219262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15.0" customHeight="1">
      <c r="A709" s="8">
        <v>708.0</v>
      </c>
      <c r="B709" s="9" t="s">
        <v>2186</v>
      </c>
      <c r="C709" s="1" t="s">
        <v>2187</v>
      </c>
      <c r="D709" s="1" t="s">
        <v>2188</v>
      </c>
      <c r="E709" s="10">
        <v>121.0605</v>
      </c>
      <c r="F709" s="13">
        <v>1.04</v>
      </c>
      <c r="G709" s="13"/>
      <c r="H709" s="18"/>
      <c r="I709" s="13"/>
      <c r="J709" s="1"/>
      <c r="K709" s="13">
        <v>2.781972467624699</v>
      </c>
      <c r="L709" s="13">
        <f t="shared" si="1"/>
        <v>5.781972468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15.0" customHeight="1">
      <c r="A710" s="8">
        <v>709.0</v>
      </c>
      <c r="B710" s="9" t="s">
        <v>2189</v>
      </c>
      <c r="C710" s="15" t="s">
        <v>2190</v>
      </c>
      <c r="D710" s="15" t="s">
        <v>2191</v>
      </c>
      <c r="E710" s="10">
        <v>82.1036</v>
      </c>
      <c r="F710" s="13">
        <v>-0.79</v>
      </c>
      <c r="G710" s="13"/>
      <c r="H710" s="13"/>
      <c r="I710" s="19"/>
      <c r="J710" s="1"/>
      <c r="K710" s="19">
        <v>0.6839471307515121</v>
      </c>
      <c r="L710" s="13">
        <f t="shared" si="1"/>
        <v>3.683947131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15.0" customHeight="1">
      <c r="A711" s="8">
        <v>710.0</v>
      </c>
      <c r="B711" s="9" t="s">
        <v>2192</v>
      </c>
      <c r="C711" s="15" t="s">
        <v>2193</v>
      </c>
      <c r="D711" s="15" t="s">
        <v>2194</v>
      </c>
      <c r="E711" s="16">
        <v>67.089</v>
      </c>
      <c r="F711" s="11">
        <v>0.4</v>
      </c>
      <c r="G711" s="13"/>
      <c r="H711" s="18"/>
      <c r="I711" s="18">
        <v>-0.433</v>
      </c>
      <c r="J711" s="1" t="s">
        <v>37</v>
      </c>
      <c r="K711" s="13"/>
      <c r="L711" s="13">
        <f t="shared" si="1"/>
        <v>2.567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15.0" customHeight="1">
      <c r="A712" s="8">
        <v>711.0</v>
      </c>
      <c r="B712" s="9" t="s">
        <v>2195</v>
      </c>
      <c r="C712" s="15" t="s">
        <v>2196</v>
      </c>
      <c r="D712" s="15" t="s">
        <v>2197</v>
      </c>
      <c r="E712" s="16">
        <v>87.12</v>
      </c>
      <c r="F712" s="11">
        <v>0.63</v>
      </c>
      <c r="G712" s="13"/>
      <c r="H712" s="18"/>
      <c r="I712" s="13">
        <v>-0.986</v>
      </c>
      <c r="J712" s="1" t="s">
        <v>298</v>
      </c>
      <c r="K712" s="13"/>
      <c r="L712" s="13">
        <f t="shared" si="1"/>
        <v>2.014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15.0" customHeight="1">
      <c r="A713" s="8">
        <v>712.0</v>
      </c>
      <c r="B713" s="9" t="s">
        <v>2198</v>
      </c>
      <c r="C713" s="15" t="s">
        <v>2199</v>
      </c>
      <c r="D713" s="15" t="s">
        <v>2200</v>
      </c>
      <c r="E713" s="16">
        <v>59.067</v>
      </c>
      <c r="F713" s="13">
        <v>-0.13</v>
      </c>
      <c r="G713" s="13"/>
      <c r="H713" s="18"/>
      <c r="I713" s="18">
        <v>-0.109</v>
      </c>
      <c r="J713" s="1" t="s">
        <v>37</v>
      </c>
      <c r="K713" s="13"/>
      <c r="L713" s="13">
        <f t="shared" si="1"/>
        <v>2.891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15.0" customHeight="1">
      <c r="A714" s="8">
        <v>713.0</v>
      </c>
      <c r="B714" s="9" t="s">
        <v>2201</v>
      </c>
      <c r="C714" s="15" t="s">
        <v>2202</v>
      </c>
      <c r="D714" s="15" t="s">
        <v>2203</v>
      </c>
      <c r="E714" s="16">
        <v>113.1572</v>
      </c>
      <c r="F714" s="11">
        <v>0.84</v>
      </c>
      <c r="G714" s="13"/>
      <c r="H714" s="18"/>
      <c r="I714" s="18">
        <v>-0.264</v>
      </c>
      <c r="J714" s="1" t="s">
        <v>37</v>
      </c>
      <c r="K714" s="13"/>
      <c r="L714" s="13">
        <f t="shared" si="1"/>
        <v>2.736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ht="15.0" customHeight="1">
      <c r="A715" s="8">
        <v>714.0</v>
      </c>
      <c r="B715" s="9" t="s">
        <v>2204</v>
      </c>
      <c r="C715" s="15" t="s">
        <v>2205</v>
      </c>
      <c r="D715" s="15" t="s">
        <v>2206</v>
      </c>
      <c r="E715" s="16">
        <v>60.098</v>
      </c>
      <c r="F715" s="13">
        <v>-1.19</v>
      </c>
      <c r="G715" s="13"/>
      <c r="H715" s="18"/>
      <c r="I715" s="13">
        <v>0.882</v>
      </c>
      <c r="J715" s="1" t="s">
        <v>51</v>
      </c>
      <c r="K715" s="13"/>
      <c r="L715" s="13">
        <f t="shared" si="1"/>
        <v>3.882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ht="15.0" customHeight="1">
      <c r="A716" s="8">
        <v>715.0</v>
      </c>
      <c r="B716" s="9" t="s">
        <v>2207</v>
      </c>
      <c r="C716" s="15" t="s">
        <v>2208</v>
      </c>
      <c r="D716" s="15" t="s">
        <v>2209</v>
      </c>
      <c r="E716" s="10">
        <v>46.0715</v>
      </c>
      <c r="F716" s="13">
        <v>-1.05</v>
      </c>
      <c r="G716" s="13"/>
      <c r="H716" s="13"/>
      <c r="I716" s="19"/>
      <c r="J716" s="1"/>
      <c r="K716" s="19">
        <v>2.0836346156358694</v>
      </c>
      <c r="L716" s="13">
        <f t="shared" si="1"/>
        <v>5.083634616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ht="15.0" customHeight="1">
      <c r="A717" s="8">
        <v>716.0</v>
      </c>
      <c r="B717" s="9" t="s">
        <v>2210</v>
      </c>
      <c r="C717" s="15" t="s">
        <v>2211</v>
      </c>
      <c r="D717" s="15" t="s">
        <v>2212</v>
      </c>
      <c r="E717" s="16">
        <v>89.0929</v>
      </c>
      <c r="F717" s="11">
        <v>-0.15</v>
      </c>
      <c r="G717" s="13"/>
      <c r="H717" s="18"/>
      <c r="I717" s="13">
        <v>-1.77</v>
      </c>
      <c r="J717" s="1" t="s">
        <v>22</v>
      </c>
      <c r="K717" s="13"/>
      <c r="L717" s="13">
        <f t="shared" si="1"/>
        <v>1.23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ht="15.0" customHeight="1">
      <c r="A718" s="8">
        <v>717.0</v>
      </c>
      <c r="B718" s="9" t="s">
        <v>2213</v>
      </c>
      <c r="C718" s="15" t="s">
        <v>2214</v>
      </c>
      <c r="D718" s="15" t="s">
        <v>2215</v>
      </c>
      <c r="E718" s="16">
        <v>205.6809</v>
      </c>
      <c r="F718" s="11">
        <v>2.97</v>
      </c>
      <c r="G718" s="12"/>
      <c r="H718" s="17"/>
      <c r="I718" s="13">
        <v>0.7645</v>
      </c>
      <c r="J718" s="1" t="s">
        <v>51</v>
      </c>
      <c r="K718" s="13"/>
      <c r="L718" s="13">
        <f t="shared" si="1"/>
        <v>3.7645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ht="15.0" customHeight="1">
      <c r="A719" s="8">
        <v>718.0</v>
      </c>
      <c r="B719" s="9" t="s">
        <v>2216</v>
      </c>
      <c r="C719" s="15" t="s">
        <v>2217</v>
      </c>
      <c r="D719" s="15" t="s">
        <v>2218</v>
      </c>
      <c r="E719" s="16">
        <v>233.2179</v>
      </c>
      <c r="F719" s="11">
        <v>2.49</v>
      </c>
      <c r="G719" s="13"/>
      <c r="H719" s="18"/>
      <c r="I719" s="18">
        <v>1.244</v>
      </c>
      <c r="J719" s="1" t="s">
        <v>37</v>
      </c>
      <c r="K719" s="13"/>
      <c r="L719" s="13">
        <f t="shared" si="1"/>
        <v>4.244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ht="15.0" customHeight="1">
      <c r="A720" s="8">
        <v>719.0</v>
      </c>
      <c r="B720" s="9" t="s">
        <v>2219</v>
      </c>
      <c r="C720" s="15" t="s">
        <v>2220</v>
      </c>
      <c r="D720" s="15" t="s">
        <v>2221</v>
      </c>
      <c r="E720" s="16">
        <v>261.1152</v>
      </c>
      <c r="F720" s="11">
        <v>2.11</v>
      </c>
      <c r="G720" s="12"/>
      <c r="H720" s="17"/>
      <c r="I720" s="13">
        <v>0.1485</v>
      </c>
      <c r="J720" s="1" t="s">
        <v>51</v>
      </c>
      <c r="K720" s="13"/>
      <c r="L720" s="13">
        <f t="shared" si="1"/>
        <v>3.1485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ht="15.0" customHeight="1">
      <c r="A721" s="8">
        <v>720.0</v>
      </c>
      <c r="B721" s="9" t="s">
        <v>2222</v>
      </c>
      <c r="C721" s="15" t="s">
        <v>2223</v>
      </c>
      <c r="D721" s="15" t="s">
        <v>2224</v>
      </c>
      <c r="E721" s="16">
        <v>128.1289</v>
      </c>
      <c r="F721" s="11">
        <v>-0.48</v>
      </c>
      <c r="G721" s="13"/>
      <c r="H721" s="18"/>
      <c r="I721" s="18">
        <v>-2.109</v>
      </c>
      <c r="J721" s="1" t="s">
        <v>37</v>
      </c>
      <c r="K721" s="13"/>
      <c r="L721" s="13">
        <f t="shared" si="1"/>
        <v>0.891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15.0" customHeight="1">
      <c r="A722" s="8">
        <v>721.0</v>
      </c>
      <c r="B722" s="9" t="s">
        <v>2225</v>
      </c>
      <c r="C722" s="1" t="s">
        <v>2226</v>
      </c>
      <c r="D722" s="1" t="s">
        <v>2227</v>
      </c>
      <c r="E722" s="10">
        <v>90.0843</v>
      </c>
      <c r="F722" s="13">
        <v>-3.73</v>
      </c>
      <c r="G722" s="13"/>
      <c r="H722" s="18"/>
      <c r="I722" s="13"/>
      <c r="J722" s="1"/>
      <c r="K722" s="13">
        <v>0.23864576457519737</v>
      </c>
      <c r="L722" s="13">
        <f t="shared" si="1"/>
        <v>3.238645765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15.0" customHeight="1">
      <c r="A723" s="8">
        <v>722.0</v>
      </c>
      <c r="B723" s="9" t="s">
        <v>2228</v>
      </c>
      <c r="C723" s="15" t="s">
        <v>2229</v>
      </c>
      <c r="D723" s="15" t="s">
        <v>2230</v>
      </c>
      <c r="E723" s="16">
        <v>115.173</v>
      </c>
      <c r="F723" s="11">
        <v>0.28</v>
      </c>
      <c r="G723" s="13"/>
      <c r="H723" s="18"/>
      <c r="I723" s="18">
        <v>-0.526349320612121</v>
      </c>
      <c r="J723" s="1" t="s">
        <v>1608</v>
      </c>
      <c r="K723" s="13"/>
      <c r="L723" s="13">
        <f t="shared" si="1"/>
        <v>2.473650679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ht="15.0" customHeight="1">
      <c r="A724" s="8">
        <v>723.0</v>
      </c>
      <c r="B724" s="9" t="s">
        <v>2231</v>
      </c>
      <c r="C724" s="15" t="s">
        <v>2232</v>
      </c>
      <c r="D724" s="15" t="s">
        <v>2233</v>
      </c>
      <c r="E724" s="16">
        <v>131.1724</v>
      </c>
      <c r="F724" s="13">
        <v>-1.32</v>
      </c>
      <c r="G724" s="12"/>
      <c r="H724" s="17"/>
      <c r="I724" s="13">
        <v>-1.3175</v>
      </c>
      <c r="J724" s="1" t="s">
        <v>33</v>
      </c>
      <c r="K724" s="13"/>
      <c r="L724" s="13">
        <f t="shared" si="1"/>
        <v>1.6825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ht="15.0" customHeight="1">
      <c r="A725" s="8">
        <v>724.0</v>
      </c>
      <c r="B725" s="9" t="s">
        <v>2234</v>
      </c>
      <c r="C725" s="15" t="s">
        <v>2235</v>
      </c>
      <c r="D725" s="15" t="s">
        <v>2236</v>
      </c>
      <c r="E725" s="16">
        <v>100.1617</v>
      </c>
      <c r="F725" s="11">
        <v>-0.59</v>
      </c>
      <c r="G725" s="13"/>
      <c r="H725" s="18"/>
      <c r="I725" s="18">
        <v>-1.361</v>
      </c>
      <c r="J725" s="1" t="s">
        <v>37</v>
      </c>
      <c r="K725" s="13"/>
      <c r="L725" s="13">
        <f t="shared" si="1"/>
        <v>1.639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15.0" customHeight="1">
      <c r="A726" s="8">
        <v>725.0</v>
      </c>
      <c r="B726" s="9" t="s">
        <v>2237</v>
      </c>
      <c r="C726" s="15" t="s">
        <v>2238</v>
      </c>
      <c r="D726" s="15" t="s">
        <v>2239</v>
      </c>
      <c r="E726" s="16">
        <v>100.1617</v>
      </c>
      <c r="F726" s="11">
        <v>-0.38</v>
      </c>
      <c r="G726" s="13"/>
      <c r="H726" s="18"/>
      <c r="I726" s="18">
        <v>-1.35</v>
      </c>
      <c r="J726" s="1" t="s">
        <v>37</v>
      </c>
      <c r="K726" s="13"/>
      <c r="L726" s="13">
        <f t="shared" si="1"/>
        <v>1.65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ht="15.0" customHeight="1">
      <c r="A727" s="8">
        <v>726.0</v>
      </c>
      <c r="B727" s="9" t="s">
        <v>2240</v>
      </c>
      <c r="C727" s="15" t="s">
        <v>2241</v>
      </c>
      <c r="D727" s="15" t="s">
        <v>2242</v>
      </c>
      <c r="E727" s="10">
        <v>112.1724</v>
      </c>
      <c r="F727" s="11">
        <v>-0.49</v>
      </c>
      <c r="G727" s="13"/>
      <c r="H727" s="13"/>
      <c r="I727" s="19">
        <v>-1.1881531221986952</v>
      </c>
      <c r="J727" s="1" t="s">
        <v>2243</v>
      </c>
      <c r="K727" s="19"/>
      <c r="L727" s="13">
        <f t="shared" si="1"/>
        <v>1.811846878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ht="15.0" customHeight="1">
      <c r="A728" s="8">
        <v>727.0</v>
      </c>
      <c r="B728" s="9" t="s">
        <v>2244</v>
      </c>
      <c r="C728" s="15" t="s">
        <v>2245</v>
      </c>
      <c r="D728" s="15" t="s">
        <v>2246</v>
      </c>
      <c r="E728" s="10">
        <v>140.1858</v>
      </c>
      <c r="F728" s="13">
        <v>-4.15</v>
      </c>
      <c r="G728" s="13"/>
      <c r="H728" s="13"/>
      <c r="I728" s="19">
        <v>-2.5505197420373453</v>
      </c>
      <c r="J728" s="1" t="s">
        <v>2247</v>
      </c>
      <c r="K728" s="19"/>
      <c r="L728" s="13">
        <f t="shared" si="1"/>
        <v>0.449480258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ht="15.0" customHeight="1">
      <c r="A729" s="8">
        <v>728.0</v>
      </c>
      <c r="B729" s="9" t="s">
        <v>2248</v>
      </c>
      <c r="C729" s="15" t="s">
        <v>2249</v>
      </c>
      <c r="D729" s="15" t="s">
        <v>2250</v>
      </c>
      <c r="E729" s="16">
        <v>130.1876</v>
      </c>
      <c r="F729" s="13">
        <v>-1.56</v>
      </c>
      <c r="G729" s="13"/>
      <c r="H729" s="18"/>
      <c r="I729" s="18">
        <v>-1.692</v>
      </c>
      <c r="J729" s="1" t="s">
        <v>37</v>
      </c>
      <c r="K729" s="13"/>
      <c r="L729" s="13">
        <f t="shared" si="1"/>
        <v>1.308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ht="15.0" customHeight="1">
      <c r="A730" s="8">
        <v>729.0</v>
      </c>
      <c r="B730" s="9" t="s">
        <v>2251</v>
      </c>
      <c r="C730" s="15" t="s">
        <v>2252</v>
      </c>
      <c r="D730" s="15" t="s">
        <v>2253</v>
      </c>
      <c r="E730" s="16">
        <v>129.2028</v>
      </c>
      <c r="F730" s="13">
        <v>-1.57</v>
      </c>
      <c r="G730" s="13"/>
      <c r="H730" s="18"/>
      <c r="I730" s="18">
        <v>-1.229</v>
      </c>
      <c r="J730" s="1" t="s">
        <v>37</v>
      </c>
      <c r="K730" s="13"/>
      <c r="L730" s="13">
        <f t="shared" si="1"/>
        <v>1.771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ht="15.0" customHeight="1">
      <c r="A731" s="8">
        <v>730.0</v>
      </c>
      <c r="B731" s="9" t="s">
        <v>2254</v>
      </c>
      <c r="C731" s="15" t="s">
        <v>2255</v>
      </c>
      <c r="D731" s="15" t="s">
        <v>2256</v>
      </c>
      <c r="E731" s="16">
        <v>200.3234</v>
      </c>
      <c r="F731" s="13">
        <v>-1.43</v>
      </c>
      <c r="G731" s="13"/>
      <c r="H731" s="18"/>
      <c r="I731" s="18">
        <v>-1.19</v>
      </c>
      <c r="J731" s="1" t="s">
        <v>37</v>
      </c>
      <c r="K731" s="13"/>
      <c r="L731" s="13">
        <f t="shared" si="1"/>
        <v>1.81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ht="15.0" customHeight="1">
      <c r="A732" s="8">
        <v>731.0</v>
      </c>
      <c r="B732" s="9" t="s">
        <v>2257</v>
      </c>
      <c r="C732" s="1" t="s">
        <v>2258</v>
      </c>
      <c r="D732" s="1" t="s">
        <v>2259</v>
      </c>
      <c r="E732" s="10">
        <v>480.7214</v>
      </c>
      <c r="F732" s="11">
        <v>6.5</v>
      </c>
      <c r="G732" s="13"/>
      <c r="H732" s="18"/>
      <c r="I732" s="13"/>
      <c r="J732" s="1"/>
      <c r="K732" s="13">
        <v>1.9576175861975975</v>
      </c>
      <c r="L732" s="13">
        <f t="shared" si="1"/>
        <v>4.957617586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ht="15.0" customHeight="1">
      <c r="A733" s="8">
        <v>732.0</v>
      </c>
      <c r="B733" s="9" t="s">
        <v>2260</v>
      </c>
      <c r="C733" s="15" t="s">
        <v>2261</v>
      </c>
      <c r="D733" s="15" t="s">
        <v>2262</v>
      </c>
      <c r="E733" s="16">
        <v>133.6184</v>
      </c>
      <c r="F733" s="11">
        <v>1.65</v>
      </c>
      <c r="G733" s="13"/>
      <c r="H733" s="18"/>
      <c r="I733" s="18">
        <v>0.046</v>
      </c>
      <c r="J733" s="1" t="s">
        <v>37</v>
      </c>
      <c r="K733" s="13"/>
      <c r="L733" s="13">
        <f t="shared" si="1"/>
        <v>3.046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ht="15.0" customHeight="1">
      <c r="A734" s="8">
        <v>733.0</v>
      </c>
      <c r="B734" s="9" t="s">
        <v>2263</v>
      </c>
      <c r="C734" s="1" t="s">
        <v>2264</v>
      </c>
      <c r="D734" s="1" t="s">
        <v>2265</v>
      </c>
      <c r="E734" s="10">
        <v>423.3732</v>
      </c>
      <c r="F734" s="11">
        <v>3.75</v>
      </c>
      <c r="G734" s="13"/>
      <c r="H734" s="18"/>
      <c r="I734" s="13"/>
      <c r="J734" s="1"/>
      <c r="K734" s="13">
        <v>1.7942144505178015</v>
      </c>
      <c r="L734" s="13">
        <f t="shared" si="1"/>
        <v>4.794214451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ht="15.0" customHeight="1">
      <c r="A735" s="8">
        <v>734.0</v>
      </c>
      <c r="B735" s="9" t="s">
        <v>2266</v>
      </c>
      <c r="C735" s="1" t="s">
        <v>2267</v>
      </c>
      <c r="D735" s="1" t="s">
        <v>2268</v>
      </c>
      <c r="E735" s="10">
        <v>266.3748</v>
      </c>
      <c r="F735" s="11">
        <v>6.41</v>
      </c>
      <c r="G735" s="13"/>
      <c r="H735" s="18"/>
      <c r="I735" s="13"/>
      <c r="J735" s="1"/>
      <c r="K735" s="13">
        <v>1.845709540027817</v>
      </c>
      <c r="L735" s="13">
        <f t="shared" si="1"/>
        <v>4.84570954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ht="15.0" customHeight="1">
      <c r="A736" s="8">
        <v>735.0</v>
      </c>
      <c r="B736" s="9" t="s">
        <v>2269</v>
      </c>
      <c r="C736" s="15" t="s">
        <v>2270</v>
      </c>
      <c r="D736" s="15" t="s">
        <v>2271</v>
      </c>
      <c r="E736" s="16">
        <v>226.2715</v>
      </c>
      <c r="F736" s="11">
        <v>2.07</v>
      </c>
      <c r="G736" s="13"/>
      <c r="H736" s="18"/>
      <c r="I736" s="18">
        <v>0.423</v>
      </c>
      <c r="J736" s="1" t="s">
        <v>37</v>
      </c>
      <c r="K736" s="13"/>
      <c r="L736" s="13">
        <f t="shared" si="1"/>
        <v>3.423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ht="15.0" customHeight="1">
      <c r="A737" s="8">
        <v>736.0</v>
      </c>
      <c r="B737" s="9" t="s">
        <v>2272</v>
      </c>
      <c r="C737" s="15" t="s">
        <v>2273</v>
      </c>
      <c r="D737" s="15" t="s">
        <v>2274</v>
      </c>
      <c r="E737" s="10">
        <v>226.2715</v>
      </c>
      <c r="F737" s="11">
        <v>2.1</v>
      </c>
      <c r="G737" s="13"/>
      <c r="H737" s="13"/>
      <c r="I737" s="19">
        <v>0.7002957267344746</v>
      </c>
      <c r="J737" s="1" t="s">
        <v>2275</v>
      </c>
      <c r="K737" s="19"/>
      <c r="L737" s="13">
        <f t="shared" si="1"/>
        <v>3.700295727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ht="15.0" customHeight="1">
      <c r="A738" s="8">
        <v>737.0</v>
      </c>
      <c r="B738" s="9" t="s">
        <v>2276</v>
      </c>
      <c r="C738" s="15" t="s">
        <v>2277</v>
      </c>
      <c r="D738" s="15" t="s">
        <v>2278</v>
      </c>
      <c r="E738" s="10">
        <v>238.2822</v>
      </c>
      <c r="F738" s="13">
        <v>1.97</v>
      </c>
      <c r="G738" s="13"/>
      <c r="H738" s="13"/>
      <c r="I738" s="19">
        <v>1.0425082211797665</v>
      </c>
      <c r="J738" s="1" t="s">
        <v>2279</v>
      </c>
      <c r="K738" s="19"/>
      <c r="L738" s="13">
        <f t="shared" si="1"/>
        <v>4.042508221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ht="15.0" customHeight="1">
      <c r="A739" s="8">
        <v>738.0</v>
      </c>
      <c r="B739" s="9" t="s">
        <v>2280</v>
      </c>
      <c r="C739" s="15" t="s">
        <v>2281</v>
      </c>
      <c r="D739" s="15" t="s">
        <v>2282</v>
      </c>
      <c r="E739" s="16">
        <v>88.1048</v>
      </c>
      <c r="F739" s="11">
        <v>-0.27</v>
      </c>
      <c r="G739" s="12"/>
      <c r="H739" s="17"/>
      <c r="I739" s="13">
        <f>(-2.07-2.045)/2</f>
        <v>-2.0575</v>
      </c>
      <c r="J739" s="1" t="s">
        <v>26</v>
      </c>
      <c r="K739" s="13"/>
      <c r="L739" s="13">
        <f t="shared" si="1"/>
        <v>0.9425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ht="15.0" customHeight="1">
      <c r="A740" s="8">
        <v>739.0</v>
      </c>
      <c r="B740" s="9" t="s">
        <v>2283</v>
      </c>
      <c r="C740" s="1" t="s">
        <v>2284</v>
      </c>
      <c r="D740" s="1" t="s">
        <v>2285</v>
      </c>
      <c r="E740" s="10">
        <v>100.1155</v>
      </c>
      <c r="F740" s="13">
        <v>0.47</v>
      </c>
      <c r="G740" s="13"/>
      <c r="H740" s="18"/>
      <c r="I740" s="13"/>
      <c r="J740" s="1"/>
      <c r="K740" s="13">
        <v>0.18758796402675526</v>
      </c>
      <c r="L740" s="13">
        <f t="shared" si="1"/>
        <v>3.187587964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ht="15.0" customHeight="1">
      <c r="A741" s="8">
        <v>740.0</v>
      </c>
      <c r="B741" s="9" t="s">
        <v>2286</v>
      </c>
      <c r="C741" s="15" t="s">
        <v>2287</v>
      </c>
      <c r="D741" s="15" t="s">
        <v>2288</v>
      </c>
      <c r="E741" s="16">
        <v>132.1572</v>
      </c>
      <c r="F741" s="11">
        <v>1.07</v>
      </c>
      <c r="G741" s="12"/>
      <c r="H741" s="17"/>
      <c r="I741" s="13">
        <v>-2.1</v>
      </c>
      <c r="J741" s="1" t="s">
        <v>1152</v>
      </c>
      <c r="K741" s="13"/>
      <c r="L741" s="13">
        <f t="shared" si="1"/>
        <v>0.9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ht="15.0" customHeight="1">
      <c r="A742" s="8">
        <v>741.0</v>
      </c>
      <c r="B742" s="9" t="s">
        <v>2289</v>
      </c>
      <c r="C742" s="15" t="s">
        <v>2290</v>
      </c>
      <c r="D742" s="15" t="s">
        <v>2291</v>
      </c>
      <c r="E742" s="16">
        <v>179.0545</v>
      </c>
      <c r="F742" s="11">
        <v>2.19</v>
      </c>
      <c r="G742" s="12"/>
      <c r="H742" s="17"/>
      <c r="I742" s="13">
        <v>-0.0595</v>
      </c>
      <c r="J742" s="1" t="s">
        <v>51</v>
      </c>
      <c r="K742" s="13"/>
      <c r="L742" s="13">
        <f t="shared" si="1"/>
        <v>2.9405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ht="15.0" customHeight="1">
      <c r="A743" s="8">
        <v>742.0</v>
      </c>
      <c r="B743" s="9" t="s">
        <v>2292</v>
      </c>
      <c r="C743" s="15" t="s">
        <v>2293</v>
      </c>
      <c r="D743" s="15" t="s">
        <v>2294</v>
      </c>
      <c r="E743" s="10">
        <v>154.2486</v>
      </c>
      <c r="F743" s="11">
        <v>2.74</v>
      </c>
      <c r="G743" s="13"/>
      <c r="H743" s="13"/>
      <c r="I743" s="19">
        <v>0.1796295057574116</v>
      </c>
      <c r="J743" s="1" t="s">
        <v>2295</v>
      </c>
      <c r="K743" s="19"/>
      <c r="L743" s="13">
        <f t="shared" si="1"/>
        <v>3.179629506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ht="15.0" customHeight="1">
      <c r="A744" s="8">
        <v>743.0</v>
      </c>
      <c r="B744" s="9" t="s">
        <v>2296</v>
      </c>
      <c r="C744" s="1" t="s">
        <v>2297</v>
      </c>
      <c r="D744" s="1" t="s">
        <v>2298</v>
      </c>
      <c r="E744" s="10">
        <v>128.2114</v>
      </c>
      <c r="F744" s="11">
        <v>2.06</v>
      </c>
      <c r="G744" s="12"/>
      <c r="H744" s="12"/>
      <c r="I744" s="13">
        <v>-0.1185</v>
      </c>
      <c r="J744" s="1" t="s">
        <v>22</v>
      </c>
      <c r="K744" s="13"/>
      <c r="L744" s="13">
        <f t="shared" si="1"/>
        <v>2.8815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ht="15.0" customHeight="1">
      <c r="A745" s="8">
        <v>744.0</v>
      </c>
      <c r="B745" s="9" t="s">
        <v>2299</v>
      </c>
      <c r="C745" s="1" t="s">
        <v>2300</v>
      </c>
      <c r="D745" s="1" t="s">
        <v>2301</v>
      </c>
      <c r="E745" s="10">
        <v>72.1054</v>
      </c>
      <c r="F745" s="11">
        <v>0.46</v>
      </c>
      <c r="G745" s="12">
        <v>-1.48</v>
      </c>
      <c r="H745" s="12"/>
      <c r="I745" s="13">
        <v>-1.4787</v>
      </c>
      <c r="J745" s="1" t="s">
        <v>298</v>
      </c>
      <c r="K745" s="13"/>
      <c r="L745" s="13">
        <f t="shared" si="1"/>
        <v>1.52065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ht="15.0" customHeight="1">
      <c r="A746" s="8">
        <v>745.0</v>
      </c>
      <c r="B746" s="9" t="s">
        <v>2302</v>
      </c>
      <c r="C746" s="15" t="s">
        <v>2303</v>
      </c>
      <c r="D746" s="15" t="s">
        <v>2304</v>
      </c>
      <c r="E746" s="16">
        <v>90.0777</v>
      </c>
      <c r="F746" s="11">
        <v>-0.43</v>
      </c>
      <c r="G746" s="12"/>
      <c r="H746" s="17"/>
      <c r="I746" s="13">
        <v>-1.82</v>
      </c>
      <c r="J746" s="1" t="s">
        <v>33</v>
      </c>
      <c r="K746" s="13"/>
      <c r="L746" s="13">
        <f t="shared" si="1"/>
        <v>1.18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ht="15.0" customHeight="1">
      <c r="A747" s="8">
        <v>746.0</v>
      </c>
      <c r="B747" s="9" t="s">
        <v>2305</v>
      </c>
      <c r="C747" s="15" t="s">
        <v>2306</v>
      </c>
      <c r="D747" s="15" t="s">
        <v>2307</v>
      </c>
      <c r="E747" s="16">
        <v>162.2107</v>
      </c>
      <c r="F747" s="13">
        <v>0.6</v>
      </c>
      <c r="G747" s="13"/>
      <c r="H747" s="18"/>
      <c r="I747" s="18">
        <v>1.886</v>
      </c>
      <c r="J747" s="1" t="s">
        <v>37</v>
      </c>
      <c r="K747" s="13"/>
      <c r="L747" s="13">
        <f t="shared" si="1"/>
        <v>4.886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ht="15.0" customHeight="1">
      <c r="A748" s="8">
        <v>747.0</v>
      </c>
      <c r="B748" s="9" t="s">
        <v>2308</v>
      </c>
      <c r="C748" s="15" t="s">
        <v>2309</v>
      </c>
      <c r="D748" s="15" t="s">
        <v>2310</v>
      </c>
      <c r="E748" s="16">
        <v>219.2619</v>
      </c>
      <c r="F748" s="13">
        <v>-0.47</v>
      </c>
      <c r="G748" s="13"/>
      <c r="H748" s="18"/>
      <c r="I748" s="18">
        <v>1.422</v>
      </c>
      <c r="J748" s="1" t="s">
        <v>37</v>
      </c>
      <c r="K748" s="13"/>
      <c r="L748" s="13">
        <f t="shared" si="1"/>
        <v>4.422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ht="15.0" customHeight="1">
      <c r="A749" s="8">
        <v>748.0</v>
      </c>
      <c r="B749" s="9" t="s">
        <v>2311</v>
      </c>
      <c r="C749" s="1" t="s">
        <v>2312</v>
      </c>
      <c r="D749" s="1" t="s">
        <v>2313</v>
      </c>
      <c r="E749" s="10">
        <v>186.2343</v>
      </c>
      <c r="F749" s="11">
        <v>2.24</v>
      </c>
      <c r="G749" s="13"/>
      <c r="H749" s="18"/>
      <c r="I749" s="13"/>
      <c r="J749" s="1"/>
      <c r="K749" s="13">
        <v>0.4505157353508773</v>
      </c>
      <c r="L749" s="13">
        <f t="shared" si="1"/>
        <v>3.450515735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ht="15.0" customHeight="1">
      <c r="A750" s="8">
        <v>749.0</v>
      </c>
      <c r="B750" s="9" t="s">
        <v>2314</v>
      </c>
      <c r="C750" s="1" t="s">
        <v>2315</v>
      </c>
      <c r="D750" s="1" t="s">
        <v>2316</v>
      </c>
      <c r="E750" s="10">
        <v>422.576</v>
      </c>
      <c r="F750" s="11">
        <v>6.1</v>
      </c>
      <c r="G750" s="13"/>
      <c r="H750" s="18"/>
      <c r="I750" s="13"/>
      <c r="J750" s="1"/>
      <c r="K750" s="13">
        <v>0.7933959151649408</v>
      </c>
      <c r="L750" s="13">
        <f t="shared" si="1"/>
        <v>3.793395915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15.0" customHeight="1">
      <c r="A751" s="8">
        <v>750.0</v>
      </c>
      <c r="B751" s="9" t="s">
        <v>2317</v>
      </c>
      <c r="C751" s="1" t="s">
        <v>2318</v>
      </c>
      <c r="D751" s="1" t="s">
        <v>2319</v>
      </c>
      <c r="E751" s="10">
        <v>350.5135</v>
      </c>
      <c r="F751" s="11">
        <v>6.21</v>
      </c>
      <c r="G751" s="13"/>
      <c r="H751" s="18"/>
      <c r="I751" s="13"/>
      <c r="J751" s="1"/>
      <c r="K751" s="13">
        <v>2.3686134903870766</v>
      </c>
      <c r="L751" s="13">
        <f t="shared" si="1"/>
        <v>5.36861349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ht="15.0" customHeight="1">
      <c r="A752" s="8">
        <v>751.0</v>
      </c>
      <c r="B752" s="9" t="s">
        <v>2320</v>
      </c>
      <c r="C752" s="15" t="s">
        <v>2321</v>
      </c>
      <c r="D752" s="15" t="s">
        <v>2322</v>
      </c>
      <c r="E752" s="10">
        <v>306.4197</v>
      </c>
      <c r="F752" s="11">
        <v>6.09</v>
      </c>
      <c r="G752" s="13"/>
      <c r="H752" s="13"/>
      <c r="I752" s="19"/>
      <c r="J752" s="1"/>
      <c r="K752" s="19">
        <v>0.49510520549217113</v>
      </c>
      <c r="L752" s="13">
        <f t="shared" si="1"/>
        <v>3.495105205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ht="15.0" customHeight="1">
      <c r="A753" s="8">
        <v>752.0</v>
      </c>
      <c r="B753" s="9" t="s">
        <v>2323</v>
      </c>
      <c r="C753" s="1" t="s">
        <v>2324</v>
      </c>
      <c r="D753" s="1" t="s">
        <v>2325</v>
      </c>
      <c r="E753" s="10">
        <v>178.2271</v>
      </c>
      <c r="F753" s="11">
        <v>3.03</v>
      </c>
      <c r="G753" s="13"/>
      <c r="H753" s="18"/>
      <c r="I753" s="13"/>
      <c r="J753" s="1"/>
      <c r="K753" s="13">
        <v>1.104845704907176</v>
      </c>
      <c r="L753" s="13">
        <f t="shared" si="1"/>
        <v>4.104845705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ht="15.0" customHeight="1">
      <c r="A754" s="8">
        <v>753.0</v>
      </c>
      <c r="B754" s="9" t="s">
        <v>2326</v>
      </c>
      <c r="C754" s="1" t="s">
        <v>2327</v>
      </c>
      <c r="D754" s="1" t="s">
        <v>2328</v>
      </c>
      <c r="E754" s="10">
        <v>118.1753</v>
      </c>
      <c r="F754" s="11">
        <v>3.48</v>
      </c>
      <c r="G754" s="13"/>
      <c r="H754" s="18"/>
      <c r="I754" s="13"/>
      <c r="J754" s="1"/>
      <c r="K754" s="13">
        <v>1.209203853356541</v>
      </c>
      <c r="L754" s="13">
        <f t="shared" si="1"/>
        <v>4.209203853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ht="15.0" customHeight="1">
      <c r="A755" s="8">
        <v>754.0</v>
      </c>
      <c r="B755" s="9" t="s">
        <v>2329</v>
      </c>
      <c r="C755" s="1" t="s">
        <v>2330</v>
      </c>
      <c r="D755" s="1" t="s">
        <v>2331</v>
      </c>
      <c r="E755" s="10">
        <v>130.186</v>
      </c>
      <c r="F755" s="11">
        <v>3.8</v>
      </c>
      <c r="G755" s="13"/>
      <c r="H755" s="18"/>
      <c r="I755" s="13"/>
      <c r="J755" s="1"/>
      <c r="K755" s="13">
        <v>1.4913149929920424</v>
      </c>
      <c r="L755" s="13">
        <f t="shared" si="1"/>
        <v>4.491314993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15.0" customHeight="1">
      <c r="A756" s="8">
        <v>755.0</v>
      </c>
      <c r="B756" s="9" t="s">
        <v>2332</v>
      </c>
      <c r="C756" s="15" t="s">
        <v>2333</v>
      </c>
      <c r="D756" s="15" t="s">
        <v>2334</v>
      </c>
      <c r="E756" s="16">
        <v>160.2548</v>
      </c>
      <c r="F756" s="11">
        <v>4.8</v>
      </c>
      <c r="G756" s="13"/>
      <c r="H756" s="18"/>
      <c r="I756" s="18">
        <v>2.515</v>
      </c>
      <c r="J756" s="1" t="s">
        <v>37</v>
      </c>
      <c r="K756" s="13"/>
      <c r="L756" s="13">
        <f t="shared" si="1"/>
        <v>5.515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ht="15.0" customHeight="1">
      <c r="A757" s="8">
        <v>756.0</v>
      </c>
      <c r="B757" s="9" t="s">
        <v>2335</v>
      </c>
      <c r="C757" s="1" t="s">
        <v>2336</v>
      </c>
      <c r="D757" s="1" t="s">
        <v>2337</v>
      </c>
      <c r="E757" s="10">
        <v>183.0449</v>
      </c>
      <c r="F757" s="13">
        <v>3.29</v>
      </c>
      <c r="G757" s="13"/>
      <c r="H757" s="18"/>
      <c r="I757" s="13"/>
      <c r="J757" s="1"/>
      <c r="K757" s="13">
        <v>3.0864663740104716</v>
      </c>
      <c r="L757" s="13">
        <f t="shared" si="1"/>
        <v>6.086466374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ht="15.0" customHeight="1">
      <c r="A758" s="8">
        <v>757.0</v>
      </c>
      <c r="B758" s="9" t="s">
        <v>2338</v>
      </c>
      <c r="C758" s="15" t="s">
        <v>2339</v>
      </c>
      <c r="D758" s="15" t="s">
        <v>2340</v>
      </c>
      <c r="E758" s="16">
        <v>152.6201</v>
      </c>
      <c r="F758" s="13">
        <v>3.7</v>
      </c>
      <c r="G758" s="13"/>
      <c r="H758" s="18"/>
      <c r="I758" s="18">
        <v>2.692</v>
      </c>
      <c r="J758" s="1" t="s">
        <v>37</v>
      </c>
      <c r="K758" s="13"/>
      <c r="L758" s="13">
        <f t="shared" si="1"/>
        <v>5.692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ht="15.0" customHeight="1">
      <c r="A759" s="8">
        <v>758.0</v>
      </c>
      <c r="B759" s="9" t="s">
        <v>2341</v>
      </c>
      <c r="C759" s="15" t="s">
        <v>2342</v>
      </c>
      <c r="D759" s="15" t="s">
        <v>2343</v>
      </c>
      <c r="E759" s="16">
        <v>259.0961</v>
      </c>
      <c r="F759" s="13">
        <v>2.18</v>
      </c>
      <c r="G759" s="12"/>
      <c r="H759" s="17"/>
      <c r="I759" s="13">
        <f>(3.59+3.47)/2</f>
        <v>3.53</v>
      </c>
      <c r="J759" s="1" t="s">
        <v>116</v>
      </c>
      <c r="K759" s="13"/>
      <c r="L759" s="13">
        <f t="shared" si="1"/>
        <v>6.53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15.0" customHeight="1">
      <c r="A760" s="8">
        <v>759.0</v>
      </c>
      <c r="B760" s="9" t="s">
        <v>2344</v>
      </c>
      <c r="C760" s="15" t="s">
        <v>2345</v>
      </c>
      <c r="D760" s="15" t="s">
        <v>2346</v>
      </c>
      <c r="E760" s="16">
        <v>162.1848</v>
      </c>
      <c r="F760" s="13">
        <v>0.61</v>
      </c>
      <c r="G760" s="12"/>
      <c r="H760" s="17"/>
      <c r="I760" s="13">
        <v>2.1695</v>
      </c>
      <c r="J760" s="1" t="s">
        <v>406</v>
      </c>
      <c r="K760" s="13"/>
      <c r="L760" s="13">
        <f t="shared" si="1"/>
        <v>5.1695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ht="15.0" customHeight="1">
      <c r="A761" s="8">
        <v>760.0</v>
      </c>
      <c r="B761" s="9" t="s">
        <v>2347</v>
      </c>
      <c r="C761" s="1" t="s">
        <v>2348</v>
      </c>
      <c r="D761" s="1" t="s">
        <v>2349</v>
      </c>
      <c r="E761" s="10">
        <v>146.1854</v>
      </c>
      <c r="F761" s="13">
        <v>2.07</v>
      </c>
      <c r="G761" s="13"/>
      <c r="H761" s="18"/>
      <c r="I761" s="13"/>
      <c r="J761" s="1"/>
      <c r="K761" s="13">
        <v>1.4090291447464902</v>
      </c>
      <c r="L761" s="13">
        <f t="shared" si="1"/>
        <v>4.409029145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ht="15.0" customHeight="1">
      <c r="A762" s="8">
        <v>761.0</v>
      </c>
      <c r="B762" s="9" t="s">
        <v>2350</v>
      </c>
      <c r="C762" s="1" t="s">
        <v>2351</v>
      </c>
      <c r="D762" s="1" t="s">
        <v>2352</v>
      </c>
      <c r="E762" s="10">
        <v>180.6302</v>
      </c>
      <c r="F762" s="13">
        <v>2.81</v>
      </c>
      <c r="G762" s="13"/>
      <c r="H762" s="18"/>
      <c r="I762" s="13"/>
      <c r="J762" s="1"/>
      <c r="K762" s="13">
        <v>1.7796691080732738</v>
      </c>
      <c r="L762" s="13">
        <f t="shared" si="1"/>
        <v>4.779669108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ht="15.0" customHeight="1">
      <c r="A763" s="8">
        <v>762.0</v>
      </c>
      <c r="B763" s="9" t="s">
        <v>2353</v>
      </c>
      <c r="C763" s="15" t="s">
        <v>2354</v>
      </c>
      <c r="D763" s="15" t="s">
        <v>2355</v>
      </c>
      <c r="E763" s="16">
        <v>176.2113</v>
      </c>
      <c r="F763" s="13">
        <v>2.53</v>
      </c>
      <c r="G763" s="13"/>
      <c r="H763" s="18"/>
      <c r="I763" s="18">
        <v>1.577</v>
      </c>
      <c r="J763" s="1" t="s">
        <v>37</v>
      </c>
      <c r="K763" s="13"/>
      <c r="L763" s="13">
        <f t="shared" si="1"/>
        <v>4.577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ht="15.0" customHeight="1">
      <c r="A764" s="8">
        <v>763.0</v>
      </c>
      <c r="B764" s="9" t="s">
        <v>2356</v>
      </c>
      <c r="C764" s="1" t="s">
        <v>2357</v>
      </c>
      <c r="D764" s="1" t="s">
        <v>2358</v>
      </c>
      <c r="E764" s="10">
        <v>330.7993</v>
      </c>
      <c r="F764" s="11">
        <v>4.13</v>
      </c>
      <c r="G764" s="12">
        <v>1.7</v>
      </c>
      <c r="H764" s="12"/>
      <c r="I764" s="13">
        <v>1.702</v>
      </c>
      <c r="J764" s="1" t="s">
        <v>2359</v>
      </c>
      <c r="K764" s="13">
        <v>2.34</v>
      </c>
      <c r="L764" s="13">
        <f t="shared" si="1"/>
        <v>4.914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ht="15.0" customHeight="1">
      <c r="A765" s="8">
        <v>764.0</v>
      </c>
      <c r="B765" s="9" t="s">
        <v>2360</v>
      </c>
      <c r="C765" s="1" t="s">
        <v>2361</v>
      </c>
      <c r="D765" s="1" t="s">
        <v>2362</v>
      </c>
      <c r="E765" s="10">
        <v>173.0071</v>
      </c>
      <c r="F765" s="11">
        <v>2.59</v>
      </c>
      <c r="G765" s="13"/>
      <c r="H765" s="18"/>
      <c r="I765" s="13"/>
      <c r="J765" s="1"/>
      <c r="K765" s="13">
        <v>1.2985446737908088</v>
      </c>
      <c r="L765" s="13">
        <f t="shared" si="1"/>
        <v>4.298544674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ht="15.0" customHeight="1">
      <c r="A766" s="8">
        <v>765.0</v>
      </c>
      <c r="B766" s="9" t="s">
        <v>2363</v>
      </c>
      <c r="C766" s="15" t="s">
        <v>2364</v>
      </c>
      <c r="D766" s="15" t="s">
        <v>2365</v>
      </c>
      <c r="E766" s="16">
        <v>276.9127</v>
      </c>
      <c r="F766" s="11">
        <v>3.39</v>
      </c>
      <c r="G766" s="13"/>
      <c r="H766" s="18"/>
      <c r="I766" s="18">
        <v>1.382</v>
      </c>
      <c r="J766" s="1" t="s">
        <v>37</v>
      </c>
      <c r="K766" s="13"/>
      <c r="L766" s="13">
        <f t="shared" si="1"/>
        <v>4.382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ht="15.0" customHeight="1">
      <c r="A767" s="8">
        <v>766.0</v>
      </c>
      <c r="B767" s="9" t="s">
        <v>2366</v>
      </c>
      <c r="C767" s="15" t="s">
        <v>2367</v>
      </c>
      <c r="D767" s="15" t="s">
        <v>2368</v>
      </c>
      <c r="E767" s="16">
        <v>188.0101</v>
      </c>
      <c r="F767" s="11">
        <v>2.9</v>
      </c>
      <c r="G767" s="17"/>
      <c r="H767" s="17"/>
      <c r="I767" s="13">
        <v>0.8895</v>
      </c>
      <c r="J767" s="1" t="s">
        <v>51</v>
      </c>
      <c r="K767" s="13"/>
      <c r="L767" s="13">
        <f t="shared" si="1"/>
        <v>3.8895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15.0" customHeight="1">
      <c r="A768" s="8">
        <v>767.0</v>
      </c>
      <c r="B768" s="9" t="s">
        <v>2369</v>
      </c>
      <c r="C768" s="15" t="s">
        <v>2370</v>
      </c>
      <c r="D768" s="15" t="s">
        <v>2371</v>
      </c>
      <c r="E768" s="16">
        <v>370.9137</v>
      </c>
      <c r="F768" s="11">
        <v>3.43</v>
      </c>
      <c r="G768" s="17"/>
      <c r="H768" s="17"/>
      <c r="I768" s="13">
        <v>1.7385</v>
      </c>
      <c r="J768" s="1" t="s">
        <v>106</v>
      </c>
      <c r="K768" s="13"/>
      <c r="L768" s="13">
        <f t="shared" si="1"/>
        <v>4.7385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ht="15.0" customHeight="1">
      <c r="A769" s="8">
        <v>768.0</v>
      </c>
      <c r="B769" s="9" t="s">
        <v>2372</v>
      </c>
      <c r="C769" s="1" t="s">
        <v>2373</v>
      </c>
      <c r="D769" s="1" t="s">
        <v>2374</v>
      </c>
      <c r="E769" s="10">
        <v>172.0223</v>
      </c>
      <c r="F769" s="11">
        <v>2.26</v>
      </c>
      <c r="G769" s="12">
        <v>0.56</v>
      </c>
      <c r="H769" s="12"/>
      <c r="I769" s="13">
        <v>0.5595</v>
      </c>
      <c r="J769" s="1" t="s">
        <v>607</v>
      </c>
      <c r="K769" s="13"/>
      <c r="L769" s="13">
        <f t="shared" si="1"/>
        <v>3.55975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ht="15.0" customHeight="1">
      <c r="A770" s="8">
        <v>769.0</v>
      </c>
      <c r="B770" s="9" t="s">
        <v>2375</v>
      </c>
      <c r="C770" s="1" t="s">
        <v>2376</v>
      </c>
      <c r="D770" s="1" t="s">
        <v>2377</v>
      </c>
      <c r="E770" s="10">
        <v>193.2846</v>
      </c>
      <c r="F770" s="11">
        <v>3.64</v>
      </c>
      <c r="G770" s="12">
        <v>1.78</v>
      </c>
      <c r="H770" s="12"/>
      <c r="I770" s="13">
        <v>1.839</v>
      </c>
      <c r="J770" s="1" t="s">
        <v>37</v>
      </c>
      <c r="K770" s="13"/>
      <c r="L770" s="13">
        <f t="shared" si="1"/>
        <v>4.8095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ht="15.0" customHeight="1">
      <c r="A771" s="8">
        <v>770.0</v>
      </c>
      <c r="B771" s="9" t="s">
        <v>2378</v>
      </c>
      <c r="C771" s="1" t="s">
        <v>2379</v>
      </c>
      <c r="D771" s="1" t="s">
        <v>2380</v>
      </c>
      <c r="E771" s="10">
        <v>123.1521</v>
      </c>
      <c r="F771" s="11">
        <v>1.18</v>
      </c>
      <c r="G771" s="13"/>
      <c r="H771" s="18"/>
      <c r="I771" s="13"/>
      <c r="J771" s="1"/>
      <c r="K771" s="13">
        <v>-0.2105881737995694</v>
      </c>
      <c r="L771" s="13">
        <f t="shared" si="1"/>
        <v>2.789411826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ht="15.0" customHeight="1">
      <c r="A772" s="8">
        <v>771.0</v>
      </c>
      <c r="B772" s="9" t="s">
        <v>2381</v>
      </c>
      <c r="C772" s="15" t="s">
        <v>2382</v>
      </c>
      <c r="D772" s="15" t="s">
        <v>2383</v>
      </c>
      <c r="E772" s="16">
        <v>135.1628</v>
      </c>
      <c r="F772" s="11">
        <v>0.83</v>
      </c>
      <c r="G772" s="12"/>
      <c r="H772" s="17"/>
      <c r="I772" s="13">
        <v>-0.4505</v>
      </c>
      <c r="J772" s="1" t="s">
        <v>33</v>
      </c>
      <c r="K772" s="13"/>
      <c r="L772" s="13">
        <f t="shared" si="1"/>
        <v>2.5495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15.0" customHeight="1">
      <c r="A773" s="8">
        <v>772.0</v>
      </c>
      <c r="B773" s="9" t="s">
        <v>2384</v>
      </c>
      <c r="C773" s="15" t="s">
        <v>2385</v>
      </c>
      <c r="D773" s="15" t="s">
        <v>2386</v>
      </c>
      <c r="E773" s="16">
        <v>149.1893</v>
      </c>
      <c r="F773" s="11">
        <v>1.25</v>
      </c>
      <c r="G773" s="12"/>
      <c r="H773" s="17"/>
      <c r="I773" s="13">
        <v>0.0095</v>
      </c>
      <c r="J773" s="1" t="s">
        <v>51</v>
      </c>
      <c r="K773" s="13"/>
      <c r="L773" s="13">
        <f t="shared" si="1"/>
        <v>3.0095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ht="15.0" customHeight="1">
      <c r="A774" s="8">
        <v>773.0</v>
      </c>
      <c r="B774" s="9" t="s">
        <v>2387</v>
      </c>
      <c r="C774" s="1" t="s">
        <v>2388</v>
      </c>
      <c r="D774" s="1" t="s">
        <v>2389</v>
      </c>
      <c r="E774" s="10">
        <v>266.3352</v>
      </c>
      <c r="F774" s="13">
        <v>2.01</v>
      </c>
      <c r="G774" s="13"/>
      <c r="H774" s="18"/>
      <c r="I774" s="13"/>
      <c r="J774" s="1"/>
      <c r="K774" s="13">
        <v>1.083005887627662</v>
      </c>
      <c r="L774" s="13">
        <f t="shared" si="1"/>
        <v>4.083005888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ht="15.0" customHeight="1">
      <c r="A775" s="8">
        <v>774.0</v>
      </c>
      <c r="B775" s="9" t="s">
        <v>2390</v>
      </c>
      <c r="C775" s="15" t="s">
        <v>2391</v>
      </c>
      <c r="D775" s="15" t="s">
        <v>2392</v>
      </c>
      <c r="E775" s="16">
        <v>209.1982</v>
      </c>
      <c r="F775" s="13">
        <v>2.1</v>
      </c>
      <c r="G775" s="12"/>
      <c r="H775" s="17"/>
      <c r="I775" s="13">
        <f>(1.37+1.37+1.4)/3</f>
        <v>1.38</v>
      </c>
      <c r="J775" s="1" t="s">
        <v>1219</v>
      </c>
      <c r="K775" s="13"/>
      <c r="L775" s="13">
        <f t="shared" si="1"/>
        <v>4.38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ht="15.0" customHeight="1">
      <c r="A776" s="8">
        <v>775.0</v>
      </c>
      <c r="B776" s="9" t="s">
        <v>2393</v>
      </c>
      <c r="C776" s="15" t="s">
        <v>2394</v>
      </c>
      <c r="D776" s="15" t="s">
        <v>2395</v>
      </c>
      <c r="E776" s="16">
        <v>165.1887</v>
      </c>
      <c r="F776" s="11">
        <v>1.8</v>
      </c>
      <c r="G776" s="13"/>
      <c r="H776" s="18"/>
      <c r="I776" s="18">
        <v>0.52</v>
      </c>
      <c r="J776" s="1" t="s">
        <v>37</v>
      </c>
      <c r="K776" s="13"/>
      <c r="L776" s="13">
        <f t="shared" si="1"/>
        <v>3.52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ht="15.0" customHeight="1">
      <c r="A777" s="8">
        <v>776.0</v>
      </c>
      <c r="B777" s="9" t="s">
        <v>2396</v>
      </c>
      <c r="C777" s="15" t="s">
        <v>2397</v>
      </c>
      <c r="D777" s="15" t="s">
        <v>2398</v>
      </c>
      <c r="E777" s="16">
        <v>165.1887</v>
      </c>
      <c r="F777" s="11">
        <v>1.86</v>
      </c>
      <c r="G777" s="13"/>
      <c r="H777" s="18"/>
      <c r="I777" s="18">
        <v>0.67</v>
      </c>
      <c r="J777" s="1" t="s">
        <v>1162</v>
      </c>
      <c r="K777" s="13"/>
      <c r="L777" s="13">
        <f t="shared" si="1"/>
        <v>3.67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ht="15.0" customHeight="1">
      <c r="A778" s="8">
        <v>777.0</v>
      </c>
      <c r="B778" s="9" t="s">
        <v>2399</v>
      </c>
      <c r="C778" s="15" t="s">
        <v>2400</v>
      </c>
      <c r="D778" s="15" t="s">
        <v>2401</v>
      </c>
      <c r="E778" s="16">
        <v>152.5805</v>
      </c>
      <c r="F778" s="11">
        <v>1.82</v>
      </c>
      <c r="G778" s="12"/>
      <c r="H778" s="17"/>
      <c r="I778" s="13">
        <v>0.7285</v>
      </c>
      <c r="J778" s="1" t="s">
        <v>51</v>
      </c>
      <c r="K778" s="13"/>
      <c r="L778" s="13">
        <f t="shared" si="1"/>
        <v>3.7285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ht="15.0" customHeight="1">
      <c r="A779" s="8">
        <v>778.0</v>
      </c>
      <c r="B779" s="9" t="s">
        <v>2402</v>
      </c>
      <c r="C779" s="1" t="s">
        <v>2403</v>
      </c>
      <c r="D779" s="1" t="s">
        <v>2404</v>
      </c>
      <c r="E779" s="10">
        <v>121.1792</v>
      </c>
      <c r="F779" s="11">
        <v>2.16</v>
      </c>
      <c r="G779" s="13"/>
      <c r="H779" s="18"/>
      <c r="I779" s="13"/>
      <c r="J779" s="1"/>
      <c r="K779" s="13">
        <v>0.2171407419634892</v>
      </c>
      <c r="L779" s="13">
        <f t="shared" si="1"/>
        <v>3.217140742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ht="15.0" customHeight="1">
      <c r="A780" s="8">
        <v>779.0</v>
      </c>
      <c r="B780" s="9" t="s">
        <v>2405</v>
      </c>
      <c r="C780" s="15" t="s">
        <v>2406</v>
      </c>
      <c r="D780" s="15" t="s">
        <v>2407</v>
      </c>
      <c r="E780" s="16">
        <v>135.2057</v>
      </c>
      <c r="F780" s="11">
        <v>2.66</v>
      </c>
      <c r="G780" s="12"/>
      <c r="H780" s="17"/>
      <c r="I780" s="13">
        <v>0.438</v>
      </c>
      <c r="J780" s="1" t="s">
        <v>51</v>
      </c>
      <c r="K780" s="13"/>
      <c r="L780" s="13">
        <f t="shared" si="1"/>
        <v>3.438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ht="15.0" customHeight="1">
      <c r="A781" s="8">
        <v>780.0</v>
      </c>
      <c r="B781" s="9" t="s">
        <v>2408</v>
      </c>
      <c r="C781" s="1" t="s">
        <v>2409</v>
      </c>
      <c r="D781" s="1" t="s">
        <v>2410</v>
      </c>
      <c r="E781" s="10">
        <v>107.1527</v>
      </c>
      <c r="F781" s="11">
        <v>1.66</v>
      </c>
      <c r="G781" s="12"/>
      <c r="H781" s="12"/>
      <c r="I781" s="13">
        <v>0.03</v>
      </c>
      <c r="J781" s="1" t="s">
        <v>37</v>
      </c>
      <c r="K781" s="13">
        <v>0.27</v>
      </c>
      <c r="L781" s="13">
        <f t="shared" si="1"/>
        <v>3.15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15.0" customHeight="1">
      <c r="A782" s="8">
        <v>781.0</v>
      </c>
      <c r="B782" s="9" t="s">
        <v>2411</v>
      </c>
      <c r="C782" s="15" t="s">
        <v>2412</v>
      </c>
      <c r="D782" s="15" t="s">
        <v>2413</v>
      </c>
      <c r="E782" s="16">
        <v>125.1432</v>
      </c>
      <c r="F782" s="11">
        <v>1.82</v>
      </c>
      <c r="G782" s="13"/>
      <c r="H782" s="18"/>
      <c r="I782" s="18">
        <v>0.513</v>
      </c>
      <c r="J782" s="1" t="s">
        <v>37</v>
      </c>
      <c r="K782" s="13"/>
      <c r="L782" s="13">
        <f t="shared" si="1"/>
        <v>3.513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ht="15.0" customHeight="1">
      <c r="A783" s="8">
        <v>782.0</v>
      </c>
      <c r="B783" s="9" t="s">
        <v>2414</v>
      </c>
      <c r="C783" s="15" t="s">
        <v>2415</v>
      </c>
      <c r="D783" s="15" t="s">
        <v>2416</v>
      </c>
      <c r="E783" s="16">
        <v>133.1899</v>
      </c>
      <c r="F783" s="11">
        <v>2.47</v>
      </c>
      <c r="G783" s="12"/>
      <c r="H783" s="17"/>
      <c r="I783" s="13">
        <v>0.5695</v>
      </c>
      <c r="J783" s="1" t="s">
        <v>51</v>
      </c>
      <c r="K783" s="13"/>
      <c r="L783" s="13">
        <f t="shared" si="1"/>
        <v>3.5695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ht="15.0" customHeight="1">
      <c r="A784" s="8">
        <v>783.0</v>
      </c>
      <c r="B784" s="9" t="s">
        <v>2417</v>
      </c>
      <c r="C784" s="1" t="s">
        <v>2418</v>
      </c>
      <c r="D784" s="1" t="s">
        <v>2419</v>
      </c>
      <c r="E784" s="10">
        <v>149.2322</v>
      </c>
      <c r="F784" s="11">
        <v>3.31</v>
      </c>
      <c r="G784" s="12"/>
      <c r="H784" s="12"/>
      <c r="I784" s="13">
        <v>0.9595</v>
      </c>
      <c r="J784" s="1" t="s">
        <v>22</v>
      </c>
      <c r="K784" s="13">
        <v>0.76</v>
      </c>
      <c r="L784" s="13">
        <f t="shared" si="1"/>
        <v>3.85975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ht="15.0" customHeight="1">
      <c r="A785" s="8">
        <v>784.0</v>
      </c>
      <c r="B785" s="9" t="s">
        <v>2420</v>
      </c>
      <c r="C785" s="1" t="s">
        <v>2421</v>
      </c>
      <c r="D785" s="1" t="s">
        <v>2422</v>
      </c>
      <c r="E785" s="10">
        <v>121.1792</v>
      </c>
      <c r="F785" s="11">
        <v>2.31</v>
      </c>
      <c r="G785" s="12"/>
      <c r="H785" s="12"/>
      <c r="I785" s="13">
        <f>(0.28+0.19)/2</f>
        <v>0.235</v>
      </c>
      <c r="J785" s="1" t="s">
        <v>22</v>
      </c>
      <c r="K785" s="13"/>
      <c r="L785" s="13">
        <f t="shared" si="1"/>
        <v>3.235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ht="15.0" customHeight="1">
      <c r="A786" s="8">
        <v>785.0</v>
      </c>
      <c r="B786" s="9" t="s">
        <v>2423</v>
      </c>
      <c r="C786" s="15" t="s">
        <v>2424</v>
      </c>
      <c r="D786" s="15" t="s">
        <v>2425</v>
      </c>
      <c r="E786" s="16">
        <v>135.2057</v>
      </c>
      <c r="F786" s="11">
        <v>2.81</v>
      </c>
      <c r="G786" s="12"/>
      <c r="H786" s="17"/>
      <c r="I786" s="13">
        <f>(0.44+0.415)/2</f>
        <v>0.4275</v>
      </c>
      <c r="J786" s="1" t="s">
        <v>274</v>
      </c>
      <c r="K786" s="13"/>
      <c r="L786" s="13">
        <f t="shared" si="1"/>
        <v>3.4275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ht="15.0" customHeight="1">
      <c r="A787" s="8">
        <v>786.0</v>
      </c>
      <c r="B787" s="9" t="s">
        <v>2426</v>
      </c>
      <c r="C787" s="15" t="s">
        <v>2427</v>
      </c>
      <c r="D787" s="15" t="s">
        <v>2428</v>
      </c>
      <c r="E787" s="16">
        <v>179.2581</v>
      </c>
      <c r="F787" s="11">
        <v>2.24</v>
      </c>
      <c r="G787" s="12"/>
      <c r="H787" s="17"/>
      <c r="I787" s="13">
        <v>0.53</v>
      </c>
      <c r="J787" s="1" t="s">
        <v>51</v>
      </c>
      <c r="K787" s="13"/>
      <c r="L787" s="13">
        <f t="shared" si="1"/>
        <v>3.53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ht="15.0" customHeight="1">
      <c r="A788" s="8">
        <v>787.0</v>
      </c>
      <c r="B788" s="9" t="s">
        <v>2429</v>
      </c>
      <c r="C788" s="15" t="s">
        <v>2430</v>
      </c>
      <c r="D788" s="15" t="s">
        <v>2431</v>
      </c>
      <c r="E788" s="16">
        <v>181.231</v>
      </c>
      <c r="F788" s="11">
        <v>0.63</v>
      </c>
      <c r="G788" s="12"/>
      <c r="H788" s="17"/>
      <c r="I788" s="13">
        <v>-0.61</v>
      </c>
      <c r="J788" s="1" t="s">
        <v>51</v>
      </c>
      <c r="K788" s="13"/>
      <c r="L788" s="13">
        <f t="shared" si="1"/>
        <v>2.39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ht="15.0" customHeight="1">
      <c r="A789" s="8">
        <v>788.0</v>
      </c>
      <c r="B789" s="9" t="s">
        <v>2432</v>
      </c>
      <c r="C789" s="15" t="s">
        <v>2433</v>
      </c>
      <c r="D789" s="15" t="s">
        <v>2434</v>
      </c>
      <c r="E789" s="16">
        <v>161.1571</v>
      </c>
      <c r="F789" s="13">
        <v>1.38</v>
      </c>
      <c r="G789" s="13"/>
      <c r="H789" s="18"/>
      <c r="I789" s="18">
        <v>0.537</v>
      </c>
      <c r="J789" s="1" t="s">
        <v>1509</v>
      </c>
      <c r="K789" s="13"/>
      <c r="L789" s="13">
        <f t="shared" si="1"/>
        <v>3.537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ht="15.0" customHeight="1">
      <c r="A790" s="8">
        <v>789.0</v>
      </c>
      <c r="B790" s="9" t="s">
        <v>2435</v>
      </c>
      <c r="C790" s="1" t="s">
        <v>2436</v>
      </c>
      <c r="D790" s="1" t="s">
        <v>2437</v>
      </c>
      <c r="E790" s="10">
        <v>128.1306</v>
      </c>
      <c r="F790" s="13">
        <v>0.99</v>
      </c>
      <c r="G790" s="13"/>
      <c r="H790" s="18"/>
      <c r="I790" s="13"/>
      <c r="J790" s="1"/>
      <c r="K790" s="13">
        <v>0.7459250238140498</v>
      </c>
      <c r="L790" s="13">
        <f t="shared" si="1"/>
        <v>3.745925024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ht="15.0" customHeight="1">
      <c r="A791" s="8">
        <v>790.0</v>
      </c>
      <c r="B791" s="9" t="s">
        <v>2438</v>
      </c>
      <c r="C791" s="1" t="s">
        <v>2439</v>
      </c>
      <c r="D791" s="1" t="s">
        <v>2440</v>
      </c>
      <c r="E791" s="10">
        <v>265.9098</v>
      </c>
      <c r="F791" s="13">
        <v>3.66</v>
      </c>
      <c r="G791" s="13"/>
      <c r="H791" s="18"/>
      <c r="I791" s="13"/>
      <c r="J791" s="1"/>
      <c r="K791" s="13">
        <v>3.345553097329424</v>
      </c>
      <c r="L791" s="13">
        <f t="shared" si="1"/>
        <v>6.345553097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ht="15.0" customHeight="1">
      <c r="A792" s="8">
        <v>791.0</v>
      </c>
      <c r="B792" s="9" t="s">
        <v>2441</v>
      </c>
      <c r="C792" s="1" t="s">
        <v>2442</v>
      </c>
      <c r="D792" s="1" t="s">
        <v>2443</v>
      </c>
      <c r="E792" s="10">
        <v>108.1408</v>
      </c>
      <c r="F792" s="13">
        <v>1.25</v>
      </c>
      <c r="G792" s="13"/>
      <c r="H792" s="18"/>
      <c r="I792" s="13"/>
      <c r="J792" s="1"/>
      <c r="K792" s="13">
        <v>3.829869595403178</v>
      </c>
      <c r="L792" s="13">
        <f t="shared" si="1"/>
        <v>6.829869595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ht="15.0" customHeight="1">
      <c r="A793" s="8">
        <v>792.0</v>
      </c>
      <c r="B793" s="9" t="s">
        <v>2444</v>
      </c>
      <c r="C793" s="15" t="s">
        <v>2445</v>
      </c>
      <c r="D793" s="15" t="s">
        <v>2446</v>
      </c>
      <c r="E793" s="10">
        <v>211.4752</v>
      </c>
      <c r="F793" s="13">
        <v>2.73</v>
      </c>
      <c r="G793" s="13"/>
      <c r="H793" s="13"/>
      <c r="I793" s="19"/>
      <c r="J793" s="1"/>
      <c r="K793" s="19">
        <v>2.3252693017330737</v>
      </c>
      <c r="L793" s="13">
        <f t="shared" si="1"/>
        <v>5.325269302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ht="15.0" customHeight="1">
      <c r="A794" s="8">
        <v>793.0</v>
      </c>
      <c r="B794" s="9" t="s">
        <v>2447</v>
      </c>
      <c r="C794" s="15" t="s">
        <v>2448</v>
      </c>
      <c r="D794" s="15" t="s">
        <v>2449</v>
      </c>
      <c r="E794" s="16">
        <v>177.2423</v>
      </c>
      <c r="F794" s="11">
        <v>2.51</v>
      </c>
      <c r="G794" s="12"/>
      <c r="H794" s="17"/>
      <c r="I794" s="13">
        <v>0.7425</v>
      </c>
      <c r="J794" s="1" t="s">
        <v>51</v>
      </c>
      <c r="K794" s="13"/>
      <c r="L794" s="13">
        <f t="shared" si="1"/>
        <v>3.7425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ht="14.25" customHeight="1">
      <c r="A795" s="8">
        <v>794.0</v>
      </c>
      <c r="B795" s="9" t="s">
        <v>2450</v>
      </c>
      <c r="C795" s="15" t="s">
        <v>2451</v>
      </c>
      <c r="D795" s="15" t="s">
        <v>2452</v>
      </c>
      <c r="E795" s="16">
        <v>121.1363</v>
      </c>
      <c r="F795" s="11">
        <v>0.64</v>
      </c>
      <c r="G795" s="13"/>
      <c r="H795" s="18"/>
      <c r="I795" s="13">
        <v>-0.7385</v>
      </c>
      <c r="J795" s="1" t="s">
        <v>33</v>
      </c>
      <c r="K795" s="13"/>
      <c r="L795" s="13">
        <f t="shared" si="1"/>
        <v>2.2615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ht="14.25" customHeight="1">
      <c r="A796" s="8">
        <v>795.0</v>
      </c>
      <c r="B796" s="9" t="s">
        <v>2453</v>
      </c>
      <c r="C796" s="15" t="s">
        <v>2454</v>
      </c>
      <c r="D796" s="15" t="s">
        <v>2455</v>
      </c>
      <c r="E796" s="16">
        <v>151.1622</v>
      </c>
      <c r="F796" s="13">
        <v>0.86</v>
      </c>
      <c r="G796" s="12"/>
      <c r="H796" s="17"/>
      <c r="I796" s="13">
        <v>0.1</v>
      </c>
      <c r="J796" s="1" t="s">
        <v>51</v>
      </c>
      <c r="K796" s="13"/>
      <c r="L796" s="13">
        <f t="shared" si="1"/>
        <v>3.1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ht="15.0" customHeight="1">
      <c r="A797" s="8">
        <v>796.0</v>
      </c>
      <c r="B797" s="9" t="s">
        <v>2456</v>
      </c>
      <c r="C797" s="15" t="s">
        <v>2457</v>
      </c>
      <c r="D797" s="15" t="s">
        <v>2458</v>
      </c>
      <c r="E797" s="16">
        <v>200.0324</v>
      </c>
      <c r="F797" s="11">
        <v>1.65</v>
      </c>
      <c r="G797" s="12"/>
      <c r="H797" s="17"/>
      <c r="I797" s="13">
        <v>0.332</v>
      </c>
      <c r="J797" s="1" t="s">
        <v>51</v>
      </c>
      <c r="K797" s="13"/>
      <c r="L797" s="13">
        <f t="shared" si="1"/>
        <v>3.332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ht="15.0" customHeight="1">
      <c r="A798" s="8">
        <v>797.0</v>
      </c>
      <c r="B798" s="9" t="s">
        <v>2459</v>
      </c>
      <c r="C798" s="15" t="s">
        <v>2460</v>
      </c>
      <c r="D798" s="15" t="s">
        <v>2461</v>
      </c>
      <c r="E798" s="16">
        <v>190.0259</v>
      </c>
      <c r="F798" s="11">
        <v>1.29</v>
      </c>
      <c r="G798" s="12"/>
      <c r="H798" s="17"/>
      <c r="I798" s="13">
        <v>0.299</v>
      </c>
      <c r="J798" s="1" t="s">
        <v>51</v>
      </c>
      <c r="K798" s="13"/>
      <c r="L798" s="13">
        <f t="shared" si="1"/>
        <v>3.299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ht="15.0" customHeight="1">
      <c r="A799" s="8">
        <v>798.0</v>
      </c>
      <c r="B799" s="9" t="s">
        <v>2462</v>
      </c>
      <c r="C799" s="1" t="s">
        <v>2463</v>
      </c>
      <c r="D799" s="1" t="s">
        <v>2464</v>
      </c>
      <c r="E799" s="10">
        <v>190.0259</v>
      </c>
      <c r="F799" s="11">
        <v>0.77</v>
      </c>
      <c r="G799" s="12"/>
      <c r="H799" s="12">
        <v>-0.09</v>
      </c>
      <c r="I799" s="13">
        <v>-0.391</v>
      </c>
      <c r="J799" s="1" t="s">
        <v>22</v>
      </c>
      <c r="K799" s="13"/>
      <c r="L799" s="13">
        <f t="shared" si="1"/>
        <v>2.7595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ht="15.0" customHeight="1">
      <c r="A800" s="8">
        <v>799.0</v>
      </c>
      <c r="B800" s="9" t="s">
        <v>2465</v>
      </c>
      <c r="C800" s="15" t="s">
        <v>2466</v>
      </c>
      <c r="D800" s="15" t="s">
        <v>2467</v>
      </c>
      <c r="E800" s="16">
        <v>191.2688</v>
      </c>
      <c r="F800" s="11">
        <v>2.18</v>
      </c>
      <c r="G800" s="12"/>
      <c r="H800" s="17"/>
      <c r="I800" s="13">
        <v>0.24</v>
      </c>
      <c r="J800" s="1" t="s">
        <v>51</v>
      </c>
      <c r="K800" s="13"/>
      <c r="L800" s="13">
        <f t="shared" si="1"/>
        <v>3.24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ht="15.0" customHeight="1">
      <c r="A801" s="8">
        <v>800.0</v>
      </c>
      <c r="B801" s="9" t="s">
        <v>2468</v>
      </c>
      <c r="C801" s="15" t="s">
        <v>2469</v>
      </c>
      <c r="D801" s="15" t="s">
        <v>2470</v>
      </c>
      <c r="E801" s="16">
        <v>136.1509</v>
      </c>
      <c r="F801" s="11">
        <v>0.35</v>
      </c>
      <c r="G801" s="12"/>
      <c r="H801" s="17"/>
      <c r="I801" s="13">
        <v>-0.4615</v>
      </c>
      <c r="J801" s="1" t="s">
        <v>33</v>
      </c>
      <c r="K801" s="13"/>
      <c r="L801" s="13">
        <f t="shared" si="1"/>
        <v>2.5385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ht="15.0" customHeight="1">
      <c r="A802" s="8">
        <v>801.0</v>
      </c>
      <c r="B802" s="9" t="s">
        <v>2471</v>
      </c>
      <c r="C802" s="15" t="s">
        <v>2472</v>
      </c>
      <c r="D802" s="15" t="s">
        <v>2473</v>
      </c>
      <c r="E802" s="16">
        <v>137.1357</v>
      </c>
      <c r="F802" s="11">
        <v>1.28</v>
      </c>
      <c r="G802" s="12"/>
      <c r="H802" s="17"/>
      <c r="I802" s="13">
        <v>0.1315</v>
      </c>
      <c r="J802" s="1" t="s">
        <v>51</v>
      </c>
      <c r="K802" s="13"/>
      <c r="L802" s="13">
        <f t="shared" si="1"/>
        <v>3.1315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ht="14.25" customHeight="1">
      <c r="A803" s="8">
        <v>802.0</v>
      </c>
      <c r="B803" s="9" t="s">
        <v>2474</v>
      </c>
      <c r="C803" s="1" t="s">
        <v>2475</v>
      </c>
      <c r="D803" s="1" t="s">
        <v>2476</v>
      </c>
      <c r="E803" s="10">
        <v>166.1339</v>
      </c>
      <c r="F803" s="13">
        <v>0.82</v>
      </c>
      <c r="G803" s="12"/>
      <c r="H803" s="12"/>
      <c r="I803" s="13">
        <v>0.0985</v>
      </c>
      <c r="J803" s="1" t="s">
        <v>607</v>
      </c>
      <c r="K803" s="13"/>
      <c r="L803" s="13">
        <f t="shared" si="1"/>
        <v>3.0985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14.25" customHeight="1">
      <c r="A804" s="8">
        <v>803.0</v>
      </c>
      <c r="B804" s="9" t="s">
        <v>2477</v>
      </c>
      <c r="C804" s="15" t="s">
        <v>2478</v>
      </c>
      <c r="D804" s="15" t="s">
        <v>2479</v>
      </c>
      <c r="E804" s="16">
        <v>151.1622</v>
      </c>
      <c r="F804" s="13">
        <v>0.72</v>
      </c>
      <c r="G804" s="13"/>
      <c r="H804" s="18"/>
      <c r="I804" s="18">
        <v>0.835</v>
      </c>
      <c r="J804" s="1" t="s">
        <v>37</v>
      </c>
      <c r="K804" s="13"/>
      <c r="L804" s="13">
        <f t="shared" si="1"/>
        <v>3.835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ht="14.25" customHeight="1">
      <c r="A805" s="8">
        <v>804.0</v>
      </c>
      <c r="B805" s="9" t="s">
        <v>2480</v>
      </c>
      <c r="C805" s="15" t="s">
        <v>2481</v>
      </c>
      <c r="D805" s="15" t="s">
        <v>2482</v>
      </c>
      <c r="E805" s="16">
        <v>151.1622</v>
      </c>
      <c r="F805" s="11">
        <v>0.73</v>
      </c>
      <c r="G805" s="13"/>
      <c r="H805" s="18"/>
      <c r="I805" s="18">
        <v>-0.874</v>
      </c>
      <c r="J805" s="1" t="s">
        <v>37</v>
      </c>
      <c r="K805" s="13"/>
      <c r="L805" s="13">
        <f t="shared" si="1"/>
        <v>2.126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ht="14.25" customHeight="1">
      <c r="A806" s="8">
        <v>805.0</v>
      </c>
      <c r="B806" s="9" t="s">
        <v>2483</v>
      </c>
      <c r="C806" s="15" t="s">
        <v>2484</v>
      </c>
      <c r="D806" s="15" t="s">
        <v>2485</v>
      </c>
      <c r="E806" s="16">
        <v>151.1622</v>
      </c>
      <c r="F806" s="11">
        <v>0.46</v>
      </c>
      <c r="G806" s="13"/>
      <c r="H806" s="18"/>
      <c r="I806" s="18">
        <v>-0.731</v>
      </c>
      <c r="J806" s="1" t="s">
        <v>37</v>
      </c>
      <c r="K806" s="13"/>
      <c r="L806" s="13">
        <f t="shared" si="1"/>
        <v>2.269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ht="14.25" customHeight="1">
      <c r="A807" s="8">
        <v>806.0</v>
      </c>
      <c r="B807" s="9" t="s">
        <v>2486</v>
      </c>
      <c r="C807" s="1" t="s">
        <v>2487</v>
      </c>
      <c r="D807" s="1" t="s">
        <v>2488</v>
      </c>
      <c r="E807" s="10">
        <v>207.2682</v>
      </c>
      <c r="F807" s="11">
        <v>2.78</v>
      </c>
      <c r="G807" s="13"/>
      <c r="H807" s="18"/>
      <c r="I807" s="13"/>
      <c r="J807" s="1"/>
      <c r="K807" s="13">
        <v>1.3253066001403473</v>
      </c>
      <c r="L807" s="13">
        <f t="shared" si="1"/>
        <v>4.3253066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ht="15.0" customHeight="1">
      <c r="A808" s="8">
        <v>807.0</v>
      </c>
      <c r="B808" s="9" t="s">
        <v>2489</v>
      </c>
      <c r="C808" s="15" t="s">
        <v>2490</v>
      </c>
      <c r="D808" s="15" t="s">
        <v>2491</v>
      </c>
      <c r="E808" s="16">
        <v>207.2682</v>
      </c>
      <c r="F808" s="11">
        <v>3.06</v>
      </c>
      <c r="G808" s="12"/>
      <c r="H808" s="17"/>
      <c r="I808" s="13">
        <v>1.3185</v>
      </c>
      <c r="J808" s="1" t="s">
        <v>106</v>
      </c>
      <c r="K808" s="13"/>
      <c r="L808" s="13">
        <f t="shared" si="1"/>
        <v>4.3185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ht="15.0" customHeight="1">
      <c r="A809" s="8">
        <v>808.0</v>
      </c>
      <c r="B809" s="9" t="s">
        <v>2492</v>
      </c>
      <c r="C809" s="15" t="s">
        <v>2493</v>
      </c>
      <c r="D809" s="15" t="s">
        <v>2494</v>
      </c>
      <c r="E809" s="16">
        <v>209.2411</v>
      </c>
      <c r="F809" s="13">
        <v>1.52</v>
      </c>
      <c r="G809" s="13"/>
      <c r="H809" s="18"/>
      <c r="I809" s="18">
        <v>1.376</v>
      </c>
      <c r="J809" s="1" t="s">
        <v>37</v>
      </c>
      <c r="K809" s="13"/>
      <c r="L809" s="13">
        <f t="shared" si="1"/>
        <v>4.376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ht="15.0" customHeight="1">
      <c r="A810" s="8">
        <v>809.0</v>
      </c>
      <c r="B810" s="9" t="s">
        <v>2495</v>
      </c>
      <c r="C810" s="15" t="s">
        <v>2496</v>
      </c>
      <c r="D810" s="15" t="s">
        <v>2497</v>
      </c>
      <c r="E810" s="16">
        <v>208.2563</v>
      </c>
      <c r="F810" s="13">
        <v>1.9</v>
      </c>
      <c r="G810" s="13"/>
      <c r="H810" s="18"/>
      <c r="I810" s="18">
        <v>2.029</v>
      </c>
      <c r="J810" s="1" t="s">
        <v>37</v>
      </c>
      <c r="K810" s="13"/>
      <c r="L810" s="13">
        <f t="shared" si="1"/>
        <v>5.029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ht="15.0" customHeight="1">
      <c r="A811" s="8">
        <v>810.0</v>
      </c>
      <c r="B811" s="9" t="s">
        <v>2498</v>
      </c>
      <c r="C811" s="15" t="s">
        <v>2499</v>
      </c>
      <c r="D811" s="15" t="s">
        <v>2500</v>
      </c>
      <c r="E811" s="16">
        <v>221.2518</v>
      </c>
      <c r="F811" s="13">
        <v>2.32</v>
      </c>
      <c r="G811" s="13"/>
      <c r="H811" s="18"/>
      <c r="I811" s="18">
        <v>2.419</v>
      </c>
      <c r="J811" s="1" t="s">
        <v>37</v>
      </c>
      <c r="K811" s="13"/>
      <c r="L811" s="13">
        <f t="shared" si="1"/>
        <v>5.419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ht="15.0" customHeight="1">
      <c r="A812" s="8">
        <v>811.0</v>
      </c>
      <c r="B812" s="9" t="s">
        <v>2501</v>
      </c>
      <c r="C812" s="15" t="s">
        <v>2502</v>
      </c>
      <c r="D812" s="15" t="s">
        <v>2503</v>
      </c>
      <c r="E812" s="16">
        <v>233.0935</v>
      </c>
      <c r="F812" s="11">
        <v>2.68</v>
      </c>
      <c r="G812" s="12"/>
      <c r="H812" s="17"/>
      <c r="I812" s="13">
        <v>1.2175</v>
      </c>
      <c r="J812" s="1" t="s">
        <v>2504</v>
      </c>
      <c r="K812" s="13"/>
      <c r="L812" s="13">
        <f t="shared" si="1"/>
        <v>4.2175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ht="15.0" customHeight="1">
      <c r="A813" s="8">
        <v>812.0</v>
      </c>
      <c r="B813" s="9" t="s">
        <v>2505</v>
      </c>
      <c r="C813" s="1" t="s">
        <v>2506</v>
      </c>
      <c r="D813" s="1" t="s">
        <v>2507</v>
      </c>
      <c r="E813" s="10">
        <v>326.4938</v>
      </c>
      <c r="F813" s="11">
        <v>4.78</v>
      </c>
      <c r="G813" s="13"/>
      <c r="H813" s="18"/>
      <c r="I813" s="13"/>
      <c r="J813" s="1"/>
      <c r="K813" s="13">
        <v>1.8606624248178207</v>
      </c>
      <c r="L813" s="13">
        <f t="shared" si="1"/>
        <v>4.860662425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ht="15.0" customHeight="1">
      <c r="A814" s="8">
        <v>813.0</v>
      </c>
      <c r="B814" s="9" t="s">
        <v>2508</v>
      </c>
      <c r="C814" s="1" t="s">
        <v>2509</v>
      </c>
      <c r="D814" s="1" t="s">
        <v>2510</v>
      </c>
      <c r="E814" s="10">
        <v>564.7281</v>
      </c>
      <c r="F814" s="13">
        <v>1.86</v>
      </c>
      <c r="G814" s="13"/>
      <c r="H814" s="18"/>
      <c r="I814" s="13"/>
      <c r="J814" s="1"/>
      <c r="K814" s="13">
        <v>1.3538993894266593</v>
      </c>
      <c r="L814" s="13">
        <f t="shared" si="1"/>
        <v>4.353899389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ht="15.0" customHeight="1">
      <c r="A815" s="8">
        <v>814.0</v>
      </c>
      <c r="B815" s="9" t="s">
        <v>2511</v>
      </c>
      <c r="C815" s="1" t="s">
        <v>2512</v>
      </c>
      <c r="D815" s="1" t="s">
        <v>2513</v>
      </c>
      <c r="E815" s="10">
        <v>105.1369</v>
      </c>
      <c r="F815" s="13">
        <v>1.54</v>
      </c>
      <c r="G815" s="13"/>
      <c r="H815" s="18"/>
      <c r="I815" s="13"/>
      <c r="J815" s="1"/>
      <c r="K815" s="13">
        <v>1.2088418108964847</v>
      </c>
      <c r="L815" s="13">
        <f t="shared" si="1"/>
        <v>4.208841811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ht="15.0" customHeight="1">
      <c r="A816" s="8">
        <v>815.0</v>
      </c>
      <c r="B816" s="9" t="s">
        <v>2514</v>
      </c>
      <c r="C816" s="1" t="s">
        <v>2515</v>
      </c>
      <c r="D816" s="1" t="s">
        <v>2516</v>
      </c>
      <c r="E816" s="10">
        <v>105.1369</v>
      </c>
      <c r="F816" s="13">
        <v>1.71</v>
      </c>
      <c r="G816" s="13"/>
      <c r="H816" s="18"/>
      <c r="I816" s="13"/>
      <c r="J816" s="1"/>
      <c r="K816" s="13">
        <v>2.0217551675393404</v>
      </c>
      <c r="L816" s="13">
        <f t="shared" si="1"/>
        <v>5.021755168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ht="15.0" customHeight="1">
      <c r="A817" s="8">
        <v>816.0</v>
      </c>
      <c r="B817" s="9" t="s">
        <v>2517</v>
      </c>
      <c r="C817" s="15" t="s">
        <v>2518</v>
      </c>
      <c r="D817" s="15" t="s">
        <v>2519</v>
      </c>
      <c r="E817" s="16">
        <v>137.1786</v>
      </c>
      <c r="F817" s="13">
        <v>0.6</v>
      </c>
      <c r="G817" s="13"/>
      <c r="H817" s="18"/>
      <c r="I817" s="18">
        <v>-0.039</v>
      </c>
      <c r="J817" s="1" t="s">
        <v>37</v>
      </c>
      <c r="K817" s="13"/>
      <c r="L817" s="13">
        <f t="shared" si="1"/>
        <v>2.961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ht="15.0" customHeight="1">
      <c r="A818" s="8">
        <v>817.0</v>
      </c>
      <c r="B818" s="9" t="s">
        <v>2520</v>
      </c>
      <c r="C818" s="1" t="s">
        <v>2521</v>
      </c>
      <c r="D818" s="1" t="s">
        <v>2522</v>
      </c>
      <c r="E818" s="10">
        <v>109.1256</v>
      </c>
      <c r="F818" s="11">
        <v>-0.02</v>
      </c>
      <c r="G818" s="13"/>
      <c r="H818" s="18"/>
      <c r="I818" s="13"/>
      <c r="J818" s="1"/>
      <c r="K818" s="13">
        <v>-0.9305563039734337</v>
      </c>
      <c r="L818" s="13">
        <f t="shared" si="1"/>
        <v>2.069443696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ht="15.0" customHeight="1">
      <c r="A819" s="8">
        <v>818.0</v>
      </c>
      <c r="B819" s="9" t="s">
        <v>2523</v>
      </c>
      <c r="C819" s="15" t="s">
        <v>2524</v>
      </c>
      <c r="D819" s="15" t="s">
        <v>2525</v>
      </c>
      <c r="E819" s="16">
        <v>107.1098</v>
      </c>
      <c r="F819" s="13">
        <v>0.29</v>
      </c>
      <c r="G819" s="12"/>
      <c r="H819" s="17"/>
      <c r="I819" s="13">
        <v>0.8175</v>
      </c>
      <c r="J819" s="1" t="s">
        <v>51</v>
      </c>
      <c r="K819" s="13"/>
      <c r="L819" s="13">
        <f t="shared" si="1"/>
        <v>3.8175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ht="15.0" customHeight="1">
      <c r="A820" s="8">
        <v>819.0</v>
      </c>
      <c r="B820" s="9" t="s">
        <v>2526</v>
      </c>
      <c r="C820" s="1" t="s">
        <v>2527</v>
      </c>
      <c r="D820" s="1" t="s">
        <v>2528</v>
      </c>
      <c r="E820" s="10">
        <v>121.1363</v>
      </c>
      <c r="F820" s="13">
        <v>0.48</v>
      </c>
      <c r="G820" s="12"/>
      <c r="H820" s="12"/>
      <c r="I820" s="13">
        <v>-0.141</v>
      </c>
      <c r="J820" s="1" t="s">
        <v>607</v>
      </c>
      <c r="K820" s="13"/>
      <c r="L820" s="13">
        <f t="shared" si="1"/>
        <v>2.859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ht="15.0" customHeight="1">
      <c r="A821" s="8">
        <v>820.0</v>
      </c>
      <c r="B821" s="9" t="s">
        <v>2529</v>
      </c>
      <c r="C821" s="15" t="s">
        <v>2530</v>
      </c>
      <c r="D821" s="15" t="s">
        <v>2531</v>
      </c>
      <c r="E821" s="16">
        <v>167.1187</v>
      </c>
      <c r="F821" s="11">
        <v>0.57</v>
      </c>
      <c r="G821" s="13"/>
      <c r="H821" s="18"/>
      <c r="I821" s="18">
        <v>-0.285</v>
      </c>
      <c r="J821" s="1" t="s">
        <v>37</v>
      </c>
      <c r="K821" s="13"/>
      <c r="L821" s="13">
        <f t="shared" si="1"/>
        <v>2.715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ht="15.0" customHeight="1">
      <c r="A822" s="8">
        <v>821.0</v>
      </c>
      <c r="B822" s="9" t="s">
        <v>2532</v>
      </c>
      <c r="C822" s="15" t="s">
        <v>2533</v>
      </c>
      <c r="D822" s="15" t="s">
        <v>2534</v>
      </c>
      <c r="E822" s="16">
        <v>143.5737</v>
      </c>
      <c r="F822" s="11">
        <v>1.07</v>
      </c>
      <c r="G822" s="12"/>
      <c r="H822" s="17"/>
      <c r="I822" s="13">
        <v>0.0</v>
      </c>
      <c r="J822" s="1" t="s">
        <v>51</v>
      </c>
      <c r="K822" s="13"/>
      <c r="L822" s="13">
        <f t="shared" si="1"/>
        <v>3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ht="15.0" customHeight="1">
      <c r="A823" s="8">
        <v>822.0</v>
      </c>
      <c r="B823" s="9" t="s">
        <v>2535</v>
      </c>
      <c r="C823" s="1" t="s">
        <v>2536</v>
      </c>
      <c r="D823" s="1" t="s">
        <v>2537</v>
      </c>
      <c r="E823" s="10">
        <v>130.1068</v>
      </c>
      <c r="F823" s="13">
        <v>0.38</v>
      </c>
      <c r="G823" s="13"/>
      <c r="H823" s="18"/>
      <c r="I823" s="13"/>
      <c r="J823" s="1"/>
      <c r="K823" s="13">
        <v>1.8132699997853945</v>
      </c>
      <c r="L823" s="13">
        <f t="shared" si="1"/>
        <v>4.81327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ht="15.0" customHeight="1">
      <c r="A824" s="8">
        <v>823.0</v>
      </c>
      <c r="B824" s="9" t="s">
        <v>2538</v>
      </c>
      <c r="C824" s="15" t="s">
        <v>2539</v>
      </c>
      <c r="D824" s="15" t="s">
        <v>2540</v>
      </c>
      <c r="E824" s="16">
        <v>304.3457</v>
      </c>
      <c r="F824" s="11">
        <v>3.81</v>
      </c>
      <c r="G824" s="13"/>
      <c r="H824" s="18"/>
      <c r="I824" s="18">
        <v>1.513</v>
      </c>
      <c r="J824" s="1" t="s">
        <v>37</v>
      </c>
      <c r="K824" s="13"/>
      <c r="L824" s="13">
        <f t="shared" si="1"/>
        <v>4.513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ht="15.0" customHeight="1">
      <c r="A825" s="8">
        <v>824.0</v>
      </c>
      <c r="B825" s="9" t="s">
        <v>2541</v>
      </c>
      <c r="C825" s="15" t="s">
        <v>2542</v>
      </c>
      <c r="D825" s="15" t="s">
        <v>2543</v>
      </c>
      <c r="E825" s="16">
        <v>124.1435</v>
      </c>
      <c r="F825" s="11">
        <v>-0.05</v>
      </c>
      <c r="G825" s="13"/>
      <c r="H825" s="18"/>
      <c r="I825" s="13">
        <v>-0.885</v>
      </c>
      <c r="J825" s="1" t="s">
        <v>37</v>
      </c>
      <c r="K825" s="13"/>
      <c r="L825" s="13">
        <f t="shared" si="1"/>
        <v>2.115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ht="15.0" customHeight="1">
      <c r="A826" s="8">
        <v>825.0</v>
      </c>
      <c r="B826" s="9" t="s">
        <v>2544</v>
      </c>
      <c r="C826" s="1" t="s">
        <v>2545</v>
      </c>
      <c r="D826" s="1" t="s">
        <v>2546</v>
      </c>
      <c r="E826" s="10">
        <v>136.1476</v>
      </c>
      <c r="F826" s="13">
        <v>1.35</v>
      </c>
      <c r="G826" s="13"/>
      <c r="H826" s="18"/>
      <c r="I826" s="13"/>
      <c r="J826" s="1"/>
      <c r="K826" s="13">
        <v>0.8117906952979703</v>
      </c>
      <c r="L826" s="13">
        <f t="shared" si="1"/>
        <v>3.811790695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15.0" customHeight="1">
      <c r="A827" s="8">
        <v>826.0</v>
      </c>
      <c r="B827" s="9" t="s">
        <v>2547</v>
      </c>
      <c r="C827" s="1" t="s">
        <v>2548</v>
      </c>
      <c r="D827" s="1" t="s">
        <v>2549</v>
      </c>
      <c r="E827" s="10">
        <v>96.1268</v>
      </c>
      <c r="F827" s="11">
        <v>2.24</v>
      </c>
      <c r="G827" s="12"/>
      <c r="H827" s="12"/>
      <c r="I827" s="13">
        <v>0.13</v>
      </c>
      <c r="J827" s="1" t="s">
        <v>22</v>
      </c>
      <c r="K827" s="13"/>
      <c r="L827" s="13">
        <f t="shared" si="1"/>
        <v>3.13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ht="15.0" customHeight="1">
      <c r="A828" s="8">
        <v>827.0</v>
      </c>
      <c r="B828" s="9" t="s">
        <v>2550</v>
      </c>
      <c r="C828" s="1" t="s">
        <v>2551</v>
      </c>
      <c r="D828" s="1" t="s">
        <v>2552</v>
      </c>
      <c r="E828" s="10">
        <v>68.0738</v>
      </c>
      <c r="F828" s="11">
        <v>1.34</v>
      </c>
      <c r="G828" s="12">
        <v>0.04</v>
      </c>
      <c r="H828" s="12"/>
      <c r="I828" s="13">
        <f>(0.048+0.04)/2</f>
        <v>0.044</v>
      </c>
      <c r="J828" s="1" t="s">
        <v>298</v>
      </c>
      <c r="K828" s="13"/>
      <c r="L828" s="13">
        <f t="shared" si="1"/>
        <v>3.042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ht="15.0" customHeight="1">
      <c r="A829" s="8">
        <v>828.0</v>
      </c>
      <c r="B829" s="9" t="s">
        <v>2553</v>
      </c>
      <c r="C829" s="1" t="s">
        <v>2554</v>
      </c>
      <c r="D829" s="1" t="s">
        <v>2555</v>
      </c>
      <c r="E829" s="10">
        <v>98.0997</v>
      </c>
      <c r="F829" s="11">
        <v>0.3</v>
      </c>
      <c r="G829" s="12">
        <v>-0.72</v>
      </c>
      <c r="H829" s="12"/>
      <c r="I829" s="13">
        <v>-0.72</v>
      </c>
      <c r="J829" s="1" t="s">
        <v>338</v>
      </c>
      <c r="K829" s="13"/>
      <c r="L829" s="13">
        <f t="shared" si="1"/>
        <v>2.28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ht="15.0" customHeight="1">
      <c r="A830" s="8">
        <v>829.0</v>
      </c>
      <c r="B830" s="9" t="s">
        <v>2556</v>
      </c>
      <c r="C830" s="15" t="s">
        <v>2557</v>
      </c>
      <c r="D830" s="15" t="s">
        <v>2558</v>
      </c>
      <c r="E830" s="16">
        <v>111.1414</v>
      </c>
      <c r="F830" s="11">
        <v>1.86</v>
      </c>
      <c r="G830" s="12"/>
      <c r="H830" s="17"/>
      <c r="I830" s="13">
        <v>-0.61</v>
      </c>
      <c r="J830" s="1" t="s">
        <v>33</v>
      </c>
      <c r="K830" s="13"/>
      <c r="L830" s="13">
        <f t="shared" si="1"/>
        <v>2.39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ht="15.0" customHeight="1">
      <c r="A831" s="8">
        <v>830.0</v>
      </c>
      <c r="B831" s="9" t="s">
        <v>2559</v>
      </c>
      <c r="C831" s="15" t="s">
        <v>2560</v>
      </c>
      <c r="D831" s="15" t="s">
        <v>2561</v>
      </c>
      <c r="E831" s="16">
        <v>83.0884</v>
      </c>
      <c r="F831" s="11">
        <v>0.76</v>
      </c>
      <c r="G831" s="12"/>
      <c r="H831" s="17"/>
      <c r="I831" s="13">
        <v>-1.2215</v>
      </c>
      <c r="J831" s="1" t="s">
        <v>33</v>
      </c>
      <c r="K831" s="13"/>
      <c r="L831" s="13">
        <f t="shared" si="1"/>
        <v>1.7785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ht="15.0" customHeight="1">
      <c r="A832" s="8">
        <v>831.0</v>
      </c>
      <c r="B832" s="9" t="s">
        <v>2562</v>
      </c>
      <c r="C832" s="15" t="s">
        <v>2563</v>
      </c>
      <c r="D832" s="15" t="s">
        <v>2564</v>
      </c>
      <c r="E832" s="16">
        <v>67.089</v>
      </c>
      <c r="F832" s="11">
        <v>0.75</v>
      </c>
      <c r="G832" s="12"/>
      <c r="H832" s="17"/>
      <c r="I832" s="13">
        <v>-0.498</v>
      </c>
      <c r="J832" s="1" t="s">
        <v>33</v>
      </c>
      <c r="K832" s="13"/>
      <c r="L832" s="13">
        <f t="shared" si="1"/>
        <v>2.502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ht="15.0" customHeight="1">
      <c r="A833" s="8">
        <v>832.0</v>
      </c>
      <c r="B833" s="9" t="s">
        <v>2565</v>
      </c>
      <c r="C833" s="15" t="s">
        <v>2566</v>
      </c>
      <c r="D833" s="15" t="s">
        <v>2567</v>
      </c>
      <c r="E833" s="16">
        <v>123.1521</v>
      </c>
      <c r="F833" s="11">
        <v>1.11</v>
      </c>
      <c r="G833" s="12"/>
      <c r="H833" s="17"/>
      <c r="I833" s="13">
        <v>-0.1075</v>
      </c>
      <c r="J833" s="1" t="s">
        <v>51</v>
      </c>
      <c r="K833" s="13"/>
      <c r="L833" s="13">
        <f t="shared" si="1"/>
        <v>2.8925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ht="15.0" customHeight="1">
      <c r="A834" s="8">
        <v>833.0</v>
      </c>
      <c r="B834" s="9" t="s">
        <v>2568</v>
      </c>
      <c r="C834" s="15" t="s">
        <v>2569</v>
      </c>
      <c r="D834" s="15" t="s">
        <v>2570</v>
      </c>
      <c r="E834" s="16">
        <v>82.1036</v>
      </c>
      <c r="F834" s="11">
        <v>0.24</v>
      </c>
      <c r="G834" s="12"/>
      <c r="H834" s="17"/>
      <c r="I834" s="13">
        <v>-0.541</v>
      </c>
      <c r="J834" s="1" t="s">
        <v>33</v>
      </c>
      <c r="K834" s="13"/>
      <c r="L834" s="13">
        <f t="shared" si="1"/>
        <v>2.459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ht="15.0" customHeight="1">
      <c r="A835" s="8">
        <v>834.0</v>
      </c>
      <c r="B835" s="9" t="s">
        <v>2571</v>
      </c>
      <c r="C835" s="15" t="s">
        <v>2572</v>
      </c>
      <c r="D835" s="15" t="s">
        <v>2573</v>
      </c>
      <c r="E835" s="16">
        <v>304.7654</v>
      </c>
      <c r="F835" s="13">
        <v>1.96</v>
      </c>
      <c r="G835" s="12"/>
      <c r="H835" s="17"/>
      <c r="I835" s="13">
        <f>(1.7+1.58)/2</f>
        <v>1.64</v>
      </c>
      <c r="J835" s="1" t="s">
        <v>106</v>
      </c>
      <c r="K835" s="13"/>
      <c r="L835" s="13">
        <f t="shared" si="1"/>
        <v>4.64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ht="15.0" customHeight="1">
      <c r="A836" s="8">
        <v>835.0</v>
      </c>
      <c r="B836" s="9" t="s">
        <v>2574</v>
      </c>
      <c r="C836" s="1" t="s">
        <v>2575</v>
      </c>
      <c r="D836" s="1" t="s">
        <v>2576</v>
      </c>
      <c r="E836" s="10">
        <v>84.1404</v>
      </c>
      <c r="F836" s="11">
        <v>1.81</v>
      </c>
      <c r="G836" s="13"/>
      <c r="H836" s="18"/>
      <c r="I836" s="13"/>
      <c r="J836" s="1"/>
      <c r="K836" s="13">
        <v>0.43364287846971217</v>
      </c>
      <c r="L836" s="13">
        <f t="shared" si="1"/>
        <v>3.433642878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ht="15.0" customHeight="1">
      <c r="A837" s="8">
        <v>836.0</v>
      </c>
      <c r="B837" s="9" t="s">
        <v>2577</v>
      </c>
      <c r="C837" s="15" t="s">
        <v>2578</v>
      </c>
      <c r="D837" s="15" t="s">
        <v>2579</v>
      </c>
      <c r="E837" s="16">
        <v>163.0365</v>
      </c>
      <c r="F837" s="11">
        <v>2.62</v>
      </c>
      <c r="G837" s="12"/>
      <c r="H837" s="17"/>
      <c r="I837" s="13">
        <v>1.42</v>
      </c>
      <c r="J837" s="1" t="s">
        <v>106</v>
      </c>
      <c r="K837" s="13"/>
      <c r="L837" s="13">
        <f t="shared" si="1"/>
        <v>4.42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ht="15.0" customHeight="1">
      <c r="A838" s="8">
        <v>837.0</v>
      </c>
      <c r="B838" s="9" t="s">
        <v>2580</v>
      </c>
      <c r="C838" s="1" t="s">
        <v>2581</v>
      </c>
      <c r="D838" s="1" t="s">
        <v>2582</v>
      </c>
      <c r="E838" s="10">
        <v>212.2896</v>
      </c>
      <c r="F838" s="11">
        <v>2.34</v>
      </c>
      <c r="G838" s="13"/>
      <c r="H838" s="18"/>
      <c r="I838" s="13"/>
      <c r="J838" s="1"/>
      <c r="K838" s="13">
        <v>1.212985366431725</v>
      </c>
      <c r="L838" s="13">
        <f t="shared" si="1"/>
        <v>4.212985366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ht="15.0" customHeight="1">
      <c r="A839" s="8">
        <v>838.0</v>
      </c>
      <c r="B839" s="9" t="s">
        <v>2583</v>
      </c>
      <c r="C839" s="1" t="s">
        <v>2584</v>
      </c>
      <c r="D839" s="1" t="s">
        <v>2585</v>
      </c>
      <c r="E839" s="10">
        <v>170.2068</v>
      </c>
      <c r="F839" s="11">
        <v>3.09</v>
      </c>
      <c r="G839" s="13"/>
      <c r="H839" s="18"/>
      <c r="I839" s="13"/>
      <c r="J839" s="1"/>
      <c r="K839" s="13">
        <v>1.3858788667536062</v>
      </c>
      <c r="L839" s="13">
        <f t="shared" si="1"/>
        <v>4.385878867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ht="15.0" customHeight="1">
      <c r="A840" s="8">
        <v>839.0</v>
      </c>
      <c r="B840" s="9" t="s">
        <v>2586</v>
      </c>
      <c r="C840" s="15" t="s">
        <v>2587</v>
      </c>
      <c r="D840" s="15" t="s">
        <v>2588</v>
      </c>
      <c r="E840" s="10">
        <v>170.2068</v>
      </c>
      <c r="F840" s="11">
        <v>3.2</v>
      </c>
      <c r="G840" s="13"/>
      <c r="H840" s="13"/>
      <c r="I840" s="19"/>
      <c r="J840" s="1"/>
      <c r="K840" s="19">
        <v>1.699506154671299</v>
      </c>
      <c r="L840" s="13">
        <f t="shared" si="1"/>
        <v>4.699506155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ht="15.0" customHeight="1">
      <c r="A841" s="8">
        <v>840.0</v>
      </c>
      <c r="B841" s="9" t="s">
        <v>2589</v>
      </c>
      <c r="C841" s="1" t="s">
        <v>2590</v>
      </c>
      <c r="D841" s="1" t="s">
        <v>2591</v>
      </c>
      <c r="E841" s="10">
        <v>170.2068</v>
      </c>
      <c r="F841" s="11">
        <v>3.09</v>
      </c>
      <c r="G841" s="12">
        <v>1.76</v>
      </c>
      <c r="H841" s="12"/>
      <c r="I841" s="13">
        <v>1.441</v>
      </c>
      <c r="J841" s="1" t="s">
        <v>607</v>
      </c>
      <c r="K841" s="13"/>
      <c r="L841" s="13">
        <f t="shared" si="1"/>
        <v>4.6005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ht="15.0" customHeight="1">
      <c r="A842" s="8">
        <v>841.0</v>
      </c>
      <c r="B842" s="9" t="s">
        <v>2592</v>
      </c>
      <c r="C842" s="1" t="s">
        <v>2593</v>
      </c>
      <c r="D842" s="1" t="s">
        <v>2594</v>
      </c>
      <c r="E842" s="10">
        <v>253.1262</v>
      </c>
      <c r="F842" s="13">
        <v>3.51</v>
      </c>
      <c r="G842" s="13"/>
      <c r="H842" s="18"/>
      <c r="I842" s="13"/>
      <c r="J842" s="1"/>
      <c r="K842" s="13">
        <v>2.695766923333471</v>
      </c>
      <c r="L842" s="13">
        <f t="shared" si="1"/>
        <v>5.695766923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ht="15.0" customHeight="1">
      <c r="A843" s="8">
        <v>842.0</v>
      </c>
      <c r="B843" s="9" t="s">
        <v>2595</v>
      </c>
      <c r="C843" s="1" t="s">
        <v>2596</v>
      </c>
      <c r="D843" s="1" t="s">
        <v>2597</v>
      </c>
      <c r="E843" s="10">
        <v>186.2062</v>
      </c>
      <c r="F843" s="11">
        <v>2.8</v>
      </c>
      <c r="G843" s="13"/>
      <c r="H843" s="18"/>
      <c r="I843" s="13"/>
      <c r="J843" s="1"/>
      <c r="K843" s="13">
        <v>1.156050785031075</v>
      </c>
      <c r="L843" s="13">
        <f t="shared" si="1"/>
        <v>4.156050785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ht="15.0" customHeight="1">
      <c r="A844" s="8">
        <v>843.0</v>
      </c>
      <c r="B844" s="9" t="s">
        <v>2598</v>
      </c>
      <c r="C844" s="15" t="s">
        <v>2599</v>
      </c>
      <c r="D844" s="15" t="s">
        <v>2600</v>
      </c>
      <c r="E844" s="16">
        <v>232.2348</v>
      </c>
      <c r="F844" s="11">
        <v>1.47</v>
      </c>
      <c r="G844" s="13"/>
      <c r="H844" s="18"/>
      <c r="I844" s="18">
        <v>-0.319</v>
      </c>
      <c r="J844" s="1" t="s">
        <v>37</v>
      </c>
      <c r="K844" s="13"/>
      <c r="L844" s="13">
        <f t="shared" si="1"/>
        <v>2.681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ht="15.0" customHeight="1">
      <c r="A845" s="8">
        <v>844.0</v>
      </c>
      <c r="B845" s="9" t="s">
        <v>2601</v>
      </c>
      <c r="C845" s="1" t="s">
        <v>2602</v>
      </c>
      <c r="D845" s="1" t="s">
        <v>2603</v>
      </c>
      <c r="E845" s="10">
        <v>158.1994</v>
      </c>
      <c r="F845" s="11">
        <v>2.37</v>
      </c>
      <c r="G845" s="13"/>
      <c r="H845" s="18"/>
      <c r="I845" s="13"/>
      <c r="J845" s="1"/>
      <c r="K845" s="13">
        <v>0.5459923182486193</v>
      </c>
      <c r="L845" s="13">
        <f t="shared" si="1"/>
        <v>3.545992318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ht="15.0" customHeight="1">
      <c r="A846" s="8">
        <v>845.0</v>
      </c>
      <c r="B846" s="9" t="s">
        <v>2604</v>
      </c>
      <c r="C846" s="1" t="s">
        <v>2605</v>
      </c>
      <c r="D846" s="1" t="s">
        <v>2606</v>
      </c>
      <c r="E846" s="10">
        <v>155.1955</v>
      </c>
      <c r="F846" s="11">
        <v>2.59</v>
      </c>
      <c r="G846" s="12"/>
      <c r="H846" s="12"/>
      <c r="I846" s="13">
        <v>0.982</v>
      </c>
      <c r="J846" s="1" t="s">
        <v>22</v>
      </c>
      <c r="K846" s="13"/>
      <c r="L846" s="13">
        <f t="shared" si="1"/>
        <v>3.982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ht="15.0" customHeight="1">
      <c r="A847" s="8">
        <v>846.0</v>
      </c>
      <c r="B847" s="9" t="s">
        <v>2607</v>
      </c>
      <c r="C847" s="15" t="s">
        <v>2608</v>
      </c>
      <c r="D847" s="15" t="s">
        <v>2609</v>
      </c>
      <c r="E847" s="16">
        <v>254.3229</v>
      </c>
      <c r="F847" s="11">
        <v>5.68</v>
      </c>
      <c r="G847" s="12"/>
      <c r="H847" s="17"/>
      <c r="I847" s="13">
        <v>2.8385</v>
      </c>
      <c r="J847" s="1" t="s">
        <v>406</v>
      </c>
      <c r="K847" s="13"/>
      <c r="L847" s="13">
        <f t="shared" si="1"/>
        <v>5.8385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ht="15.0" customHeight="1">
      <c r="A848" s="8">
        <v>847.0</v>
      </c>
      <c r="B848" s="9" t="s">
        <v>2610</v>
      </c>
      <c r="C848" s="15" t="s">
        <v>2611</v>
      </c>
      <c r="D848" s="15" t="s">
        <v>2612</v>
      </c>
      <c r="E848" s="16">
        <v>198.2169</v>
      </c>
      <c r="F848" s="11">
        <v>3.77</v>
      </c>
      <c r="G848" s="12"/>
      <c r="H848" s="17"/>
      <c r="I848" s="13">
        <v>1.632</v>
      </c>
      <c r="J848" s="1" t="s">
        <v>106</v>
      </c>
      <c r="K848" s="13"/>
      <c r="L848" s="13">
        <f t="shared" si="1"/>
        <v>4.632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ht="15.0" customHeight="1">
      <c r="A849" s="8">
        <v>848.0</v>
      </c>
      <c r="B849" s="9" t="s">
        <v>2613</v>
      </c>
      <c r="C849" s="15" t="s">
        <v>2614</v>
      </c>
      <c r="D849" s="15" t="s">
        <v>2615</v>
      </c>
      <c r="E849" s="16">
        <v>267.1065</v>
      </c>
      <c r="F849" s="11">
        <v>5.06</v>
      </c>
      <c r="G849" s="12"/>
      <c r="H849" s="17"/>
      <c r="I849" s="13">
        <v>2.95</v>
      </c>
      <c r="J849" s="1" t="s">
        <v>406</v>
      </c>
      <c r="K849" s="13"/>
      <c r="L849" s="13">
        <f t="shared" si="1"/>
        <v>5.95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ht="15.0" customHeight="1">
      <c r="A850" s="8">
        <v>849.0</v>
      </c>
      <c r="B850" s="9" t="s">
        <v>2616</v>
      </c>
      <c r="C850" s="1" t="s">
        <v>2617</v>
      </c>
      <c r="D850" s="1" t="s">
        <v>2618</v>
      </c>
      <c r="E850" s="10">
        <v>212.2863</v>
      </c>
      <c r="F850" s="11">
        <v>4.12</v>
      </c>
      <c r="G850" s="13"/>
      <c r="H850" s="18"/>
      <c r="I850" s="13"/>
      <c r="J850" s="1"/>
      <c r="K850" s="13">
        <v>2.247740721616322</v>
      </c>
      <c r="L850" s="13">
        <f t="shared" si="1"/>
        <v>5.247740722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ht="15.0" customHeight="1">
      <c r="A851" s="8">
        <v>850.0</v>
      </c>
      <c r="B851" s="9" t="s">
        <v>2619</v>
      </c>
      <c r="C851" s="1" t="s">
        <v>2620</v>
      </c>
      <c r="D851" s="1" t="s">
        <v>2621</v>
      </c>
      <c r="E851" s="10">
        <v>270.3652</v>
      </c>
      <c r="F851" s="11">
        <v>5.04</v>
      </c>
      <c r="G851" s="13"/>
      <c r="H851" s="18"/>
      <c r="I851" s="13"/>
      <c r="J851" s="1"/>
      <c r="K851" s="13">
        <v>2.000587026584758</v>
      </c>
      <c r="L851" s="13">
        <f t="shared" si="1"/>
        <v>5.000587027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ht="15.0" customHeight="1">
      <c r="A852" s="8">
        <v>851.0</v>
      </c>
      <c r="B852" s="9" t="s">
        <v>2622</v>
      </c>
      <c r="C852" s="1" t="s">
        <v>2623</v>
      </c>
      <c r="D852" s="1" t="s">
        <v>2624</v>
      </c>
      <c r="E852" s="10">
        <v>200.2327</v>
      </c>
      <c r="F852" s="11">
        <v>2.91</v>
      </c>
      <c r="G852" s="13"/>
      <c r="H852" s="18"/>
      <c r="I852" s="13"/>
      <c r="J852" s="1"/>
      <c r="K852" s="13">
        <v>1.1875916512554314</v>
      </c>
      <c r="L852" s="13">
        <f t="shared" si="1"/>
        <v>4.187591651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ht="15.0" customHeight="1">
      <c r="A853" s="8">
        <v>852.0</v>
      </c>
      <c r="B853" s="9" t="s">
        <v>2625</v>
      </c>
      <c r="C853" s="1" t="s">
        <v>2626</v>
      </c>
      <c r="D853" s="1" t="s">
        <v>2627</v>
      </c>
      <c r="E853" s="10">
        <v>228.2857</v>
      </c>
      <c r="F853" s="11">
        <v>3.32</v>
      </c>
      <c r="G853" s="12"/>
      <c r="H853" s="12"/>
      <c r="I853" s="13">
        <v>1.696</v>
      </c>
      <c r="J853" s="1" t="s">
        <v>338</v>
      </c>
      <c r="K853" s="13">
        <v>1.46</v>
      </c>
      <c r="L853" s="13">
        <f t="shared" si="1"/>
        <v>4.578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ht="15.0" customHeight="1">
      <c r="A854" s="8">
        <v>853.0</v>
      </c>
      <c r="B854" s="9" t="s">
        <v>2628</v>
      </c>
      <c r="C854" s="1" t="s">
        <v>2629</v>
      </c>
      <c r="D854" s="1" t="s">
        <v>2630</v>
      </c>
      <c r="E854" s="10">
        <v>543.8701</v>
      </c>
      <c r="F854" s="11">
        <v>7.2</v>
      </c>
      <c r="G854" s="13"/>
      <c r="H854" s="18"/>
      <c r="I854" s="13"/>
      <c r="J854" s="1"/>
      <c r="K854" s="13">
        <v>1.7717073561948458</v>
      </c>
      <c r="L854" s="13">
        <f t="shared" si="1"/>
        <v>4.771707356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15.0" customHeight="1">
      <c r="A855" s="8">
        <v>854.0</v>
      </c>
      <c r="B855" s="9" t="s">
        <v>2631</v>
      </c>
      <c r="C855" s="15" t="s">
        <v>2632</v>
      </c>
      <c r="D855" s="15" t="s">
        <v>2633</v>
      </c>
      <c r="E855" s="16">
        <v>406.9015</v>
      </c>
      <c r="F855" s="11">
        <v>7.54</v>
      </c>
      <c r="G855" s="17"/>
      <c r="H855" s="17"/>
      <c r="I855" s="13">
        <v>4.2885</v>
      </c>
      <c r="J855" s="1" t="s">
        <v>1532</v>
      </c>
      <c r="K855" s="13"/>
      <c r="L855" s="13">
        <f t="shared" si="1"/>
        <v>7.2885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ht="15.0" customHeight="1">
      <c r="A856" s="8">
        <v>855.0</v>
      </c>
      <c r="B856" s="9" t="s">
        <v>2634</v>
      </c>
      <c r="C856" s="15" t="s">
        <v>2635</v>
      </c>
      <c r="D856" s="15" t="s">
        <v>2636</v>
      </c>
      <c r="E856" s="16">
        <v>269.1223</v>
      </c>
      <c r="F856" s="13">
        <v>4.26</v>
      </c>
      <c r="G856" s="17"/>
      <c r="H856" s="17"/>
      <c r="I856" s="13">
        <v>2.9395</v>
      </c>
      <c r="J856" s="1" t="s">
        <v>406</v>
      </c>
      <c r="K856" s="13"/>
      <c r="L856" s="13">
        <f t="shared" si="1"/>
        <v>5.9395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ht="15.0" customHeight="1">
      <c r="A857" s="8">
        <v>856.0</v>
      </c>
      <c r="B857" s="9" t="s">
        <v>2637</v>
      </c>
      <c r="C857" s="15" t="s">
        <v>2638</v>
      </c>
      <c r="D857" s="15" t="s">
        <v>2639</v>
      </c>
      <c r="E857" s="16">
        <v>366.0649</v>
      </c>
      <c r="F857" s="11">
        <v>6.22</v>
      </c>
      <c r="G857" s="17"/>
      <c r="H857" s="17"/>
      <c r="I857" s="13">
        <v>2.44</v>
      </c>
      <c r="J857" s="1" t="s">
        <v>406</v>
      </c>
      <c r="K857" s="13"/>
      <c r="L857" s="13">
        <f t="shared" si="1"/>
        <v>5.44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ht="15.0" customHeight="1">
      <c r="A858" s="8">
        <v>857.0</v>
      </c>
      <c r="B858" s="9" t="s">
        <v>2640</v>
      </c>
      <c r="C858" s="1" t="s">
        <v>2641</v>
      </c>
      <c r="D858" s="1" t="s">
        <v>2642</v>
      </c>
      <c r="E858" s="10">
        <v>268.3956</v>
      </c>
      <c r="F858" s="13">
        <v>4.68</v>
      </c>
      <c r="G858" s="13"/>
      <c r="H858" s="18"/>
      <c r="I858" s="13"/>
      <c r="J858" s="1"/>
      <c r="K858" s="13">
        <v>3.96637739395797</v>
      </c>
      <c r="L858" s="13">
        <f t="shared" si="1"/>
        <v>6.966377394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ht="15.0" customHeight="1">
      <c r="A859" s="8">
        <v>858.0</v>
      </c>
      <c r="B859" s="9" t="s">
        <v>2643</v>
      </c>
      <c r="C859" s="15" t="s">
        <v>2644</v>
      </c>
      <c r="D859" s="15" t="s">
        <v>2645</v>
      </c>
      <c r="E859" s="16">
        <v>214.2163</v>
      </c>
      <c r="F859" s="11">
        <v>3.82</v>
      </c>
      <c r="G859" s="13"/>
      <c r="H859" s="18"/>
      <c r="I859" s="18">
        <v>2.259</v>
      </c>
      <c r="J859" s="1" t="s">
        <v>37</v>
      </c>
      <c r="K859" s="13"/>
      <c r="L859" s="13">
        <f t="shared" si="1"/>
        <v>5.259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ht="15.0" customHeight="1">
      <c r="A860" s="8">
        <v>859.0</v>
      </c>
      <c r="B860" s="9" t="s">
        <v>2646</v>
      </c>
      <c r="C860" s="15" t="s">
        <v>2647</v>
      </c>
      <c r="D860" s="15" t="s">
        <v>2648</v>
      </c>
      <c r="E860" s="16">
        <v>229.2309</v>
      </c>
      <c r="F860" s="11">
        <v>3.15</v>
      </c>
      <c r="G860" s="13"/>
      <c r="H860" s="18"/>
      <c r="I860" s="18">
        <v>1.744</v>
      </c>
      <c r="J860" s="1" t="s">
        <v>37</v>
      </c>
      <c r="K860" s="13"/>
      <c r="L860" s="13">
        <f t="shared" si="1"/>
        <v>4.744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ht="15.0" customHeight="1">
      <c r="A861" s="8">
        <v>860.0</v>
      </c>
      <c r="B861" s="9" t="s">
        <v>2649</v>
      </c>
      <c r="C861" s="1" t="s">
        <v>2650</v>
      </c>
      <c r="D861" s="1" t="s">
        <v>2651</v>
      </c>
      <c r="E861" s="10">
        <v>185.2214</v>
      </c>
      <c r="F861" s="11">
        <v>3.13</v>
      </c>
      <c r="G861" s="12">
        <v>1.34</v>
      </c>
      <c r="H861" s="12"/>
      <c r="I861" s="13">
        <v>1.339</v>
      </c>
      <c r="J861" s="1" t="s">
        <v>607</v>
      </c>
      <c r="K861" s="13"/>
      <c r="L861" s="13">
        <f t="shared" si="1"/>
        <v>4.3395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ht="15.0" customHeight="1">
      <c r="A862" s="8">
        <v>861.0</v>
      </c>
      <c r="B862" s="9" t="s">
        <v>2652</v>
      </c>
      <c r="C862" s="15" t="s">
        <v>2653</v>
      </c>
      <c r="D862" s="15" t="s">
        <v>2654</v>
      </c>
      <c r="E862" s="16">
        <v>202.2056</v>
      </c>
      <c r="F862" s="11">
        <v>3.09</v>
      </c>
      <c r="G862" s="13"/>
      <c r="H862" s="18"/>
      <c r="I862" s="18">
        <v>1.588</v>
      </c>
      <c r="J862" s="1" t="s">
        <v>37</v>
      </c>
      <c r="K862" s="13"/>
      <c r="L862" s="13">
        <f t="shared" si="1"/>
        <v>4.588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ht="15.0" customHeight="1">
      <c r="A863" s="8">
        <v>862.0</v>
      </c>
      <c r="B863" s="9" t="s">
        <v>2655</v>
      </c>
      <c r="C863" s="1" t="s">
        <v>2656</v>
      </c>
      <c r="D863" s="1" t="s">
        <v>2657</v>
      </c>
      <c r="E863" s="10">
        <v>186.2062</v>
      </c>
      <c r="F863" s="11">
        <v>3.35</v>
      </c>
      <c r="G863" s="12">
        <v>1.58</v>
      </c>
      <c r="H863" s="12"/>
      <c r="I863" s="13">
        <v>1.5775</v>
      </c>
      <c r="J863" s="1" t="s">
        <v>905</v>
      </c>
      <c r="K863" s="13"/>
      <c r="L863" s="13">
        <f t="shared" si="1"/>
        <v>4.57875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ht="15.0" customHeight="1">
      <c r="A864" s="8">
        <v>863.0</v>
      </c>
      <c r="B864" s="9" t="s">
        <v>2658</v>
      </c>
      <c r="C864" s="15" t="s">
        <v>2659</v>
      </c>
      <c r="D864" s="15" t="s">
        <v>2660</v>
      </c>
      <c r="E864" s="16">
        <v>231.6769</v>
      </c>
      <c r="F864" s="11">
        <v>3.69</v>
      </c>
      <c r="G864" s="12"/>
      <c r="H864" s="17"/>
      <c r="I864" s="13">
        <v>2.04</v>
      </c>
      <c r="J864" s="1" t="s">
        <v>406</v>
      </c>
      <c r="K864" s="13"/>
      <c r="L864" s="13">
        <f t="shared" si="1"/>
        <v>5.04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ht="15.0" customHeight="1">
      <c r="A865" s="8">
        <v>864.0</v>
      </c>
      <c r="B865" s="9" t="s">
        <v>2661</v>
      </c>
      <c r="C865" s="1" t="s">
        <v>2662</v>
      </c>
      <c r="D865" s="1" t="s">
        <v>2663</v>
      </c>
      <c r="E865" s="10">
        <v>246.2151</v>
      </c>
      <c r="F865" s="11">
        <v>2.42</v>
      </c>
      <c r="G865" s="13"/>
      <c r="H865" s="18"/>
      <c r="I865" s="13"/>
      <c r="J865" s="1"/>
      <c r="K865" s="13">
        <v>0.8350121832690389</v>
      </c>
      <c r="L865" s="13">
        <f t="shared" si="1"/>
        <v>3.835012183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15.0" customHeight="1">
      <c r="A866" s="8">
        <v>865.0</v>
      </c>
      <c r="B866" s="9" t="s">
        <v>2664</v>
      </c>
      <c r="C866" s="1" t="s">
        <v>2665</v>
      </c>
      <c r="D866" s="1" t="s">
        <v>2666</v>
      </c>
      <c r="E866" s="10">
        <v>228.2428</v>
      </c>
      <c r="F866" s="11">
        <v>3.79</v>
      </c>
      <c r="G866" s="13"/>
      <c r="H866" s="18"/>
      <c r="I866" s="13"/>
      <c r="J866" s="1"/>
      <c r="K866" s="13">
        <v>1.7786134898322907</v>
      </c>
      <c r="L866" s="13">
        <f t="shared" si="1"/>
        <v>4.77861349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ht="15.0" customHeight="1">
      <c r="A867" s="8">
        <v>866.0</v>
      </c>
      <c r="B867" s="9" t="s">
        <v>2667</v>
      </c>
      <c r="C867" s="1" t="s">
        <v>2668</v>
      </c>
      <c r="D867" s="1" t="s">
        <v>2669</v>
      </c>
      <c r="E867" s="10">
        <v>289.5406</v>
      </c>
      <c r="F867" s="11">
        <v>4.76</v>
      </c>
      <c r="G867" s="13"/>
      <c r="H867" s="18"/>
      <c r="I867" s="13"/>
      <c r="J867" s="1"/>
      <c r="K867" s="13">
        <v>2.6356346673304496</v>
      </c>
      <c r="L867" s="13">
        <f t="shared" si="1"/>
        <v>5.635634667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ht="15.0" customHeight="1">
      <c r="A868" s="8">
        <v>867.0</v>
      </c>
      <c r="B868" s="9" t="s">
        <v>2670</v>
      </c>
      <c r="C868" s="1" t="s">
        <v>2671</v>
      </c>
      <c r="D868" s="1" t="s">
        <v>2672</v>
      </c>
      <c r="E868" s="10">
        <v>198.2631</v>
      </c>
      <c r="F868" s="13">
        <v>1.59</v>
      </c>
      <c r="G868" s="13"/>
      <c r="H868" s="18"/>
      <c r="I868" s="13"/>
      <c r="J868" s="1"/>
      <c r="K868" s="13">
        <v>0.9750225976983617</v>
      </c>
      <c r="L868" s="13">
        <f t="shared" si="1"/>
        <v>3.975022598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ht="15.0" customHeight="1">
      <c r="A869" s="8">
        <v>868.0</v>
      </c>
      <c r="B869" s="9" t="s">
        <v>2673</v>
      </c>
      <c r="C869" s="1" t="s">
        <v>2674</v>
      </c>
      <c r="D869" s="1" t="s">
        <v>2675</v>
      </c>
      <c r="E869" s="10">
        <v>267.1527</v>
      </c>
      <c r="F869" s="13">
        <v>3.91</v>
      </c>
      <c r="G869" s="13"/>
      <c r="H869" s="18"/>
      <c r="I869" s="13"/>
      <c r="J869" s="1"/>
      <c r="K869" s="13">
        <v>2.6414297327620435</v>
      </c>
      <c r="L869" s="13">
        <f t="shared" si="1"/>
        <v>5.641429733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ht="15.0" customHeight="1">
      <c r="A870" s="8">
        <v>869.0</v>
      </c>
      <c r="B870" s="9" t="s">
        <v>2676</v>
      </c>
      <c r="C870" s="15" t="s">
        <v>2677</v>
      </c>
      <c r="D870" s="15" t="s">
        <v>2678</v>
      </c>
      <c r="E870" s="16">
        <v>215.2044</v>
      </c>
      <c r="F870" s="11">
        <v>3.92</v>
      </c>
      <c r="G870" s="17"/>
      <c r="H870" s="17"/>
      <c r="I870" s="13">
        <v>1.91</v>
      </c>
      <c r="J870" s="1" t="s">
        <v>106</v>
      </c>
      <c r="K870" s="13"/>
      <c r="L870" s="13">
        <f t="shared" si="1"/>
        <v>4.91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ht="15.0" customHeight="1">
      <c r="A871" s="8">
        <v>870.0</v>
      </c>
      <c r="B871" s="9" t="s">
        <v>2679</v>
      </c>
      <c r="C871" s="15" t="s">
        <v>2680</v>
      </c>
      <c r="D871" s="15" t="s">
        <v>2681</v>
      </c>
      <c r="E871" s="16">
        <v>249.6492</v>
      </c>
      <c r="F871" s="11">
        <v>3.67</v>
      </c>
      <c r="G871" s="17"/>
      <c r="H871" s="17"/>
      <c r="I871" s="13">
        <v>2.112</v>
      </c>
      <c r="J871" s="1" t="s">
        <v>406</v>
      </c>
      <c r="K871" s="13"/>
      <c r="L871" s="13">
        <f t="shared" si="1"/>
        <v>5.112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15.0" customHeight="1">
      <c r="A872" s="8">
        <v>871.0</v>
      </c>
      <c r="B872" s="9" t="s">
        <v>2682</v>
      </c>
      <c r="C872" s="1" t="s">
        <v>2683</v>
      </c>
      <c r="D872" s="1" t="s">
        <v>2684</v>
      </c>
      <c r="E872" s="10">
        <v>270.3652</v>
      </c>
      <c r="F872" s="11">
        <v>5.5</v>
      </c>
      <c r="G872" s="13"/>
      <c r="H872" s="18"/>
      <c r="I872" s="13"/>
      <c r="J872" s="1"/>
      <c r="K872" s="13">
        <v>2.7598529328080277</v>
      </c>
      <c r="L872" s="13">
        <f t="shared" si="1"/>
        <v>5.759852933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ht="14.25" customHeight="1">
      <c r="A873" s="8">
        <v>872.0</v>
      </c>
      <c r="B873" s="9" t="s">
        <v>2685</v>
      </c>
      <c r="C873" s="1" t="s">
        <v>2686</v>
      </c>
      <c r="D873" s="1" t="s">
        <v>2687</v>
      </c>
      <c r="E873" s="10">
        <v>198.2202</v>
      </c>
      <c r="F873" s="11">
        <v>3.63</v>
      </c>
      <c r="G873" s="12">
        <v>2.24</v>
      </c>
      <c r="H873" s="12"/>
      <c r="I873" s="13">
        <v>2.229</v>
      </c>
      <c r="J873" s="1" t="s">
        <v>37</v>
      </c>
      <c r="K873" s="13"/>
      <c r="L873" s="13">
        <f t="shared" si="1"/>
        <v>5.2345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ht="15.0" customHeight="1">
      <c r="A874" s="8">
        <v>873.0</v>
      </c>
      <c r="B874" s="9" t="s">
        <v>2688</v>
      </c>
      <c r="C874" s="1" t="s">
        <v>2689</v>
      </c>
      <c r="D874" s="1" t="s">
        <v>2690</v>
      </c>
      <c r="E874" s="10">
        <v>267.3679</v>
      </c>
      <c r="F874" s="11">
        <v>2.98</v>
      </c>
      <c r="G874" s="13"/>
      <c r="H874" s="18"/>
      <c r="I874" s="13"/>
      <c r="J874" s="1"/>
      <c r="K874" s="13">
        <v>1.6489580145853286</v>
      </c>
      <c r="L874" s="13">
        <f t="shared" si="1"/>
        <v>4.648958015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ht="15.0" customHeight="1">
      <c r="A875" s="8">
        <v>874.0</v>
      </c>
      <c r="B875" s="9" t="s">
        <v>2691</v>
      </c>
      <c r="C875" s="15" t="s">
        <v>2692</v>
      </c>
      <c r="D875" s="15" t="s">
        <v>2693</v>
      </c>
      <c r="E875" s="16">
        <v>218.3394</v>
      </c>
      <c r="F875" s="13">
        <v>4.41</v>
      </c>
      <c r="G875" s="12"/>
      <c r="H875" s="17"/>
      <c r="I875" s="13">
        <v>3.299</v>
      </c>
      <c r="J875" s="1" t="s">
        <v>406</v>
      </c>
      <c r="K875" s="13">
        <v>3.58</v>
      </c>
      <c r="L875" s="13">
        <f t="shared" si="1"/>
        <v>6.4395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ht="15.0" customHeight="1">
      <c r="A876" s="8">
        <v>875.0</v>
      </c>
      <c r="B876" s="9" t="s">
        <v>2694</v>
      </c>
      <c r="C876" s="15" t="s">
        <v>2695</v>
      </c>
      <c r="D876" s="15" t="s">
        <v>2696</v>
      </c>
      <c r="E876" s="16">
        <v>197.2321</v>
      </c>
      <c r="F876" s="11">
        <v>1.91</v>
      </c>
      <c r="G876" s="12"/>
      <c r="H876" s="17"/>
      <c r="I876" s="13">
        <v>0.8425</v>
      </c>
      <c r="J876" s="1" t="s">
        <v>51</v>
      </c>
      <c r="K876" s="13"/>
      <c r="L876" s="13">
        <f t="shared" si="1"/>
        <v>3.8425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ht="15.0" customHeight="1">
      <c r="A877" s="8">
        <v>876.0</v>
      </c>
      <c r="B877" s="9" t="s">
        <v>2697</v>
      </c>
      <c r="C877" s="1" t="s">
        <v>2698</v>
      </c>
      <c r="D877" s="1" t="s">
        <v>2699</v>
      </c>
      <c r="E877" s="10">
        <v>211.2619</v>
      </c>
      <c r="F877" s="11">
        <v>2.89</v>
      </c>
      <c r="G877" s="13"/>
      <c r="H877" s="18"/>
      <c r="I877" s="13"/>
      <c r="J877" s="1"/>
      <c r="K877" s="13">
        <v>1.0943722599536427</v>
      </c>
      <c r="L877" s="13">
        <f t="shared" si="1"/>
        <v>4.09437226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ht="15.0" customHeight="1">
      <c r="A878" s="8">
        <v>877.0</v>
      </c>
      <c r="B878" s="9" t="s">
        <v>2700</v>
      </c>
      <c r="C878" s="1" t="s">
        <v>2701</v>
      </c>
      <c r="D878" s="1" t="s">
        <v>2702</v>
      </c>
      <c r="E878" s="10">
        <v>239.3149</v>
      </c>
      <c r="F878" s="11">
        <v>3.99</v>
      </c>
      <c r="G878" s="13"/>
      <c r="H878" s="18"/>
      <c r="I878" s="13"/>
      <c r="J878" s="1"/>
      <c r="K878" s="13">
        <v>1.1002161381383808</v>
      </c>
      <c r="L878" s="13">
        <f t="shared" si="1"/>
        <v>4.100216138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13.5" customHeight="1">
      <c r="A879" s="8">
        <v>878.0</v>
      </c>
      <c r="B879" s="9" t="s">
        <v>2703</v>
      </c>
      <c r="C879" s="1" t="s">
        <v>2704</v>
      </c>
      <c r="D879" s="1" t="s">
        <v>2705</v>
      </c>
      <c r="E879" s="10">
        <v>253.1262</v>
      </c>
      <c r="F879" s="13">
        <v>4.35</v>
      </c>
      <c r="G879" s="13"/>
      <c r="H879" s="18"/>
      <c r="I879" s="13"/>
      <c r="J879" s="1"/>
      <c r="K879" s="13">
        <v>3.403337099431407</v>
      </c>
      <c r="L879" s="13">
        <f t="shared" si="1"/>
        <v>6.403337099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ht="13.5" customHeight="1">
      <c r="A880" s="8">
        <v>879.0</v>
      </c>
      <c r="B880" s="9" t="s">
        <v>2706</v>
      </c>
      <c r="C880" s="1" t="s">
        <v>2707</v>
      </c>
      <c r="D880" s="1" t="s">
        <v>2708</v>
      </c>
      <c r="E880" s="10">
        <v>184.2366</v>
      </c>
      <c r="F880" s="13">
        <v>2.94</v>
      </c>
      <c r="G880" s="13"/>
      <c r="H880" s="18"/>
      <c r="I880" s="13"/>
      <c r="J880" s="1"/>
      <c r="K880" s="13">
        <v>3.63190745474967</v>
      </c>
      <c r="L880" s="13">
        <f t="shared" si="1"/>
        <v>6.631907455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15.0" customHeight="1">
      <c r="A881" s="8">
        <v>880.0</v>
      </c>
      <c r="B881" s="9" t="s">
        <v>2709</v>
      </c>
      <c r="C881" s="15" t="s">
        <v>2710</v>
      </c>
      <c r="D881" s="15" t="s">
        <v>2711</v>
      </c>
      <c r="E881" s="16">
        <v>230.3258</v>
      </c>
      <c r="F881" s="11">
        <v>1.99</v>
      </c>
      <c r="G881" s="12"/>
      <c r="H881" s="17"/>
      <c r="I881" s="13">
        <v>0.4595</v>
      </c>
      <c r="J881" s="1" t="s">
        <v>51</v>
      </c>
      <c r="K881" s="13"/>
      <c r="L881" s="13">
        <f t="shared" si="1"/>
        <v>3.4595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ht="15.0" customHeight="1">
      <c r="A882" s="8">
        <v>881.0</v>
      </c>
      <c r="B882" s="9" t="s">
        <v>2712</v>
      </c>
      <c r="C882" s="15" t="s">
        <v>2713</v>
      </c>
      <c r="D882" s="15" t="s">
        <v>2714</v>
      </c>
      <c r="E882" s="16">
        <v>202.2728</v>
      </c>
      <c r="F882" s="11">
        <v>2.06</v>
      </c>
      <c r="G882" s="12"/>
      <c r="H882" s="17"/>
      <c r="I882" s="13">
        <v>0.3625</v>
      </c>
      <c r="J882" s="1" t="s">
        <v>51</v>
      </c>
      <c r="K882" s="13"/>
      <c r="L882" s="13">
        <f t="shared" si="1"/>
        <v>3.3625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ht="15.0" customHeight="1">
      <c r="A883" s="8">
        <v>882.0</v>
      </c>
      <c r="B883" s="9" t="s">
        <v>2715</v>
      </c>
      <c r="C883" s="15" t="s">
        <v>2716</v>
      </c>
      <c r="D883" s="15" t="s">
        <v>2717</v>
      </c>
      <c r="E883" s="16">
        <v>323.3045</v>
      </c>
      <c r="F883" s="13">
        <v>4.78</v>
      </c>
      <c r="G883" s="13"/>
      <c r="H883" s="18"/>
      <c r="I883" s="18">
        <v>3.614</v>
      </c>
      <c r="J883" s="1" t="s">
        <v>37</v>
      </c>
      <c r="K883" s="13"/>
      <c r="L883" s="13">
        <f t="shared" si="1"/>
        <v>6.614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ht="14.25" customHeight="1">
      <c r="A884" s="8">
        <v>883.0</v>
      </c>
      <c r="B884" s="9" t="s">
        <v>2718</v>
      </c>
      <c r="C884" s="1" t="s">
        <v>2719</v>
      </c>
      <c r="D884" s="1" t="s">
        <v>2720</v>
      </c>
      <c r="E884" s="10">
        <v>197.2354</v>
      </c>
      <c r="F884" s="13">
        <v>3.41</v>
      </c>
      <c r="G884" s="13"/>
      <c r="H884" s="18"/>
      <c r="I884" s="13"/>
      <c r="J884" s="1"/>
      <c r="K884" s="13">
        <v>2.7509168208436816</v>
      </c>
      <c r="L884" s="13">
        <f t="shared" si="1"/>
        <v>5.750916821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ht="13.5" customHeight="1">
      <c r="A885" s="8">
        <v>884.0</v>
      </c>
      <c r="B885" s="9" t="s">
        <v>2721</v>
      </c>
      <c r="C885" s="15" t="s">
        <v>2722</v>
      </c>
      <c r="D885" s="15" t="s">
        <v>2723</v>
      </c>
      <c r="E885" s="16">
        <v>184.2366</v>
      </c>
      <c r="F885" s="11">
        <v>2.36</v>
      </c>
      <c r="G885" s="12"/>
      <c r="H885" s="17"/>
      <c r="I885" s="13">
        <v>0.088</v>
      </c>
      <c r="J885" s="1" t="s">
        <v>51</v>
      </c>
      <c r="K885" s="13"/>
      <c r="L885" s="13">
        <f t="shared" si="1"/>
        <v>3.088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ht="15.0" customHeight="1">
      <c r="A886" s="8">
        <v>885.0</v>
      </c>
      <c r="B886" s="9" t="s">
        <v>2724</v>
      </c>
      <c r="C886" s="15" t="s">
        <v>2725</v>
      </c>
      <c r="D886" s="15" t="s">
        <v>2726</v>
      </c>
      <c r="E886" s="16">
        <v>176.2575</v>
      </c>
      <c r="F886" s="13">
        <v>1.12</v>
      </c>
      <c r="G886" s="13"/>
      <c r="H886" s="18"/>
      <c r="I886" s="18">
        <v>0.57</v>
      </c>
      <c r="J886" s="1" t="s">
        <v>37</v>
      </c>
      <c r="K886" s="13"/>
      <c r="L886" s="13">
        <f t="shared" si="1"/>
        <v>3.57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ht="15.0" customHeight="1">
      <c r="A887" s="8">
        <v>886.0</v>
      </c>
      <c r="B887" s="9" t="s">
        <v>2727</v>
      </c>
      <c r="C887" s="15" t="s">
        <v>2728</v>
      </c>
      <c r="D887" s="15" t="s">
        <v>2729</v>
      </c>
      <c r="E887" s="16">
        <f>197-37</f>
        <v>160</v>
      </c>
      <c r="F887" s="11">
        <v>2.65</v>
      </c>
      <c r="G887" s="13"/>
      <c r="H887" s="18"/>
      <c r="I887" s="18">
        <v>-0.255</v>
      </c>
      <c r="J887" s="1" t="s">
        <v>37</v>
      </c>
      <c r="K887" s="13"/>
      <c r="L887" s="13">
        <f t="shared" si="1"/>
        <v>2.745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ht="15.0" customHeight="1">
      <c r="A888" s="8">
        <v>887.0</v>
      </c>
      <c r="B888" s="9" t="s">
        <v>2730</v>
      </c>
      <c r="C888" s="1" t="s">
        <v>2731</v>
      </c>
      <c r="D888" s="1" t="s">
        <v>2732</v>
      </c>
      <c r="E888" s="10">
        <v>259.2172</v>
      </c>
      <c r="F888" s="11">
        <v>2.69</v>
      </c>
      <c r="G888" s="13"/>
      <c r="H888" s="18"/>
      <c r="I888" s="13"/>
      <c r="J888" s="1"/>
      <c r="K888" s="13">
        <v>1.051935979148775</v>
      </c>
      <c r="L888" s="13">
        <f t="shared" si="1"/>
        <v>4.051935979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ht="15.0" customHeight="1">
      <c r="A889" s="8">
        <v>888.0</v>
      </c>
      <c r="B889" s="9" t="s">
        <v>2733</v>
      </c>
      <c r="C889" s="15" t="s">
        <v>2734</v>
      </c>
      <c r="D889" s="15" t="s">
        <v>2735</v>
      </c>
      <c r="E889" s="16">
        <v>183.2056</v>
      </c>
      <c r="F889" s="11">
        <v>1.98</v>
      </c>
      <c r="G889" s="12"/>
      <c r="H889" s="17"/>
      <c r="I889" s="13">
        <v>0.25</v>
      </c>
      <c r="J889" s="1" t="s">
        <v>51</v>
      </c>
      <c r="K889" s="13"/>
      <c r="L889" s="13">
        <f t="shared" si="1"/>
        <v>3.25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ht="15.0" customHeight="1">
      <c r="A890" s="8">
        <v>889.0</v>
      </c>
      <c r="B890" s="9" t="s">
        <v>2736</v>
      </c>
      <c r="C890" s="15" t="s">
        <v>2737</v>
      </c>
      <c r="D890" s="15" t="s">
        <v>2738</v>
      </c>
      <c r="E890" s="16">
        <v>262.1017</v>
      </c>
      <c r="F890" s="11">
        <v>2.85</v>
      </c>
      <c r="G890" s="12"/>
      <c r="H890" s="17"/>
      <c r="I890" s="13">
        <v>1.1095</v>
      </c>
      <c r="J890" s="1" t="s">
        <v>51</v>
      </c>
      <c r="K890" s="13"/>
      <c r="L890" s="13">
        <f t="shared" si="1"/>
        <v>4.1095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ht="13.5" customHeight="1">
      <c r="A891" s="8">
        <v>890.0</v>
      </c>
      <c r="B891" s="9" t="s">
        <v>2739</v>
      </c>
      <c r="C891" s="15" t="s">
        <v>2740</v>
      </c>
      <c r="D891" s="15" t="s">
        <v>2741</v>
      </c>
      <c r="E891" s="16">
        <v>222.2642</v>
      </c>
      <c r="F891" s="11">
        <v>1.92</v>
      </c>
      <c r="G891" s="13"/>
      <c r="H891" s="18"/>
      <c r="I891" s="18">
        <v>0.726</v>
      </c>
      <c r="J891" s="1" t="s">
        <v>37</v>
      </c>
      <c r="K891" s="13"/>
      <c r="L891" s="13">
        <f t="shared" si="1"/>
        <v>3.726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ht="15.0" customHeight="1">
      <c r="A892" s="8">
        <v>891.0</v>
      </c>
      <c r="B892" s="9" t="s">
        <v>2742</v>
      </c>
      <c r="C892" s="1" t="s">
        <v>2743</v>
      </c>
      <c r="D892" s="1" t="s">
        <v>2744</v>
      </c>
      <c r="E892" s="10">
        <v>321.9928</v>
      </c>
      <c r="F892" s="11">
        <v>3.94</v>
      </c>
      <c r="G892" s="13"/>
      <c r="H892" s="18"/>
      <c r="I892" s="13"/>
      <c r="J892" s="1"/>
      <c r="K892" s="13">
        <v>2.3939028083479084</v>
      </c>
      <c r="L892" s="13">
        <f t="shared" si="1"/>
        <v>5.393902808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ht="15.0" customHeight="1">
      <c r="A893" s="8">
        <v>892.0</v>
      </c>
      <c r="B893" s="9" t="s">
        <v>2745</v>
      </c>
      <c r="C893" s="1" t="s">
        <v>2746</v>
      </c>
      <c r="D893" s="1" t="s">
        <v>2747</v>
      </c>
      <c r="E893" s="10">
        <v>120.1482</v>
      </c>
      <c r="F893" s="13">
        <v>1.61</v>
      </c>
      <c r="G893" s="13"/>
      <c r="H893" s="18"/>
      <c r="I893" s="13"/>
      <c r="J893" s="1"/>
      <c r="K893" s="13">
        <v>1.1352345966566406</v>
      </c>
      <c r="L893" s="13">
        <f t="shared" si="1"/>
        <v>4.135234597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ht="15.0" customHeight="1">
      <c r="A894" s="8">
        <v>893.0</v>
      </c>
      <c r="B894" s="9" t="s">
        <v>2748</v>
      </c>
      <c r="C894" s="1" t="s">
        <v>2749</v>
      </c>
      <c r="D894" s="1" t="s">
        <v>2750</v>
      </c>
      <c r="E894" s="10">
        <v>143.1848</v>
      </c>
      <c r="F894" s="13">
        <v>2.28</v>
      </c>
      <c r="G894" s="13"/>
      <c r="H894" s="18"/>
      <c r="I894" s="13"/>
      <c r="J894" s="1"/>
      <c r="K894" s="13">
        <v>1.5648323102016453</v>
      </c>
      <c r="L894" s="13">
        <f t="shared" si="1"/>
        <v>4.56483231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ht="15.0" customHeight="1">
      <c r="A895" s="8">
        <v>894.0</v>
      </c>
      <c r="B895" s="9" t="s">
        <v>2751</v>
      </c>
      <c r="C895" s="1" t="s">
        <v>2752</v>
      </c>
      <c r="D895" s="1" t="s">
        <v>2753</v>
      </c>
      <c r="E895" s="10">
        <v>144.1696</v>
      </c>
      <c r="F895" s="11">
        <v>2.85</v>
      </c>
      <c r="G895" s="12">
        <v>1.5</v>
      </c>
      <c r="H895" s="12"/>
      <c r="I895" s="13">
        <v>1.4915</v>
      </c>
      <c r="J895" s="1" t="s">
        <v>877</v>
      </c>
      <c r="K895" s="13"/>
      <c r="L895" s="13">
        <f t="shared" si="1"/>
        <v>4.49575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ht="14.25" customHeight="1">
      <c r="A896" s="8">
        <v>895.0</v>
      </c>
      <c r="B896" s="9" t="s">
        <v>2754</v>
      </c>
      <c r="C896" s="1" t="s">
        <v>2755</v>
      </c>
      <c r="D896" s="1" t="s">
        <v>2756</v>
      </c>
      <c r="E896" s="10">
        <v>144.1696</v>
      </c>
      <c r="F896" s="11">
        <v>2.7</v>
      </c>
      <c r="G896" s="13"/>
      <c r="H896" s="18"/>
      <c r="I896" s="13"/>
      <c r="J896" s="1"/>
      <c r="K896" s="13">
        <v>1.5568137021753135</v>
      </c>
      <c r="L896" s="13">
        <f t="shared" si="1"/>
        <v>4.556813702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ht="13.5" customHeight="1">
      <c r="A897" s="8">
        <v>896.0</v>
      </c>
      <c r="B897" s="9" t="s">
        <v>2757</v>
      </c>
      <c r="C897" s="1" t="s">
        <v>2758</v>
      </c>
      <c r="D897" s="1" t="s">
        <v>2759</v>
      </c>
      <c r="E897" s="10">
        <v>158.1994</v>
      </c>
      <c r="F897" s="13">
        <v>0.89</v>
      </c>
      <c r="G897" s="13"/>
      <c r="H897" s="18"/>
      <c r="I897" s="13"/>
      <c r="J897" s="1"/>
      <c r="K897" s="13">
        <v>0.9687559106456891</v>
      </c>
      <c r="L897" s="13">
        <f t="shared" si="1"/>
        <v>3.968755911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ht="15.0" customHeight="1">
      <c r="A898" s="8">
        <v>897.0</v>
      </c>
      <c r="B898" s="9" t="s">
        <v>2760</v>
      </c>
      <c r="C898" s="1" t="s">
        <v>2761</v>
      </c>
      <c r="D898" s="1" t="s">
        <v>2762</v>
      </c>
      <c r="E898" s="10">
        <v>158.1994</v>
      </c>
      <c r="F898" s="13">
        <v>0.89</v>
      </c>
      <c r="G898" s="13"/>
      <c r="H898" s="18"/>
      <c r="I898" s="13"/>
      <c r="J898" s="1"/>
      <c r="K898" s="13">
        <v>1.4510168050177628</v>
      </c>
      <c r="L898" s="13">
        <f t="shared" si="1"/>
        <v>4.451016805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ht="15.0" customHeight="1">
      <c r="A899" s="8">
        <v>898.0</v>
      </c>
      <c r="B899" s="9" t="s">
        <v>2763</v>
      </c>
      <c r="C899" s="15" t="s">
        <v>2764</v>
      </c>
      <c r="D899" s="15" t="s">
        <v>2765</v>
      </c>
      <c r="E899" s="16">
        <v>201.2208</v>
      </c>
      <c r="F899" s="13">
        <v>2.36</v>
      </c>
      <c r="G899" s="13"/>
      <c r="H899" s="18"/>
      <c r="I899" s="18">
        <v>1.353</v>
      </c>
      <c r="J899" s="1" t="s">
        <v>37</v>
      </c>
      <c r="K899" s="13"/>
      <c r="L899" s="13">
        <f t="shared" si="1"/>
        <v>4.353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ht="15.0" customHeight="1">
      <c r="A900" s="8">
        <v>899.0</v>
      </c>
      <c r="B900" s="9" t="s">
        <v>2766</v>
      </c>
      <c r="C900" s="15" t="s">
        <v>2767</v>
      </c>
      <c r="D900" s="15" t="s">
        <v>2768</v>
      </c>
      <c r="E900" s="10">
        <v>234.1648</v>
      </c>
      <c r="F900" s="13">
        <v>2.9</v>
      </c>
      <c r="G900" s="13"/>
      <c r="H900" s="13"/>
      <c r="I900" s="19">
        <v>1.838284732198499</v>
      </c>
      <c r="J900" s="1" t="s">
        <v>2769</v>
      </c>
      <c r="K900" s="19"/>
      <c r="L900" s="13">
        <f t="shared" si="1"/>
        <v>4.838284732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ht="15.0" customHeight="1">
      <c r="A901" s="8">
        <v>900.0</v>
      </c>
      <c r="B901" s="9" t="s">
        <v>2770</v>
      </c>
      <c r="C901" s="15" t="s">
        <v>2771</v>
      </c>
      <c r="D901" s="15" t="s">
        <v>2772</v>
      </c>
      <c r="E901" s="16">
        <v>193.2434</v>
      </c>
      <c r="F901" s="13">
        <v>4.19</v>
      </c>
      <c r="G901" s="12"/>
      <c r="H901" s="17"/>
      <c r="I901" s="13">
        <v>4.78</v>
      </c>
      <c r="J901" s="1" t="s">
        <v>1532</v>
      </c>
      <c r="K901" s="13"/>
      <c r="L901" s="13">
        <f t="shared" si="1"/>
        <v>7.78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ht="15.0" customHeight="1">
      <c r="A902" s="8">
        <v>901.0</v>
      </c>
      <c r="B902" s="9" t="s">
        <v>2773</v>
      </c>
      <c r="C902" s="15" t="s">
        <v>2774</v>
      </c>
      <c r="D902" s="15" t="s">
        <v>2775</v>
      </c>
      <c r="E902" s="16">
        <v>168.191</v>
      </c>
      <c r="F902" s="11">
        <v>4.12</v>
      </c>
      <c r="G902" s="13"/>
      <c r="H902" s="18"/>
      <c r="I902" s="18">
        <v>1.959</v>
      </c>
      <c r="J902" s="1" t="s">
        <v>37</v>
      </c>
      <c r="K902" s="13"/>
      <c r="L902" s="13">
        <f t="shared" si="1"/>
        <v>4.959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ht="15.0" customHeight="1">
      <c r="A903" s="8">
        <v>902.0</v>
      </c>
      <c r="B903" s="9" t="s">
        <v>2776</v>
      </c>
      <c r="C903" s="1" t="s">
        <v>2777</v>
      </c>
      <c r="D903" s="1" t="s">
        <v>2778</v>
      </c>
      <c r="E903" s="10">
        <v>184.2576</v>
      </c>
      <c r="F903" s="11">
        <v>4.38</v>
      </c>
      <c r="G903" s="13"/>
      <c r="H903" s="18"/>
      <c r="I903" s="13"/>
      <c r="J903" s="1"/>
      <c r="K903" s="13">
        <v>2.1192973743941885</v>
      </c>
      <c r="L903" s="13">
        <f t="shared" si="1"/>
        <v>5.119297374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ht="15.0" customHeight="1">
      <c r="A904" s="8">
        <v>903.0</v>
      </c>
      <c r="B904" s="9" t="s">
        <v>2779</v>
      </c>
      <c r="C904" s="15" t="s">
        <v>2780</v>
      </c>
      <c r="D904" s="15" t="s">
        <v>2781</v>
      </c>
      <c r="E904" s="16">
        <v>317.3259</v>
      </c>
      <c r="F904" s="13">
        <v>2.75</v>
      </c>
      <c r="G904" s="13"/>
      <c r="H904" s="18"/>
      <c r="I904" s="18">
        <v>3.695</v>
      </c>
      <c r="J904" s="1" t="s">
        <v>37</v>
      </c>
      <c r="K904" s="13"/>
      <c r="L904" s="13">
        <f t="shared" si="1"/>
        <v>6.695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ht="15.0" customHeight="1">
      <c r="A905" s="8">
        <v>904.0</v>
      </c>
      <c r="B905" s="9" t="s">
        <v>2782</v>
      </c>
      <c r="C905" s="1" t="s">
        <v>2783</v>
      </c>
      <c r="D905" s="1" t="s">
        <v>2784</v>
      </c>
      <c r="E905" s="10">
        <v>176.2356</v>
      </c>
      <c r="F905" s="11">
        <v>2.67</v>
      </c>
      <c r="G905" s="13"/>
      <c r="H905" s="18"/>
      <c r="I905" s="13"/>
      <c r="J905" s="1"/>
      <c r="K905" s="13">
        <v>1.2460936414306456</v>
      </c>
      <c r="L905" s="13">
        <f t="shared" si="1"/>
        <v>4.246093641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ht="15.0" customHeight="1">
      <c r="A906" s="8">
        <v>905.0</v>
      </c>
      <c r="B906" s="9" t="s">
        <v>2785</v>
      </c>
      <c r="C906" s="15" t="s">
        <v>2786</v>
      </c>
      <c r="D906" s="15" t="s">
        <v>2787</v>
      </c>
      <c r="E906" s="16">
        <v>131.1741</v>
      </c>
      <c r="F906" s="11">
        <v>2.6</v>
      </c>
      <c r="G906" s="12"/>
      <c r="H906" s="17"/>
      <c r="I906" s="13">
        <v>1.1705</v>
      </c>
      <c r="J906" s="1" t="s">
        <v>51</v>
      </c>
      <c r="K906" s="13"/>
      <c r="L906" s="13">
        <f t="shared" si="1"/>
        <v>4.1705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ht="15.0" customHeight="1">
      <c r="A907" s="8">
        <v>906.0</v>
      </c>
      <c r="B907" s="9" t="s">
        <v>2788</v>
      </c>
      <c r="C907" s="1" t="s">
        <v>2789</v>
      </c>
      <c r="D907" s="1" t="s">
        <v>2790</v>
      </c>
      <c r="E907" s="10">
        <v>284.4233</v>
      </c>
      <c r="F907" s="13">
        <v>1.59</v>
      </c>
      <c r="G907" s="13"/>
      <c r="H907" s="18"/>
      <c r="I907" s="13"/>
      <c r="J907" s="1"/>
      <c r="K907" s="13">
        <v>2.763769090956569</v>
      </c>
      <c r="L907" s="13">
        <f t="shared" si="1"/>
        <v>5.763769091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ht="15.0" customHeight="1">
      <c r="A908" s="8">
        <v>907.0</v>
      </c>
      <c r="B908" s="9" t="s">
        <v>2791</v>
      </c>
      <c r="C908" s="15" t="s">
        <v>2792</v>
      </c>
      <c r="D908" s="15" t="s">
        <v>2793</v>
      </c>
      <c r="E908" s="16">
        <v>201.6979</v>
      </c>
      <c r="F908" s="11">
        <v>3.51</v>
      </c>
      <c r="G908" s="12"/>
      <c r="H908" s="17"/>
      <c r="I908" s="13">
        <v>1.799</v>
      </c>
      <c r="J908" s="1" t="s">
        <v>106</v>
      </c>
      <c r="K908" s="13"/>
      <c r="L908" s="13">
        <f t="shared" si="1"/>
        <v>4.799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ht="15.0" customHeight="1">
      <c r="A909" s="8">
        <v>908.0</v>
      </c>
      <c r="B909" s="9" t="s">
        <v>2794</v>
      </c>
      <c r="C909" s="1" t="s">
        <v>2795</v>
      </c>
      <c r="D909" s="1" t="s">
        <v>2796</v>
      </c>
      <c r="E909" s="10">
        <v>135.1871</v>
      </c>
      <c r="F909" s="11">
        <v>2.01</v>
      </c>
      <c r="G909" s="13"/>
      <c r="H909" s="18"/>
      <c r="I909" s="13"/>
      <c r="J909" s="1"/>
      <c r="K909" s="13">
        <v>0.5398706447410428</v>
      </c>
      <c r="L909" s="13">
        <f t="shared" si="1"/>
        <v>3.539870645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ht="15.0" customHeight="1">
      <c r="A910" s="8">
        <v>909.0</v>
      </c>
      <c r="B910" s="9" t="s">
        <v>2797</v>
      </c>
      <c r="C910" s="1" t="s">
        <v>2798</v>
      </c>
      <c r="D910" s="1" t="s">
        <v>2799</v>
      </c>
      <c r="E910" s="10">
        <v>264.4109</v>
      </c>
      <c r="F910" s="11">
        <v>3.47</v>
      </c>
      <c r="G910" s="13"/>
      <c r="H910" s="18"/>
      <c r="I910" s="13"/>
      <c r="J910" s="1"/>
      <c r="K910" s="13">
        <v>2.1</v>
      </c>
      <c r="L910" s="13">
        <f t="shared" si="1"/>
        <v>5.1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ht="15.0" customHeight="1">
      <c r="A911" s="8">
        <v>910.0</v>
      </c>
      <c r="B911" s="9" t="s">
        <v>2800</v>
      </c>
      <c r="C911" s="1" t="s">
        <v>2801</v>
      </c>
      <c r="D911" s="1" t="s">
        <v>2802</v>
      </c>
      <c r="E911" s="10">
        <v>238.3737</v>
      </c>
      <c r="F911" s="13">
        <v>2.56</v>
      </c>
      <c r="G911" s="13"/>
      <c r="H911" s="18"/>
      <c r="I911" s="13"/>
      <c r="J911" s="1"/>
      <c r="K911" s="13">
        <v>2.231130301904441</v>
      </c>
      <c r="L911" s="13">
        <f t="shared" si="1"/>
        <v>5.231130302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ht="14.25" customHeight="1">
      <c r="A912" s="8">
        <v>911.0</v>
      </c>
      <c r="B912" s="9" t="s">
        <v>2803</v>
      </c>
      <c r="C912" s="1" t="s">
        <v>2804</v>
      </c>
      <c r="D912" s="1" t="s">
        <v>2805</v>
      </c>
      <c r="E912" s="10">
        <v>147.1306</v>
      </c>
      <c r="F912" s="11">
        <v>1.15</v>
      </c>
      <c r="G912" s="13"/>
      <c r="H912" s="18"/>
      <c r="I912" s="13"/>
      <c r="J912" s="1"/>
      <c r="K912" s="13">
        <v>0.16770300603204813</v>
      </c>
      <c r="L912" s="13">
        <f t="shared" si="1"/>
        <v>3.167703006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ht="15.0" customHeight="1">
      <c r="A913" s="8">
        <v>912.0</v>
      </c>
      <c r="B913" s="9" t="s">
        <v>2806</v>
      </c>
      <c r="C913" s="1" t="s">
        <v>2807</v>
      </c>
      <c r="D913" s="1" t="s">
        <v>2808</v>
      </c>
      <c r="E913" s="10">
        <v>192.1282</v>
      </c>
      <c r="F913" s="13">
        <v>1.12</v>
      </c>
      <c r="G913" s="13"/>
      <c r="H913" s="18"/>
      <c r="I913" s="13"/>
      <c r="J913" s="1"/>
      <c r="K913" s="13">
        <v>1.2421984288213712</v>
      </c>
      <c r="L913" s="13">
        <f t="shared" si="1"/>
        <v>4.242198429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ht="13.5" customHeight="1">
      <c r="A914" s="8">
        <v>913.0</v>
      </c>
      <c r="B914" s="9" t="s">
        <v>2809</v>
      </c>
      <c r="C914" s="1" t="s">
        <v>2810</v>
      </c>
      <c r="D914" s="1" t="s">
        <v>2811</v>
      </c>
      <c r="E914" s="10">
        <v>282.1327</v>
      </c>
      <c r="F914" s="11">
        <v>2.96</v>
      </c>
      <c r="G914" s="13"/>
      <c r="H914" s="18"/>
      <c r="I914" s="13"/>
      <c r="J914" s="1"/>
      <c r="K914" s="13">
        <v>1.6580617355671903</v>
      </c>
      <c r="L914" s="13">
        <f t="shared" si="1"/>
        <v>4.658061736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ht="13.5" customHeight="1">
      <c r="A915" s="8">
        <v>914.0</v>
      </c>
      <c r="B915" s="9" t="s">
        <v>2812</v>
      </c>
      <c r="C915" s="1" t="s">
        <v>2813</v>
      </c>
      <c r="D915" s="1" t="s">
        <v>2814</v>
      </c>
      <c r="E915" s="10">
        <v>219.1931</v>
      </c>
      <c r="F915" s="13">
        <v>2.33</v>
      </c>
      <c r="G915" s="13"/>
      <c r="H915" s="18"/>
      <c r="I915" s="13"/>
      <c r="J915" s="1"/>
      <c r="K915" s="13">
        <v>2.194698843152842</v>
      </c>
      <c r="L915" s="13">
        <f t="shared" si="1"/>
        <v>5.194698843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ht="15.0" customHeight="1">
      <c r="A916" s="8">
        <v>915.0</v>
      </c>
      <c r="B916" s="9" t="s">
        <v>2815</v>
      </c>
      <c r="C916" s="15" t="s">
        <v>2816</v>
      </c>
      <c r="D916" s="15" t="s">
        <v>2817</v>
      </c>
      <c r="E916" s="16">
        <v>391.2863</v>
      </c>
      <c r="F916" s="11">
        <v>6.5</v>
      </c>
      <c r="G916" s="13"/>
      <c r="H916" s="18"/>
      <c r="I916" s="18">
        <v>4.388</v>
      </c>
      <c r="J916" s="1" t="s">
        <v>37</v>
      </c>
      <c r="K916" s="13"/>
      <c r="L916" s="13">
        <f t="shared" si="1"/>
        <v>7.388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ht="15.0" customHeight="1">
      <c r="A917" s="8">
        <v>916.0</v>
      </c>
      <c r="B917" s="9" t="s">
        <v>2818</v>
      </c>
      <c r="C917" s="15" t="s">
        <v>2819</v>
      </c>
      <c r="D917" s="15" t="s">
        <v>2820</v>
      </c>
      <c r="E917" s="16">
        <v>338.439</v>
      </c>
      <c r="F917" s="13">
        <v>6.14</v>
      </c>
      <c r="G917" s="13"/>
      <c r="H917" s="18"/>
      <c r="I917" s="18">
        <v>4.74</v>
      </c>
      <c r="J917" s="1" t="s">
        <v>37</v>
      </c>
      <c r="K917" s="13"/>
      <c r="L917" s="13">
        <f t="shared" si="1"/>
        <v>7.74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ht="15.0" customHeight="1">
      <c r="A918" s="8">
        <v>917.0</v>
      </c>
      <c r="B918" s="9" t="s">
        <v>2821</v>
      </c>
      <c r="C918" s="15" t="s">
        <v>2822</v>
      </c>
      <c r="D918" s="15" t="s">
        <v>2823</v>
      </c>
      <c r="E918" s="16">
        <v>302.4498</v>
      </c>
      <c r="F918" s="11">
        <v>6.46</v>
      </c>
      <c r="G918" s="13"/>
      <c r="H918" s="18"/>
      <c r="I918" s="18">
        <v>2.104</v>
      </c>
      <c r="J918" s="1" t="s">
        <v>37</v>
      </c>
      <c r="K918" s="13"/>
      <c r="L918" s="13">
        <f t="shared" si="1"/>
        <v>5.104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ht="15.0" customHeight="1">
      <c r="A919" s="8">
        <v>918.0</v>
      </c>
      <c r="B919" s="9" t="s">
        <v>2824</v>
      </c>
      <c r="C919" s="15" t="s">
        <v>2825</v>
      </c>
      <c r="D919" s="15" t="s">
        <v>2826</v>
      </c>
      <c r="E919" s="16">
        <v>300.434</v>
      </c>
      <c r="F919" s="11">
        <v>4.8</v>
      </c>
      <c r="G919" s="13"/>
      <c r="H919" s="18"/>
      <c r="I919" s="18">
        <v>2.156</v>
      </c>
      <c r="J919" s="1" t="s">
        <v>37</v>
      </c>
      <c r="K919" s="13"/>
      <c r="L919" s="13">
        <f t="shared" si="1"/>
        <v>5.156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ht="15.0" customHeight="1">
      <c r="A920" s="8">
        <v>919.0</v>
      </c>
      <c r="B920" s="9" t="s">
        <v>2827</v>
      </c>
      <c r="C920" s="15" t="s">
        <v>2828</v>
      </c>
      <c r="D920" s="15" t="s">
        <v>2829</v>
      </c>
      <c r="E920" s="16">
        <v>302.4498</v>
      </c>
      <c r="F920" s="11">
        <v>6.45</v>
      </c>
      <c r="G920" s="13"/>
      <c r="H920" s="18"/>
      <c r="I920" s="18">
        <v>2.541</v>
      </c>
      <c r="J920" s="1" t="s">
        <v>37</v>
      </c>
      <c r="K920" s="13"/>
      <c r="L920" s="13">
        <f t="shared" si="1"/>
        <v>5.541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ht="15.0" customHeight="1">
      <c r="A921" s="8">
        <v>920.0</v>
      </c>
      <c r="B921" s="9" t="s">
        <v>2830</v>
      </c>
      <c r="C921" s="15" t="s">
        <v>2831</v>
      </c>
      <c r="D921" s="15" t="s">
        <v>2832</v>
      </c>
      <c r="E921" s="16">
        <v>302.4498</v>
      </c>
      <c r="F921" s="11">
        <v>6.59</v>
      </c>
      <c r="G921" s="13"/>
      <c r="H921" s="18"/>
      <c r="I921" s="18">
        <v>2.248</v>
      </c>
      <c r="J921" s="1" t="s">
        <v>37</v>
      </c>
      <c r="K921" s="13"/>
      <c r="L921" s="13">
        <f t="shared" si="1"/>
        <v>5.248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ht="15.0" customHeight="1">
      <c r="A922" s="8">
        <v>921.0</v>
      </c>
      <c r="B922" s="9" t="s">
        <v>2833</v>
      </c>
      <c r="C922" s="1" t="s">
        <v>2834</v>
      </c>
      <c r="D922" s="1" t="s">
        <v>2835</v>
      </c>
      <c r="E922" s="10">
        <v>219.2806</v>
      </c>
      <c r="F922" s="11">
        <v>4.2</v>
      </c>
      <c r="G922" s="13"/>
      <c r="H922" s="18"/>
      <c r="I922" s="13"/>
      <c r="J922" s="1"/>
      <c r="K922" s="13">
        <v>2.495902170844131</v>
      </c>
      <c r="L922" s="13">
        <f t="shared" si="1"/>
        <v>5.495902171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14.25" customHeight="1">
      <c r="A923" s="8">
        <v>922.0</v>
      </c>
      <c r="B923" s="9" t="s">
        <v>2836</v>
      </c>
      <c r="C923" s="1" t="s">
        <v>2837</v>
      </c>
      <c r="D923" s="1" t="s">
        <v>2838</v>
      </c>
      <c r="E923" s="10">
        <v>194.2315</v>
      </c>
      <c r="F923" s="11">
        <v>3.24</v>
      </c>
      <c r="G923" s="13"/>
      <c r="H923" s="18"/>
      <c r="I923" s="13"/>
      <c r="J923" s="1"/>
      <c r="K923" s="13">
        <v>1.353821212880441</v>
      </c>
      <c r="L923" s="13">
        <f t="shared" si="1"/>
        <v>4.353821213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ht="15.0" customHeight="1">
      <c r="A924" s="8">
        <v>923.0</v>
      </c>
      <c r="B924" s="9" t="s">
        <v>2839</v>
      </c>
      <c r="C924" s="15" t="s">
        <v>2840</v>
      </c>
      <c r="D924" s="15" t="s">
        <v>2841</v>
      </c>
      <c r="E924" s="16">
        <v>222.2383</v>
      </c>
      <c r="F924" s="11">
        <v>3.56</v>
      </c>
      <c r="G924" s="12"/>
      <c r="H924" s="17"/>
      <c r="I924" s="13">
        <v>1.8015</v>
      </c>
      <c r="J924" s="1" t="s">
        <v>106</v>
      </c>
      <c r="K924" s="13"/>
      <c r="L924" s="13">
        <f t="shared" si="1"/>
        <v>4.8015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ht="15.0" customHeight="1">
      <c r="A925" s="8">
        <v>924.0</v>
      </c>
      <c r="B925" s="9" t="s">
        <v>2842</v>
      </c>
      <c r="C925" s="1" t="s">
        <v>2843</v>
      </c>
      <c r="D925" s="1" t="s">
        <v>2844</v>
      </c>
      <c r="E925" s="10">
        <v>193.2434</v>
      </c>
      <c r="F925" s="13">
        <v>3.82</v>
      </c>
      <c r="G925" s="13"/>
      <c r="H925" s="18"/>
      <c r="I925" s="13"/>
      <c r="J925" s="1"/>
      <c r="K925" s="13">
        <v>2.8547409058697797</v>
      </c>
      <c r="L925" s="13">
        <f t="shared" si="1"/>
        <v>5.854740906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ht="15.0" customHeight="1">
      <c r="A926" s="8">
        <v>925.0</v>
      </c>
      <c r="B926" s="9" t="s">
        <v>2845</v>
      </c>
      <c r="C926" s="15" t="s">
        <v>2846</v>
      </c>
      <c r="D926" s="15" t="s">
        <v>2847</v>
      </c>
      <c r="E926" s="16">
        <v>285.3369</v>
      </c>
      <c r="F926" s="11">
        <v>3.69</v>
      </c>
      <c r="G926" s="13"/>
      <c r="H926" s="18"/>
      <c r="I926" s="18">
        <v>1.561</v>
      </c>
      <c r="J926" s="1" t="s">
        <v>37</v>
      </c>
      <c r="K926" s="13"/>
      <c r="L926" s="13">
        <f t="shared" si="1"/>
        <v>4.561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ht="15.0" customHeight="1">
      <c r="A927" s="8">
        <v>926.0</v>
      </c>
      <c r="B927" s="9" t="s">
        <v>2848</v>
      </c>
      <c r="C927" s="15" t="s">
        <v>2849</v>
      </c>
      <c r="D927" s="15" t="s">
        <v>2850</v>
      </c>
      <c r="E927" s="16">
        <v>336.2945</v>
      </c>
      <c r="F927" s="13">
        <v>2.07</v>
      </c>
      <c r="G927" s="13"/>
      <c r="H927" s="18"/>
      <c r="I927" s="18">
        <v>1.818</v>
      </c>
      <c r="J927" s="1" t="s">
        <v>37</v>
      </c>
      <c r="K927" s="13"/>
      <c r="L927" s="13">
        <f t="shared" si="1"/>
        <v>4.818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ht="15.0" customHeight="1">
      <c r="A928" s="8">
        <v>927.0</v>
      </c>
      <c r="B928" s="9" t="s">
        <v>2851</v>
      </c>
      <c r="C928" s="1" t="s">
        <v>2852</v>
      </c>
      <c r="D928" s="1" t="s">
        <v>2853</v>
      </c>
      <c r="E928" s="10">
        <v>227.0428</v>
      </c>
      <c r="F928" s="13">
        <v>2.65</v>
      </c>
      <c r="G928" s="13"/>
      <c r="H928" s="18"/>
      <c r="I928" s="13"/>
      <c r="J928" s="1"/>
      <c r="K928" s="13">
        <v>3.864746040238653</v>
      </c>
      <c r="L928" s="13">
        <f t="shared" si="1"/>
        <v>6.86474604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ht="15.0" customHeight="1">
      <c r="A929" s="8">
        <v>928.0</v>
      </c>
      <c r="B929" s="9" t="s">
        <v>2854</v>
      </c>
      <c r="C929" s="15" t="s">
        <v>2855</v>
      </c>
      <c r="D929" s="15" t="s">
        <v>2856</v>
      </c>
      <c r="E929" s="16">
        <v>194.1902</v>
      </c>
      <c r="F929" s="13">
        <v>-0.07</v>
      </c>
      <c r="G929" s="13"/>
      <c r="H929" s="18"/>
      <c r="I929" s="18">
        <v>0.109</v>
      </c>
      <c r="J929" s="1" t="s">
        <v>37</v>
      </c>
      <c r="K929" s="13"/>
      <c r="L929" s="13">
        <f t="shared" si="1"/>
        <v>3.109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ht="13.5" customHeight="1">
      <c r="A930" s="8">
        <v>929.0</v>
      </c>
      <c r="B930" s="9" t="s">
        <v>2857</v>
      </c>
      <c r="C930" s="15" t="s">
        <v>2858</v>
      </c>
      <c r="D930" s="15" t="s">
        <v>2859</v>
      </c>
      <c r="E930" s="16">
        <v>172.1797</v>
      </c>
      <c r="F930" s="13">
        <v>2.2</v>
      </c>
      <c r="G930" s="13"/>
      <c r="H930" s="18"/>
      <c r="I930" s="13">
        <v>3.1925</v>
      </c>
      <c r="J930" s="1" t="s">
        <v>406</v>
      </c>
      <c r="K930" s="13"/>
      <c r="L930" s="13">
        <f t="shared" si="1"/>
        <v>6.1925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ht="15.0" customHeight="1">
      <c r="A931" s="8">
        <v>930.0</v>
      </c>
      <c r="B931" s="9" t="s">
        <v>2860</v>
      </c>
      <c r="C931" s="15" t="s">
        <v>2861</v>
      </c>
      <c r="D931" s="15" t="s">
        <v>2862</v>
      </c>
      <c r="E931" s="10">
        <v>275.3849</v>
      </c>
      <c r="F931" s="11">
        <v>3.7</v>
      </c>
      <c r="G931" s="13"/>
      <c r="H931" s="13"/>
      <c r="I931" s="19"/>
      <c r="J931" s="1"/>
      <c r="K931" s="19">
        <v>2.138918170381583</v>
      </c>
      <c r="L931" s="13">
        <f t="shared" si="1"/>
        <v>5.13891817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ht="13.5" customHeight="1">
      <c r="A932" s="8">
        <v>931.0</v>
      </c>
      <c r="B932" s="9" t="s">
        <v>2863</v>
      </c>
      <c r="C932" s="1" t="s">
        <v>2864</v>
      </c>
      <c r="D932" s="1" t="s">
        <v>2865</v>
      </c>
      <c r="E932" s="10">
        <v>364.9097</v>
      </c>
      <c r="F932" s="13">
        <v>0.62</v>
      </c>
      <c r="G932" s="13"/>
      <c r="H932" s="18"/>
      <c r="I932" s="13"/>
      <c r="J932" s="1"/>
      <c r="K932" s="13">
        <v>3.4160573722204846</v>
      </c>
      <c r="L932" s="13">
        <f t="shared" si="1"/>
        <v>6.416057372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ht="15.0" customHeight="1">
      <c r="A933" s="8">
        <v>932.0</v>
      </c>
      <c r="B933" s="9" t="s">
        <v>2866</v>
      </c>
      <c r="C933" s="1" t="s">
        <v>2867</v>
      </c>
      <c r="D933" s="1" t="s">
        <v>2868</v>
      </c>
      <c r="E933" s="10">
        <v>268.3494</v>
      </c>
      <c r="F933" s="11">
        <v>5.48</v>
      </c>
      <c r="G933" s="13"/>
      <c r="H933" s="18"/>
      <c r="I933" s="13"/>
      <c r="J933" s="1"/>
      <c r="K933" s="13">
        <v>2.173428123485724</v>
      </c>
      <c r="L933" s="13">
        <f t="shared" si="1"/>
        <v>5.173428123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ht="15.0" customHeight="1">
      <c r="A934" s="8">
        <v>933.0</v>
      </c>
      <c r="B934" s="9" t="s">
        <v>2869</v>
      </c>
      <c r="C934" s="15" t="s">
        <v>2870</v>
      </c>
      <c r="D934" s="15" t="s">
        <v>2871</v>
      </c>
      <c r="E934" s="16">
        <v>318.3222</v>
      </c>
      <c r="F934" s="13">
        <v>4.1</v>
      </c>
      <c r="G934" s="13"/>
      <c r="H934" s="18"/>
      <c r="I934" s="13">
        <f>(3.6+2.4)/2</f>
        <v>3</v>
      </c>
      <c r="J934" s="1" t="s">
        <v>1162</v>
      </c>
      <c r="K934" s="13"/>
      <c r="L934" s="13">
        <f t="shared" si="1"/>
        <v>6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ht="15.0" customHeight="1">
      <c r="A935" s="8">
        <v>934.0</v>
      </c>
      <c r="B935" s="9" t="s">
        <v>2872</v>
      </c>
      <c r="C935" s="1" t="s">
        <v>2873</v>
      </c>
      <c r="D935" s="1" t="s">
        <v>2874</v>
      </c>
      <c r="E935" s="10">
        <v>292.3312</v>
      </c>
      <c r="F935" s="11">
        <v>4.27</v>
      </c>
      <c r="G935" s="13"/>
      <c r="H935" s="18"/>
      <c r="I935" s="13"/>
      <c r="J935" s="1"/>
      <c r="K935" s="13">
        <v>2.1871215683721967</v>
      </c>
      <c r="L935" s="13">
        <f t="shared" si="1"/>
        <v>5.187121568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ht="15.0" customHeight="1">
      <c r="A936" s="8">
        <v>935.0</v>
      </c>
      <c r="B936" s="9" t="s">
        <v>2875</v>
      </c>
      <c r="C936" s="15" t="s">
        <v>2876</v>
      </c>
      <c r="D936" s="15" t="s">
        <v>2877</v>
      </c>
      <c r="E936" s="16">
        <v>419.8989</v>
      </c>
      <c r="F936" s="13">
        <v>6.22</v>
      </c>
      <c r="G936" s="13"/>
      <c r="H936" s="18"/>
      <c r="I936" s="18">
        <v>4.916</v>
      </c>
      <c r="J936" s="1" t="s">
        <v>37</v>
      </c>
      <c r="K936" s="13"/>
      <c r="L936" s="13">
        <f t="shared" si="1"/>
        <v>7.916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ht="15.0" customHeight="1">
      <c r="A937" s="8">
        <v>936.0</v>
      </c>
      <c r="B937" s="9" t="s">
        <v>2878</v>
      </c>
      <c r="C937" s="15" t="s">
        <v>2879</v>
      </c>
      <c r="D937" s="15" t="s">
        <v>2880</v>
      </c>
      <c r="E937" s="16">
        <v>451.461</v>
      </c>
      <c r="F937" s="13">
        <v>6.2</v>
      </c>
      <c r="G937" s="13"/>
      <c r="H937" s="18"/>
      <c r="I937" s="18">
        <v>6.376</v>
      </c>
      <c r="J937" s="1" t="s">
        <v>37</v>
      </c>
      <c r="K937" s="13"/>
      <c r="L937" s="13">
        <f t="shared" si="1"/>
        <v>9.376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ht="15.0" customHeight="1">
      <c r="A938" s="8">
        <v>937.0</v>
      </c>
      <c r="B938" s="9" t="s">
        <v>2881</v>
      </c>
      <c r="C938" s="15" t="s">
        <v>2882</v>
      </c>
      <c r="D938" s="15" t="s">
        <v>2883</v>
      </c>
      <c r="E938" s="16">
        <v>231.2913</v>
      </c>
      <c r="F938" s="11">
        <v>4.82</v>
      </c>
      <c r="G938" s="12"/>
      <c r="H938" s="17"/>
      <c r="I938" s="13">
        <v>3.041</v>
      </c>
      <c r="J938" s="1" t="s">
        <v>406</v>
      </c>
      <c r="K938" s="13"/>
      <c r="L938" s="13">
        <f t="shared" si="1"/>
        <v>6.041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ht="13.5" customHeight="1">
      <c r="A939" s="8">
        <v>938.0</v>
      </c>
      <c r="B939" s="9" t="s">
        <v>2884</v>
      </c>
      <c r="C939" s="1" t="s">
        <v>2885</v>
      </c>
      <c r="D939" s="1" t="s">
        <v>2886</v>
      </c>
      <c r="E939" s="10">
        <v>230.3032</v>
      </c>
      <c r="F939" s="11">
        <v>5.52</v>
      </c>
      <c r="G939" s="13"/>
      <c r="H939" s="18"/>
      <c r="I939" s="13"/>
      <c r="J939" s="1"/>
      <c r="K939" s="13">
        <v>1.8709382785749735</v>
      </c>
      <c r="L939" s="13">
        <f t="shared" si="1"/>
        <v>4.870938279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ht="13.5" customHeight="1">
      <c r="A940" s="8">
        <v>939.0</v>
      </c>
      <c r="B940" s="9" t="s">
        <v>2887</v>
      </c>
      <c r="C940" s="1" t="s">
        <v>2888</v>
      </c>
      <c r="D940" s="1" t="s">
        <v>2889</v>
      </c>
      <c r="E940" s="10">
        <v>230.3032</v>
      </c>
      <c r="F940" s="11">
        <v>5.52</v>
      </c>
      <c r="G940" s="13"/>
      <c r="H940" s="18"/>
      <c r="I940" s="13"/>
      <c r="J940" s="1"/>
      <c r="K940" s="13">
        <v>3.2831187263616215</v>
      </c>
      <c r="L940" s="13">
        <f t="shared" si="1"/>
        <v>6.283118726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ht="15.0" customHeight="1">
      <c r="A941" s="8">
        <v>940.0</v>
      </c>
      <c r="B941" s="9" t="s">
        <v>2890</v>
      </c>
      <c r="C941" s="1" t="s">
        <v>2891</v>
      </c>
      <c r="D941" s="1" t="s">
        <v>2892</v>
      </c>
      <c r="E941" s="10">
        <v>326.2825</v>
      </c>
      <c r="F941" s="11">
        <v>4.59</v>
      </c>
      <c r="G941" s="12"/>
      <c r="H941" s="12"/>
      <c r="I941" s="13">
        <v>2.574</v>
      </c>
      <c r="J941" s="1" t="s">
        <v>37</v>
      </c>
      <c r="K941" s="13">
        <v>2.4</v>
      </c>
      <c r="L941" s="13">
        <f t="shared" si="1"/>
        <v>5.487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ht="15.0" customHeight="1">
      <c r="A942" s="8">
        <v>941.0</v>
      </c>
      <c r="B942" s="9" t="s">
        <v>2893</v>
      </c>
      <c r="C942" s="1" t="s">
        <v>2894</v>
      </c>
      <c r="D942" s="1" t="s">
        <v>2895</v>
      </c>
      <c r="E942" s="10">
        <v>410.4415</v>
      </c>
      <c r="F942" s="11">
        <v>7.98</v>
      </c>
      <c r="G942" s="13"/>
      <c r="H942" s="18"/>
      <c r="I942" s="13"/>
      <c r="J942" s="1"/>
      <c r="K942" s="13">
        <v>1.3828023447357165</v>
      </c>
      <c r="L942" s="13">
        <f t="shared" si="1"/>
        <v>4.382802345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ht="15.0" customHeight="1">
      <c r="A943" s="8">
        <v>942.0</v>
      </c>
      <c r="B943" s="9" t="s">
        <v>2896</v>
      </c>
      <c r="C943" s="1" t="s">
        <v>2897</v>
      </c>
      <c r="D943" s="1" t="s">
        <v>2898</v>
      </c>
      <c r="E943" s="10">
        <v>368.362</v>
      </c>
      <c r="F943" s="11">
        <v>6.34</v>
      </c>
      <c r="G943" s="13"/>
      <c r="H943" s="18"/>
      <c r="I943" s="13"/>
      <c r="J943" s="1"/>
      <c r="K943" s="13">
        <v>2.641995536218867</v>
      </c>
      <c r="L943" s="13">
        <f t="shared" si="1"/>
        <v>5.641995536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ht="15.0" customHeight="1">
      <c r="A944" s="8">
        <v>943.0</v>
      </c>
      <c r="B944" s="9" t="s">
        <v>2899</v>
      </c>
      <c r="C944" s="15" t="s">
        <v>2900</v>
      </c>
      <c r="D944" s="15" t="s">
        <v>2901</v>
      </c>
      <c r="E944" s="16">
        <v>278.2843</v>
      </c>
      <c r="F944" s="11">
        <v>2.83</v>
      </c>
      <c r="G944" s="12"/>
      <c r="H944" s="17"/>
      <c r="I944" s="13">
        <v>0.7125</v>
      </c>
      <c r="J944" s="1" t="s">
        <v>51</v>
      </c>
      <c r="K944" s="13"/>
      <c r="L944" s="13">
        <f t="shared" si="1"/>
        <v>3.7125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ht="15.0" customHeight="1">
      <c r="A945" s="8">
        <v>944.0</v>
      </c>
      <c r="B945" s="9" t="s">
        <v>2902</v>
      </c>
      <c r="C945" s="15" t="s">
        <v>2903</v>
      </c>
      <c r="D945" s="15" t="s">
        <v>2904</v>
      </c>
      <c r="E945" s="16">
        <v>394.4163</v>
      </c>
      <c r="F945" s="13">
        <v>4.1</v>
      </c>
      <c r="G945" s="13"/>
      <c r="H945" s="18"/>
      <c r="I945" s="18">
        <v>4.943</v>
      </c>
      <c r="J945" s="1" t="s">
        <v>37</v>
      </c>
      <c r="K945" s="13"/>
      <c r="L945" s="13">
        <f t="shared" si="1"/>
        <v>7.943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ht="13.5" customHeight="1">
      <c r="A946" s="8">
        <v>945.0</v>
      </c>
      <c r="B946" s="9" t="s">
        <v>2905</v>
      </c>
      <c r="C946" s="15" t="s">
        <v>2906</v>
      </c>
      <c r="D946" s="15" t="s">
        <v>2907</v>
      </c>
      <c r="E946" s="10">
        <v>334.4107</v>
      </c>
      <c r="F946" s="13">
        <v>1.93</v>
      </c>
      <c r="G946" s="13"/>
      <c r="H946" s="13"/>
      <c r="I946" s="19">
        <v>2.839419949573222</v>
      </c>
      <c r="J946" s="1" t="s">
        <v>2908</v>
      </c>
      <c r="K946" s="19"/>
      <c r="L946" s="13">
        <f t="shared" si="1"/>
        <v>5.83941995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ht="15.0" customHeight="1">
      <c r="A947" s="8">
        <v>946.0</v>
      </c>
      <c r="B947" s="9" t="s">
        <v>2909</v>
      </c>
      <c r="C947" s="1" t="s">
        <v>2910</v>
      </c>
      <c r="D947" s="1" t="s">
        <v>2911</v>
      </c>
      <c r="E947" s="10">
        <v>120.1482</v>
      </c>
      <c r="F947" s="11">
        <v>2.14</v>
      </c>
      <c r="G947" s="12"/>
      <c r="H947" s="12"/>
      <c r="I947" s="13">
        <v>0.169</v>
      </c>
      <c r="J947" s="1" t="s">
        <v>22</v>
      </c>
      <c r="K947" s="13"/>
      <c r="L947" s="13">
        <f t="shared" si="1"/>
        <v>3.169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ht="14.25" customHeight="1">
      <c r="A948" s="8">
        <v>947.0</v>
      </c>
      <c r="B948" s="9" t="s">
        <v>2912</v>
      </c>
      <c r="C948" s="15" t="s">
        <v>2913</v>
      </c>
      <c r="D948" s="15" t="s">
        <v>2914</v>
      </c>
      <c r="E948" s="16">
        <v>118.1324</v>
      </c>
      <c r="F948" s="11">
        <v>2.67</v>
      </c>
      <c r="G948" s="12"/>
      <c r="H948" s="17"/>
      <c r="I948" s="13">
        <v>0.928</v>
      </c>
      <c r="J948" s="1" t="s">
        <v>51</v>
      </c>
      <c r="K948" s="13"/>
      <c r="L948" s="13">
        <f t="shared" si="1"/>
        <v>3.928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ht="14.25" customHeight="1">
      <c r="A949" s="8">
        <v>948.0</v>
      </c>
      <c r="B949" s="9" t="s">
        <v>2915</v>
      </c>
      <c r="C949" s="15" t="s">
        <v>2916</v>
      </c>
      <c r="D949" s="15" t="s">
        <v>2917</v>
      </c>
      <c r="E949" s="10">
        <v>242.3381</v>
      </c>
      <c r="F949" s="11">
        <v>2.34</v>
      </c>
      <c r="G949" s="13"/>
      <c r="H949" s="13"/>
      <c r="I949" s="19">
        <v>1.003824248734668</v>
      </c>
      <c r="J949" s="1" t="s">
        <v>2918</v>
      </c>
      <c r="K949" s="19"/>
      <c r="L949" s="13">
        <f t="shared" si="1"/>
        <v>4.003824249</v>
      </c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ht="14.25" customHeight="1">
      <c r="A950" s="8">
        <v>949.0</v>
      </c>
      <c r="B950" s="9" t="s">
        <v>2919</v>
      </c>
      <c r="C950" s="15" t="s">
        <v>2920</v>
      </c>
      <c r="D950" s="15" t="s">
        <v>2921</v>
      </c>
      <c r="E950" s="16">
        <v>190.2637</v>
      </c>
      <c r="F950" s="13">
        <v>1.13</v>
      </c>
      <c r="G950" s="13"/>
      <c r="H950" s="18"/>
      <c r="I950" s="18">
        <v>2.344</v>
      </c>
      <c r="J950" s="1" t="s">
        <v>37</v>
      </c>
      <c r="K950" s="13"/>
      <c r="L950" s="13">
        <f t="shared" si="1"/>
        <v>5.344</v>
      </c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ht="13.5" customHeight="1">
      <c r="A951" s="8">
        <v>950.0</v>
      </c>
      <c r="B951" s="9" t="s">
        <v>2922</v>
      </c>
      <c r="C951" s="1" t="s">
        <v>2923</v>
      </c>
      <c r="D951" s="1" t="s">
        <v>2924</v>
      </c>
      <c r="E951" s="10">
        <v>272.4453</v>
      </c>
      <c r="F951" s="11"/>
      <c r="G951" s="13"/>
      <c r="H951" s="18"/>
      <c r="I951" s="13"/>
      <c r="J951" s="1"/>
      <c r="K951" s="13">
        <v>2.39</v>
      </c>
      <c r="L951" s="13">
        <f t="shared" si="1"/>
        <v>5.39</v>
      </c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ht="14.25" customHeight="1">
      <c r="A952" s="8">
        <v>951.0</v>
      </c>
      <c r="B952" s="9" t="s">
        <v>2925</v>
      </c>
      <c r="C952" s="15" t="s">
        <v>2926</v>
      </c>
      <c r="D952" s="15" t="s">
        <v>2927</v>
      </c>
      <c r="E952" s="10">
        <v>173.5963</v>
      </c>
      <c r="F952" s="11"/>
      <c r="G952" s="13"/>
      <c r="H952" s="13"/>
      <c r="I952" s="19">
        <v>0.03003145408044347</v>
      </c>
      <c r="J952" s="1" t="s">
        <v>2928</v>
      </c>
      <c r="K952" s="19"/>
      <c r="L952" s="13">
        <f t="shared" si="1"/>
        <v>3.030031454</v>
      </c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ht="13.5" customHeight="1">
      <c r="A953" s="8">
        <v>952.0</v>
      </c>
      <c r="B953" s="9" t="s">
        <v>2929</v>
      </c>
      <c r="C953" s="15" t="s">
        <v>2930</v>
      </c>
      <c r="D953" s="15" t="s">
        <v>2931</v>
      </c>
      <c r="E953" s="10">
        <v>253.3178</v>
      </c>
      <c r="F953" s="11"/>
      <c r="G953" s="13"/>
      <c r="H953" s="13"/>
      <c r="I953" s="19">
        <v>-0.9853229862901454</v>
      </c>
      <c r="J953" s="1" t="s">
        <v>2932</v>
      </c>
      <c r="K953" s="19"/>
      <c r="L953" s="13">
        <f t="shared" si="1"/>
        <v>2.014677014</v>
      </c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ht="14.25" customHeight="1">
      <c r="A954" s="8">
        <v>953.0</v>
      </c>
      <c r="B954" s="9" t="s">
        <v>2933</v>
      </c>
      <c r="C954" s="15" t="s">
        <v>2934</v>
      </c>
      <c r="D954" s="15" t="s">
        <v>2935</v>
      </c>
      <c r="E954" s="10">
        <v>255.4834</v>
      </c>
      <c r="F954" s="11"/>
      <c r="G954" s="13"/>
      <c r="H954" s="13"/>
      <c r="I954" s="19">
        <v>0.10851318051235945</v>
      </c>
      <c r="J954" s="1" t="s">
        <v>2936</v>
      </c>
      <c r="K954" s="19"/>
      <c r="L954" s="13">
        <f t="shared" si="1"/>
        <v>3.108513181</v>
      </c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ht="13.5" customHeight="1">
      <c r="A955" s="8">
        <v>954.0</v>
      </c>
      <c r="B955" s="9" t="s">
        <v>2937</v>
      </c>
      <c r="C955" s="1" t="s">
        <v>2938</v>
      </c>
      <c r="D955" s="1" t="s">
        <v>2939</v>
      </c>
      <c r="E955" s="10">
        <v>132.0</v>
      </c>
      <c r="F955" s="11"/>
      <c r="G955" s="13"/>
      <c r="H955" s="18"/>
      <c r="I955" s="13"/>
      <c r="J955" s="1"/>
      <c r="K955" s="13">
        <v>-2.0249504600393906</v>
      </c>
      <c r="L955" s="13">
        <f t="shared" si="1"/>
        <v>0.97504954</v>
      </c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ht="13.5" customHeight="1">
      <c r="A956" s="8">
        <v>955.0</v>
      </c>
      <c r="B956" s="9" t="s">
        <v>2940</v>
      </c>
      <c r="C956" s="15" t="s">
        <v>2941</v>
      </c>
      <c r="D956" s="15" t="s">
        <v>2942</v>
      </c>
      <c r="E956" s="16">
        <v>368.4908</v>
      </c>
      <c r="F956" s="11"/>
      <c r="G956" s="13"/>
      <c r="H956" s="18"/>
      <c r="I956" s="18">
        <v>1.107</v>
      </c>
      <c r="J956" s="1" t="s">
        <v>37</v>
      </c>
      <c r="K956" s="13"/>
      <c r="L956" s="13">
        <f t="shared" si="1"/>
        <v>4.107</v>
      </c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ht="13.5" customHeight="1">
      <c r="A957" s="8">
        <v>956.0</v>
      </c>
      <c r="B957" s="9" t="s">
        <v>2943</v>
      </c>
      <c r="C957" s="15" t="s">
        <v>2944</v>
      </c>
      <c r="D957" s="15" t="s">
        <v>2945</v>
      </c>
      <c r="E957" s="10">
        <v>227.7723</v>
      </c>
      <c r="F957" s="11"/>
      <c r="G957" s="13"/>
      <c r="H957" s="13"/>
      <c r="I957" s="19">
        <v>0.1506830392916282</v>
      </c>
      <c r="J957" s="1" t="s">
        <v>2946</v>
      </c>
      <c r="K957" s="19">
        <v>-0.48133350212215853</v>
      </c>
      <c r="L957" s="13">
        <f t="shared" si="1"/>
        <v>2.834674769</v>
      </c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ht="13.5" customHeight="1">
      <c r="A958" s="8">
        <v>957.0</v>
      </c>
      <c r="B958" s="9" t="s">
        <v>2947</v>
      </c>
      <c r="C958" s="15" t="s">
        <v>2948</v>
      </c>
      <c r="D958" s="15" t="s">
        <v>2949</v>
      </c>
      <c r="E958" s="16">
        <v>432.6204</v>
      </c>
      <c r="F958" s="11"/>
      <c r="G958" s="13"/>
      <c r="H958" s="18"/>
      <c r="I958" s="18">
        <v>1.535</v>
      </c>
      <c r="J958" s="1" t="s">
        <v>37</v>
      </c>
      <c r="K958" s="13"/>
      <c r="L958" s="13">
        <f t="shared" si="1"/>
        <v>4.535</v>
      </c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 ht="13.5" customHeight="1">
      <c r="A959" s="8">
        <v>958.0</v>
      </c>
      <c r="B959" s="9" t="s">
        <v>2950</v>
      </c>
      <c r="C959" s="15" t="s">
        <v>2951</v>
      </c>
      <c r="D959" s="15" t="s">
        <v>2952</v>
      </c>
      <c r="E959" s="10">
        <v>263.1181</v>
      </c>
      <c r="F959" s="11"/>
      <c r="G959" s="13"/>
      <c r="H959" s="13"/>
      <c r="I959" s="19">
        <v>0.03454890731964778</v>
      </c>
      <c r="J959" s="1" t="s">
        <v>2953</v>
      </c>
      <c r="K959" s="19">
        <v>-0.343274133088339</v>
      </c>
      <c r="L959" s="13">
        <f t="shared" si="1"/>
        <v>2.845637387</v>
      </c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 ht="15.0" customHeight="1">
      <c r="A960" s="8">
        <v>959.0</v>
      </c>
      <c r="B960" s="9" t="s">
        <v>2954</v>
      </c>
      <c r="C960" s="15" t="s">
        <v>2955</v>
      </c>
      <c r="D960" s="15" t="s">
        <v>2956</v>
      </c>
      <c r="E960" s="10">
        <v>247.3116</v>
      </c>
      <c r="F960" s="11"/>
      <c r="G960" s="13"/>
      <c r="H960" s="13"/>
      <c r="I960" s="19">
        <v>-0.001212461886659143</v>
      </c>
      <c r="J960" s="1" t="s">
        <v>2957</v>
      </c>
      <c r="K960" s="19"/>
      <c r="L960" s="13">
        <f t="shared" si="1"/>
        <v>2.998787538</v>
      </c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 ht="15.0" customHeight="1">
      <c r="A961" s="8">
        <v>960.0</v>
      </c>
      <c r="B961" s="9" t="s">
        <v>2958</v>
      </c>
      <c r="C961" s="15" t="s">
        <v>2959</v>
      </c>
      <c r="D961" s="15" t="s">
        <v>2960</v>
      </c>
      <c r="E961" s="10">
        <v>183.0</v>
      </c>
      <c r="F961" s="11"/>
      <c r="G961" s="13"/>
      <c r="H961" s="13"/>
      <c r="I961" s="19">
        <v>-1.9137987937802778</v>
      </c>
      <c r="J961" s="1" t="s">
        <v>2961</v>
      </c>
      <c r="K961" s="19"/>
      <c r="L961" s="13">
        <f t="shared" si="1"/>
        <v>1.086201206</v>
      </c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 ht="13.5" customHeight="1">
      <c r="A962" s="8">
        <v>961.0</v>
      </c>
      <c r="B962" s="9" t="s">
        <v>2962</v>
      </c>
      <c r="C962" s="15" t="s">
        <v>2963</v>
      </c>
      <c r="D962" s="15" t="s">
        <v>2964</v>
      </c>
      <c r="E962" s="10">
        <v>65.0099</v>
      </c>
      <c r="F962" s="11"/>
      <c r="G962" s="13"/>
      <c r="H962" s="13"/>
      <c r="I962" s="19">
        <v>1.0757866548785195</v>
      </c>
      <c r="J962" s="1" t="s">
        <v>2965</v>
      </c>
      <c r="K962" s="19"/>
      <c r="L962" s="13">
        <f t="shared" si="1"/>
        <v>4.075786655</v>
      </c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 ht="14.25" customHeight="1">
      <c r="A963" s="8">
        <v>962.0</v>
      </c>
      <c r="B963" s="9" t="s">
        <v>2966</v>
      </c>
      <c r="C963" s="15" t="s">
        <v>2967</v>
      </c>
      <c r="D963" s="15" t="s">
        <v>2968</v>
      </c>
      <c r="E963" s="10">
        <v>109.597</v>
      </c>
      <c r="F963" s="11"/>
      <c r="G963" s="13"/>
      <c r="H963" s="13"/>
      <c r="I963" s="19">
        <v>-0.6248373652597894</v>
      </c>
      <c r="J963" s="1" t="s">
        <v>2969</v>
      </c>
      <c r="K963" s="19"/>
      <c r="L963" s="13">
        <f t="shared" si="1"/>
        <v>2.375162635</v>
      </c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 ht="14.25" customHeight="1">
      <c r="A964" s="8">
        <v>963.0</v>
      </c>
      <c r="B964" s="9" t="s">
        <v>2970</v>
      </c>
      <c r="C964" s="1" t="s">
        <v>2971</v>
      </c>
      <c r="D964" s="1" t="s">
        <v>2972</v>
      </c>
      <c r="E964" s="10">
        <v>364.4458</v>
      </c>
      <c r="F964" s="11"/>
      <c r="G964" s="13"/>
      <c r="H964" s="18"/>
      <c r="I964" s="13"/>
      <c r="J964" s="1"/>
      <c r="K964" s="13">
        <v>3.1144749182907523</v>
      </c>
      <c r="L964" s="13">
        <f t="shared" si="1"/>
        <v>6.114474918</v>
      </c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 ht="15.0" customHeight="1">
      <c r="A965" s="8">
        <v>964.0</v>
      </c>
      <c r="B965" s="9" t="s">
        <v>2973</v>
      </c>
      <c r="C965" s="15" t="s">
        <v>2974</v>
      </c>
      <c r="D965" s="15" t="s">
        <v>2975</v>
      </c>
      <c r="E965" s="10">
        <v>347.1656</v>
      </c>
      <c r="F965" s="11"/>
      <c r="G965" s="13"/>
      <c r="H965" s="13"/>
      <c r="I965" s="19">
        <v>3.8853792351922305</v>
      </c>
      <c r="J965" s="1" t="s">
        <v>2976</v>
      </c>
      <c r="K965" s="19"/>
      <c r="L965" s="13">
        <f t="shared" si="1"/>
        <v>6.885379235</v>
      </c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 ht="15.0" customHeight="1">
      <c r="A966" s="8">
        <v>965.0</v>
      </c>
      <c r="B966" s="9" t="s">
        <v>2977</v>
      </c>
      <c r="C966" s="15" t="s">
        <v>2978</v>
      </c>
      <c r="D966" s="15" t="s">
        <v>2979</v>
      </c>
      <c r="E966" s="10">
        <v>234.9536</v>
      </c>
      <c r="F966" s="11"/>
      <c r="G966" s="13"/>
      <c r="H966" s="13"/>
      <c r="I966" s="19">
        <v>4.329556885060918</v>
      </c>
      <c r="J966" s="1" t="s">
        <v>2980</v>
      </c>
      <c r="K966" s="19"/>
      <c r="L966" s="13">
        <f t="shared" si="1"/>
        <v>7.329556885</v>
      </c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 ht="15.0" customHeight="1">
      <c r="A967" s="14"/>
      <c r="B967" s="9"/>
      <c r="C967" s="1"/>
      <c r="D967" s="1"/>
      <c r="E967" s="10"/>
      <c r="F967" s="11"/>
      <c r="G967" s="13"/>
      <c r="H967" s="13"/>
      <c r="I967" s="13"/>
      <c r="J967" s="1"/>
      <c r="K967" s="13"/>
      <c r="L967" s="13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 ht="15.0" customHeight="1">
      <c r="A968" s="14"/>
      <c r="B968" s="9"/>
      <c r="C968" s="1"/>
      <c r="D968" s="1"/>
      <c r="E968" s="10"/>
      <c r="F968" s="11"/>
      <c r="G968" s="13"/>
      <c r="H968" s="13"/>
      <c r="I968" s="13"/>
      <c r="J968" s="1"/>
      <c r="K968" s="13"/>
      <c r="L968" s="13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 ht="15.75" customHeight="1">
      <c r="A969" s="14"/>
      <c r="B969" s="9"/>
      <c r="C969" s="1"/>
      <c r="D969" s="1"/>
      <c r="E969" s="10"/>
      <c r="F969" s="11"/>
      <c r="G969" s="13"/>
      <c r="H969" s="13"/>
      <c r="I969" s="13"/>
      <c r="J969" s="1"/>
      <c r="K969" s="13"/>
      <c r="L969" s="13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 ht="15.75" customHeight="1">
      <c r="A970" s="14"/>
      <c r="B970" s="9"/>
      <c r="C970" s="1"/>
      <c r="D970" s="1"/>
      <c r="E970" s="10"/>
      <c r="F970" s="11"/>
      <c r="G970" s="13"/>
      <c r="H970" s="13"/>
      <c r="I970" s="13"/>
      <c r="J970" s="1"/>
      <c r="K970" s="13"/>
      <c r="L970" s="13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 ht="15.75" customHeight="1">
      <c r="A971" s="14"/>
      <c r="B971" s="9"/>
      <c r="C971" s="1"/>
      <c r="D971" s="1"/>
      <c r="E971" s="10"/>
      <c r="F971" s="11"/>
      <c r="G971" s="13"/>
      <c r="H971" s="13"/>
      <c r="I971" s="13"/>
      <c r="J971" s="1"/>
      <c r="K971" s="13"/>
      <c r="L971" s="13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 ht="15.75" customHeight="1">
      <c r="A972" s="14"/>
      <c r="B972" s="9"/>
      <c r="C972" s="1"/>
      <c r="D972" s="1"/>
      <c r="E972" s="10"/>
      <c r="F972" s="11"/>
      <c r="G972" s="13"/>
      <c r="H972" s="13"/>
      <c r="I972" s="13"/>
      <c r="J972" s="1"/>
      <c r="K972" s="13"/>
      <c r="L972" s="13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 ht="15.75" customHeight="1">
      <c r="A973" s="14"/>
      <c r="B973" s="9"/>
      <c r="C973" s="1"/>
      <c r="D973" s="1"/>
      <c r="E973" s="10"/>
      <c r="F973" s="11"/>
      <c r="G973" s="13"/>
      <c r="H973" s="13"/>
      <c r="I973" s="13"/>
      <c r="J973" s="1"/>
      <c r="K973" s="13"/>
      <c r="L973" s="13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 ht="15.75" customHeight="1">
      <c r="A974" s="14"/>
      <c r="B974" s="9"/>
      <c r="C974" s="1"/>
      <c r="D974" s="1"/>
      <c r="E974" s="10"/>
      <c r="F974" s="11"/>
      <c r="G974" s="13"/>
      <c r="H974" s="13"/>
      <c r="I974" s="13"/>
      <c r="J974" s="1"/>
      <c r="K974" s="13"/>
      <c r="L974" s="13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 ht="15.75" customHeight="1">
      <c r="A975" s="14"/>
      <c r="B975" s="9"/>
      <c r="C975" s="1"/>
      <c r="D975" s="1"/>
      <c r="E975" s="10"/>
      <c r="F975" s="11"/>
      <c r="G975" s="13"/>
      <c r="H975" s="13"/>
      <c r="I975" s="13"/>
      <c r="J975" s="1"/>
      <c r="K975" s="13"/>
      <c r="L975" s="13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 ht="15.75" customHeight="1">
      <c r="A976" s="14"/>
      <c r="B976" s="9"/>
      <c r="C976" s="1"/>
      <c r="D976" s="1"/>
      <c r="E976" s="10"/>
      <c r="F976" s="11"/>
      <c r="G976" s="13"/>
      <c r="H976" s="13"/>
      <c r="I976" s="13"/>
      <c r="J976" s="1"/>
      <c r="K976" s="13"/>
      <c r="L976" s="13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 ht="15.75" customHeight="1">
      <c r="A977" s="14"/>
      <c r="B977" s="9"/>
      <c r="C977" s="1"/>
      <c r="D977" s="1"/>
      <c r="E977" s="10"/>
      <c r="F977" s="11"/>
      <c r="G977" s="13"/>
      <c r="H977" s="13"/>
      <c r="I977" s="13"/>
      <c r="J977" s="1"/>
      <c r="K977" s="13"/>
      <c r="L977" s="13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 ht="15.75" customHeight="1">
      <c r="A978" s="14"/>
      <c r="B978" s="9"/>
      <c r="C978" s="1"/>
      <c r="D978" s="1"/>
      <c r="E978" s="10"/>
      <c r="F978" s="11"/>
      <c r="G978" s="13"/>
      <c r="H978" s="13"/>
      <c r="I978" s="13"/>
      <c r="J978" s="1"/>
      <c r="K978" s="13"/>
      <c r="L978" s="13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 ht="15.75" customHeight="1">
      <c r="A979" s="14"/>
      <c r="B979" s="9"/>
      <c r="C979" s="1"/>
      <c r="D979" s="1"/>
      <c r="E979" s="10"/>
      <c r="F979" s="11"/>
      <c r="G979" s="13"/>
      <c r="H979" s="13"/>
      <c r="I979" s="13"/>
      <c r="J979" s="1"/>
      <c r="K979" s="13"/>
      <c r="L979" s="13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 ht="15.75" customHeight="1">
      <c r="A980" s="14"/>
      <c r="B980" s="9"/>
      <c r="C980" s="1"/>
      <c r="D980" s="1"/>
      <c r="E980" s="10"/>
      <c r="F980" s="11"/>
      <c r="G980" s="13"/>
      <c r="H980" s="13"/>
      <c r="I980" s="13"/>
      <c r="J980" s="1"/>
      <c r="K980" s="13"/>
      <c r="L980" s="13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 ht="15.75" customHeight="1">
      <c r="A981" s="14"/>
      <c r="B981" s="9"/>
      <c r="C981" s="1"/>
      <c r="D981" s="1"/>
      <c r="E981" s="10"/>
      <c r="F981" s="11"/>
      <c r="G981" s="13"/>
      <c r="H981" s="13"/>
      <c r="I981" s="13"/>
      <c r="J981" s="1"/>
      <c r="K981" s="13"/>
      <c r="L981" s="13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 ht="15.75" customHeight="1">
      <c r="A982" s="14"/>
      <c r="B982" s="9"/>
      <c r="C982" s="1"/>
      <c r="D982" s="1"/>
      <c r="E982" s="10"/>
      <c r="F982" s="11"/>
      <c r="G982" s="13"/>
      <c r="H982" s="13"/>
      <c r="I982" s="13"/>
      <c r="J982" s="1"/>
      <c r="K982" s="13"/>
      <c r="L982" s="13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 ht="15.75" customHeight="1">
      <c r="A983" s="14"/>
      <c r="B983" s="9"/>
      <c r="C983" s="1"/>
      <c r="D983" s="1"/>
      <c r="E983" s="10"/>
      <c r="F983" s="11"/>
      <c r="G983" s="13"/>
      <c r="H983" s="13"/>
      <c r="I983" s="13"/>
      <c r="J983" s="1"/>
      <c r="K983" s="13"/>
      <c r="L983" s="13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 ht="15.75" customHeight="1">
      <c r="A984" s="14"/>
      <c r="B984" s="9"/>
      <c r="C984" s="1"/>
      <c r="D984" s="1"/>
      <c r="E984" s="10"/>
      <c r="F984" s="11"/>
      <c r="G984" s="13"/>
      <c r="H984" s="13"/>
      <c r="I984" s="13"/>
      <c r="J984" s="1"/>
      <c r="K984" s="13"/>
      <c r="L984" s="13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 ht="15.75" customHeight="1">
      <c r="A985" s="14"/>
      <c r="B985" s="9"/>
      <c r="C985" s="1"/>
      <c r="D985" s="1"/>
      <c r="E985" s="10"/>
      <c r="F985" s="11"/>
      <c r="G985" s="13"/>
      <c r="H985" s="13"/>
      <c r="I985" s="13"/>
      <c r="J985" s="1"/>
      <c r="K985" s="13"/>
      <c r="L985" s="13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 ht="15.75" customHeight="1">
      <c r="A986" s="14"/>
      <c r="B986" s="9"/>
      <c r="C986" s="1"/>
      <c r="D986" s="1"/>
      <c r="E986" s="10"/>
      <c r="F986" s="11"/>
      <c r="G986" s="13"/>
      <c r="H986" s="13"/>
      <c r="I986" s="13"/>
      <c r="J986" s="1"/>
      <c r="K986" s="13"/>
      <c r="L986" s="13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 ht="15.75" customHeight="1">
      <c r="A987" s="14"/>
      <c r="B987" s="9"/>
      <c r="C987" s="1"/>
      <c r="D987" s="1"/>
      <c r="E987" s="10"/>
      <c r="F987" s="11"/>
      <c r="G987" s="13"/>
      <c r="H987" s="13"/>
      <c r="I987" s="13"/>
      <c r="J987" s="1"/>
      <c r="K987" s="13"/>
      <c r="L987" s="13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 ht="15.75" customHeight="1">
      <c r="A988" s="14"/>
      <c r="B988" s="9"/>
      <c r="C988" s="1"/>
      <c r="D988" s="1"/>
      <c r="E988" s="10"/>
      <c r="F988" s="11"/>
      <c r="G988" s="13"/>
      <c r="H988" s="13"/>
      <c r="I988" s="13"/>
      <c r="J988" s="1"/>
      <c r="K988" s="13"/>
      <c r="L988" s="13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 ht="15.75" customHeight="1">
      <c r="A989" s="14"/>
      <c r="B989" s="9"/>
      <c r="C989" s="1"/>
      <c r="D989" s="1"/>
      <c r="E989" s="10"/>
      <c r="F989" s="11"/>
      <c r="G989" s="13"/>
      <c r="H989" s="13"/>
      <c r="I989" s="13"/>
      <c r="J989" s="1"/>
      <c r="K989" s="13"/>
      <c r="L989" s="13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 ht="15.75" customHeight="1">
      <c r="A990" s="14"/>
      <c r="B990" s="9"/>
      <c r="C990" s="1"/>
      <c r="D990" s="1"/>
      <c r="E990" s="10"/>
      <c r="F990" s="11"/>
      <c r="G990" s="13"/>
      <c r="H990" s="13"/>
      <c r="I990" s="13"/>
      <c r="J990" s="1"/>
      <c r="K990" s="13"/>
      <c r="L990" s="13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 ht="15.75" customHeight="1">
      <c r="A991" s="14"/>
      <c r="B991" s="9"/>
      <c r="C991" s="1"/>
      <c r="D991" s="1"/>
      <c r="E991" s="10"/>
      <c r="F991" s="11"/>
      <c r="G991" s="13"/>
      <c r="H991" s="13"/>
      <c r="I991" s="13"/>
      <c r="J991" s="1"/>
      <c r="K991" s="13"/>
      <c r="L991" s="13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 ht="15.75" customHeight="1">
      <c r="A992" s="14"/>
      <c r="B992" s="9"/>
      <c r="C992" s="1"/>
      <c r="D992" s="1"/>
      <c r="E992" s="10"/>
      <c r="F992" s="11"/>
      <c r="G992" s="13"/>
      <c r="H992" s="13"/>
      <c r="I992" s="13"/>
      <c r="J992" s="1"/>
      <c r="K992" s="13"/>
      <c r="L992" s="13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 ht="15.75" customHeight="1">
      <c r="A993" s="14"/>
      <c r="B993" s="9"/>
      <c r="C993" s="1"/>
      <c r="D993" s="1"/>
      <c r="E993" s="10"/>
      <c r="F993" s="11"/>
      <c r="G993" s="13"/>
      <c r="H993" s="13"/>
      <c r="I993" s="13"/>
      <c r="J993" s="1"/>
      <c r="K993" s="13"/>
      <c r="L993" s="13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 ht="15.75" customHeight="1">
      <c r="A994" s="14"/>
      <c r="B994" s="9"/>
      <c r="C994" s="1"/>
      <c r="D994" s="1"/>
      <c r="E994" s="10"/>
      <c r="F994" s="11"/>
      <c r="G994" s="13"/>
      <c r="H994" s="13"/>
      <c r="I994" s="13"/>
      <c r="J994" s="1"/>
      <c r="K994" s="13"/>
      <c r="L994" s="13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 ht="15.75" customHeight="1">
      <c r="A995" s="14"/>
      <c r="B995" s="9"/>
      <c r="C995" s="1"/>
      <c r="D995" s="1"/>
      <c r="E995" s="10"/>
      <c r="F995" s="11"/>
      <c r="G995" s="13"/>
      <c r="H995" s="13"/>
      <c r="I995" s="13"/>
      <c r="J995" s="1"/>
      <c r="K995" s="13"/>
      <c r="L995" s="13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 ht="15.75" customHeight="1">
      <c r="A996" s="14"/>
      <c r="B996" s="9"/>
      <c r="C996" s="1"/>
      <c r="D996" s="1"/>
      <c r="E996" s="10"/>
      <c r="F996" s="11"/>
      <c r="G996" s="13"/>
      <c r="H996" s="13"/>
      <c r="I996" s="13"/>
      <c r="J996" s="1"/>
      <c r="K996" s="13"/>
      <c r="L996" s="13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 ht="15.75" customHeight="1">
      <c r="A997" s="14"/>
      <c r="B997" s="9"/>
      <c r="C997" s="1"/>
      <c r="D997" s="1"/>
      <c r="E997" s="10"/>
      <c r="F997" s="11"/>
      <c r="G997" s="13"/>
      <c r="H997" s="13"/>
      <c r="I997" s="13"/>
      <c r="J997" s="1"/>
      <c r="K997" s="13"/>
      <c r="L997" s="13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 ht="15.75" customHeight="1">
      <c r="A998" s="14"/>
      <c r="B998" s="9"/>
      <c r="C998" s="1"/>
      <c r="D998" s="1"/>
      <c r="E998" s="10"/>
      <c r="F998" s="11"/>
      <c r="G998" s="13"/>
      <c r="H998" s="13"/>
      <c r="I998" s="13"/>
      <c r="J998" s="1"/>
      <c r="K998" s="13"/>
      <c r="L998" s="13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 ht="15.75" customHeight="1">
      <c r="A999" s="14"/>
      <c r="B999" s="9"/>
      <c r="C999" s="1"/>
      <c r="D999" s="1"/>
      <c r="E999" s="10"/>
      <c r="F999" s="11"/>
      <c r="G999" s="13"/>
      <c r="H999" s="13"/>
      <c r="I999" s="13"/>
      <c r="J999" s="1"/>
      <c r="K999" s="13"/>
      <c r="L999" s="13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 ht="15.75" customHeight="1">
      <c r="A1000" s="14"/>
      <c r="B1000" s="9"/>
      <c r="C1000" s="1"/>
      <c r="D1000" s="1"/>
      <c r="E1000" s="10"/>
      <c r="F1000" s="11"/>
      <c r="G1000" s="13"/>
      <c r="H1000" s="13"/>
      <c r="I1000" s="13"/>
      <c r="J1000" s="1"/>
      <c r="K1000" s="13"/>
      <c r="L1000" s="13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86"/>
    <col customWidth="1" min="3" max="29" width="8.57"/>
  </cols>
  <sheetData>
    <row r="1">
      <c r="A1" s="1" t="s">
        <v>2981</v>
      </c>
      <c r="B1" s="22" t="s">
        <v>1</v>
      </c>
      <c r="C1" s="6" t="s">
        <v>2</v>
      </c>
      <c r="D1" s="6" t="s">
        <v>2982</v>
      </c>
      <c r="E1" s="23" t="s">
        <v>4</v>
      </c>
      <c r="F1" s="24" t="s">
        <v>5</v>
      </c>
      <c r="G1" s="22" t="s">
        <v>2983</v>
      </c>
      <c r="H1" s="6" t="s">
        <v>9</v>
      </c>
      <c r="I1" s="24" t="s">
        <v>2984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</row>
    <row r="2" ht="15.0" customHeight="1">
      <c r="A2" s="8">
        <v>1.0</v>
      </c>
      <c r="B2" s="9" t="s">
        <v>12</v>
      </c>
      <c r="C2" s="6" t="s">
        <v>13</v>
      </c>
      <c r="D2" s="6" t="s">
        <v>14</v>
      </c>
      <c r="E2" s="25">
        <v>46.0682</v>
      </c>
      <c r="F2" s="13">
        <v>-0.31</v>
      </c>
      <c r="G2" s="9" t="s">
        <v>2985</v>
      </c>
      <c r="H2" s="6" t="s">
        <v>2986</v>
      </c>
      <c r="I2" s="13">
        <v>0.6473862447237678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 ht="15.0" customHeight="1">
      <c r="A3" s="8">
        <v>2.0</v>
      </c>
      <c r="B3" s="9" t="s">
        <v>16</v>
      </c>
      <c r="C3" s="6" t="s">
        <v>17</v>
      </c>
      <c r="D3" s="6" t="s">
        <v>18</v>
      </c>
      <c r="E3" s="25">
        <v>32.04</v>
      </c>
      <c r="F3" s="13">
        <v>-0.77</v>
      </c>
      <c r="G3" s="9" t="s">
        <v>2987</v>
      </c>
      <c r="H3" s="6" t="s">
        <v>2988</v>
      </c>
      <c r="I3" s="13">
        <v>0.506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ht="15.0" customHeight="1">
      <c r="A4" s="8">
        <v>3.0</v>
      </c>
      <c r="B4" s="9" t="s">
        <v>19</v>
      </c>
      <c r="C4" s="6" t="s">
        <v>20</v>
      </c>
      <c r="D4" s="6" t="s">
        <v>21</v>
      </c>
      <c r="E4" s="25">
        <v>60.1</v>
      </c>
      <c r="F4" s="13">
        <v>0.05</v>
      </c>
      <c r="G4" s="9" t="s">
        <v>2989</v>
      </c>
      <c r="H4" s="6" t="s">
        <v>2988</v>
      </c>
      <c r="I4" s="13">
        <v>0.887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 ht="15.0" customHeight="1">
      <c r="A5" s="8">
        <v>4.0</v>
      </c>
      <c r="B5" s="9" t="s">
        <v>23</v>
      </c>
      <c r="C5" s="6" t="s">
        <v>24</v>
      </c>
      <c r="D5" s="6" t="s">
        <v>2990</v>
      </c>
      <c r="E5" s="25">
        <v>60.0947</v>
      </c>
      <c r="F5" s="13">
        <v>0.25</v>
      </c>
      <c r="G5" s="9" t="s">
        <v>2991</v>
      </c>
      <c r="H5" s="6" t="s">
        <v>2992</v>
      </c>
      <c r="I5" s="13">
        <v>0.9611652073375064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ht="15.0" customHeight="1">
      <c r="A6" s="8">
        <v>5.0</v>
      </c>
      <c r="B6" s="9" t="s">
        <v>27</v>
      </c>
      <c r="C6" s="6" t="s">
        <v>28</v>
      </c>
      <c r="D6" s="6" t="s">
        <v>29</v>
      </c>
      <c r="E6" s="25">
        <v>74.12</v>
      </c>
      <c r="F6" s="13">
        <v>0.88</v>
      </c>
      <c r="G6" s="9" t="s">
        <v>2993</v>
      </c>
      <c r="H6" s="6" t="s">
        <v>2988</v>
      </c>
      <c r="I6" s="13">
        <v>1.572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 ht="15.0" customHeight="1">
      <c r="A7" s="8">
        <v>6.0</v>
      </c>
      <c r="B7" s="9" t="s">
        <v>30</v>
      </c>
      <c r="C7" s="6" t="s">
        <v>31</v>
      </c>
      <c r="D7" s="6" t="s">
        <v>2994</v>
      </c>
      <c r="E7" s="25">
        <v>88.15</v>
      </c>
      <c r="F7" s="13">
        <v>1.51</v>
      </c>
      <c r="G7" s="9" t="s">
        <v>2995</v>
      </c>
      <c r="H7" s="6" t="s">
        <v>2988</v>
      </c>
      <c r="I7" s="13">
        <v>2.092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ht="15.0" customHeight="1">
      <c r="A8" s="8">
        <v>7.0</v>
      </c>
      <c r="B8" s="9" t="s">
        <v>34</v>
      </c>
      <c r="C8" s="6" t="s">
        <v>35</v>
      </c>
      <c r="D8" s="26" t="s">
        <v>36</v>
      </c>
      <c r="E8" s="25">
        <v>74.1212</v>
      </c>
      <c r="F8" s="13">
        <v>0.35</v>
      </c>
      <c r="G8" s="9" t="s">
        <v>2996</v>
      </c>
      <c r="H8" s="6" t="s">
        <v>2997</v>
      </c>
      <c r="I8" s="13">
        <v>1.595784592537519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ht="15.0" customHeight="1">
      <c r="A9" s="8">
        <v>8.0</v>
      </c>
      <c r="B9" s="9" t="s">
        <v>41</v>
      </c>
      <c r="C9" s="6" t="s">
        <v>42</v>
      </c>
      <c r="D9" s="6" t="s">
        <v>2998</v>
      </c>
      <c r="E9" s="25">
        <v>74.1212</v>
      </c>
      <c r="F9" s="13">
        <v>0.76</v>
      </c>
      <c r="G9" s="13">
        <v>1.82</v>
      </c>
      <c r="H9" s="6" t="s">
        <v>2999</v>
      </c>
      <c r="I9" s="13">
        <v>1.82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ht="15.0" customHeight="1">
      <c r="A10" s="8">
        <v>9.0</v>
      </c>
      <c r="B10" s="9" t="s">
        <v>52</v>
      </c>
      <c r="C10" s="6" t="s">
        <v>53</v>
      </c>
      <c r="D10" s="6" t="s">
        <v>54</v>
      </c>
      <c r="E10" s="25">
        <v>102.18</v>
      </c>
      <c r="F10" s="13">
        <v>2.03</v>
      </c>
      <c r="G10" s="9" t="s">
        <v>3000</v>
      </c>
      <c r="H10" s="6" t="s">
        <v>2988</v>
      </c>
      <c r="I10" s="13">
        <v>3.397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ht="15.0" customHeight="1">
      <c r="A11" s="8">
        <v>10.0</v>
      </c>
      <c r="B11" s="9" t="s">
        <v>55</v>
      </c>
      <c r="C11" s="6" t="s">
        <v>56</v>
      </c>
      <c r="D11" s="6" t="s">
        <v>57</v>
      </c>
      <c r="E11" s="25">
        <v>116.21</v>
      </c>
      <c r="F11" s="13">
        <v>2.62</v>
      </c>
      <c r="G11" s="9" t="s">
        <v>3001</v>
      </c>
      <c r="H11" s="6" t="s">
        <v>3002</v>
      </c>
      <c r="I11" s="13">
        <v>3.2475825361359023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ht="15.0" customHeight="1">
      <c r="A12" s="8">
        <v>11.0</v>
      </c>
      <c r="B12" s="9" t="s">
        <v>58</v>
      </c>
      <c r="C12" s="3" t="s">
        <v>59</v>
      </c>
      <c r="D12" s="3" t="s">
        <v>3003</v>
      </c>
      <c r="E12" s="25">
        <v>130.2272</v>
      </c>
      <c r="F12" s="13">
        <v>3.0</v>
      </c>
      <c r="G12" s="9" t="s">
        <v>3004</v>
      </c>
      <c r="H12" s="6" t="s">
        <v>2988</v>
      </c>
      <c r="I12" s="13">
        <v>3.745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 ht="15.0" customHeight="1">
      <c r="A13" s="8">
        <v>12.0</v>
      </c>
      <c r="B13" s="9" t="s">
        <v>61</v>
      </c>
      <c r="C13" s="6" t="s">
        <v>62</v>
      </c>
      <c r="D13" s="6" t="s">
        <v>63</v>
      </c>
      <c r="E13" s="25">
        <v>158.29</v>
      </c>
      <c r="F13" s="13">
        <v>4.57</v>
      </c>
      <c r="G13" s="13">
        <v>5.053325443416592</v>
      </c>
      <c r="H13" s="6" t="s">
        <v>3005</v>
      </c>
      <c r="I13" s="13">
        <v>5.053325443416592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ht="15.0" customHeight="1">
      <c r="A14" s="8">
        <v>13.0</v>
      </c>
      <c r="B14" s="9" t="s">
        <v>70</v>
      </c>
      <c r="C14" s="6" t="s">
        <v>71</v>
      </c>
      <c r="D14" s="6" t="s">
        <v>72</v>
      </c>
      <c r="E14" s="25">
        <v>200.37</v>
      </c>
      <c r="F14" s="13">
        <v>5.26</v>
      </c>
      <c r="G14" s="13">
        <v>5.5165028631736295</v>
      </c>
      <c r="H14" s="6" t="s">
        <v>3005</v>
      </c>
      <c r="I14" s="13">
        <v>5.5165028631736295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ht="15.0" customHeight="1">
      <c r="A15" s="8">
        <v>14.0</v>
      </c>
      <c r="B15" s="9" t="s">
        <v>73</v>
      </c>
      <c r="C15" s="6" t="s">
        <v>74</v>
      </c>
      <c r="D15" s="6" t="s">
        <v>75</v>
      </c>
      <c r="E15" s="25">
        <v>144.26</v>
      </c>
      <c r="F15" s="13">
        <v>3.77</v>
      </c>
      <c r="G15" s="13">
        <v>4.59</v>
      </c>
      <c r="H15" s="6" t="s">
        <v>3005</v>
      </c>
      <c r="I15" s="13">
        <v>4.59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 ht="15.0" customHeight="1">
      <c r="A16" s="8">
        <v>15.0</v>
      </c>
      <c r="B16" s="9" t="s">
        <v>83</v>
      </c>
      <c r="C16" s="6" t="s">
        <v>84</v>
      </c>
      <c r="D16" s="6" t="s">
        <v>3006</v>
      </c>
      <c r="E16" s="25">
        <v>144.26</v>
      </c>
      <c r="F16" s="13">
        <v>3.11</v>
      </c>
      <c r="G16" s="13">
        <v>4.326637015147811</v>
      </c>
      <c r="H16" s="6" t="s">
        <v>3005</v>
      </c>
      <c r="I16" s="13">
        <v>4.326637015147811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ht="15.0" customHeight="1">
      <c r="A17" s="8">
        <v>16.0</v>
      </c>
      <c r="B17" s="9" t="s">
        <v>86</v>
      </c>
      <c r="C17" s="6" t="s">
        <v>87</v>
      </c>
      <c r="D17" s="6" t="s">
        <v>3007</v>
      </c>
      <c r="E17" s="25">
        <v>158.29</v>
      </c>
      <c r="F17" s="13">
        <v>3.71</v>
      </c>
      <c r="G17" s="13">
        <v>4.655385434744555</v>
      </c>
      <c r="H17" s="6" t="s">
        <v>3005</v>
      </c>
      <c r="I17" s="13">
        <v>4.655385434744555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 ht="15.0" customHeight="1">
      <c r="A18" s="8">
        <v>17.0</v>
      </c>
      <c r="B18" s="9" t="s">
        <v>3008</v>
      </c>
      <c r="C18" s="3" t="s">
        <v>3009</v>
      </c>
      <c r="D18" s="3" t="s">
        <v>3010</v>
      </c>
      <c r="E18" s="25">
        <v>72.1483</v>
      </c>
      <c r="F18" s="13">
        <v>3.39</v>
      </c>
      <c r="G18" s="9">
        <v>3.87</v>
      </c>
      <c r="H18" s="6" t="s">
        <v>2988</v>
      </c>
      <c r="I18" s="13">
        <v>3.87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ht="15.0" customHeight="1">
      <c r="A19" s="8">
        <v>18.0</v>
      </c>
      <c r="B19" s="9" t="s">
        <v>103</v>
      </c>
      <c r="C19" s="3" t="s">
        <v>104</v>
      </c>
      <c r="D19" s="3" t="s">
        <v>105</v>
      </c>
      <c r="E19" s="25">
        <v>86.1748</v>
      </c>
      <c r="F19" s="13">
        <v>3.9</v>
      </c>
      <c r="G19" s="9" t="s">
        <v>3011</v>
      </c>
      <c r="H19" s="6" t="s">
        <v>2988</v>
      </c>
      <c r="I19" s="13">
        <v>2.235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ht="15.0" customHeight="1">
      <c r="A20" s="8">
        <v>19.0</v>
      </c>
      <c r="B20" s="9" t="s">
        <v>107</v>
      </c>
      <c r="C20" s="6" t="s">
        <v>108</v>
      </c>
      <c r="D20" s="6" t="s">
        <v>109</v>
      </c>
      <c r="E20" s="25">
        <v>114.23</v>
      </c>
      <c r="F20" s="13">
        <v>5.18</v>
      </c>
      <c r="G20" s="9" t="s">
        <v>3012</v>
      </c>
      <c r="H20" s="6" t="s">
        <v>3013</v>
      </c>
      <c r="I20" s="13">
        <v>5.641253835845638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ht="15.0" customHeight="1">
      <c r="A21" s="8">
        <v>20.0</v>
      </c>
      <c r="B21" s="9" t="s">
        <v>3014</v>
      </c>
      <c r="C21" s="6" t="s">
        <v>3015</v>
      </c>
      <c r="D21" s="6" t="s">
        <v>3016</v>
      </c>
      <c r="E21" s="25">
        <v>156.31</v>
      </c>
      <c r="F21" s="13">
        <v>5.74</v>
      </c>
      <c r="G21" s="13">
        <v>7.1525940779274695</v>
      </c>
      <c r="H21" s="6" t="s">
        <v>3005</v>
      </c>
      <c r="I21" s="13">
        <v>7.1525940779274695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ht="15.0" customHeight="1">
      <c r="A22" s="8">
        <v>21.0</v>
      </c>
      <c r="B22" s="9" t="s">
        <v>3017</v>
      </c>
      <c r="C22" s="6" t="s">
        <v>3018</v>
      </c>
      <c r="D22" s="6" t="s">
        <v>3019</v>
      </c>
      <c r="E22" s="25">
        <v>94.9384</v>
      </c>
      <c r="F22" s="13">
        <v>1.19</v>
      </c>
      <c r="G22" s="13">
        <v>4.63</v>
      </c>
      <c r="H22" s="6" t="s">
        <v>2999</v>
      </c>
      <c r="I22" s="13">
        <v>4.63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 ht="15.0" customHeight="1">
      <c r="A23" s="8">
        <v>22.0</v>
      </c>
      <c r="B23" s="9" t="s">
        <v>3020</v>
      </c>
      <c r="C23" s="6" t="s">
        <v>3021</v>
      </c>
      <c r="D23" s="6" t="s">
        <v>3022</v>
      </c>
      <c r="E23" s="25">
        <v>252.7306</v>
      </c>
      <c r="F23" s="13">
        <v>2.4</v>
      </c>
      <c r="G23" s="13">
        <v>3.74</v>
      </c>
      <c r="H23" s="6" t="s">
        <v>2999</v>
      </c>
      <c r="I23" s="13">
        <v>3.74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 ht="15.0" customHeight="1">
      <c r="A24" s="8">
        <v>23.0</v>
      </c>
      <c r="B24" s="9" t="s">
        <v>3023</v>
      </c>
      <c r="C24" s="6" t="s">
        <v>3024</v>
      </c>
      <c r="D24" s="6" t="s">
        <v>3025</v>
      </c>
      <c r="E24" s="25">
        <v>122.99</v>
      </c>
      <c r="F24" s="13">
        <v>2.14</v>
      </c>
      <c r="G24" s="13">
        <v>3.7281419654919588</v>
      </c>
      <c r="H24" s="6" t="s">
        <v>3005</v>
      </c>
      <c r="I24" s="13">
        <v>3.7281419654919588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 ht="15.0" customHeight="1">
      <c r="A25" s="8">
        <v>24.0</v>
      </c>
      <c r="B25" s="9" t="s">
        <v>113</v>
      </c>
      <c r="C25" s="6" t="s">
        <v>114</v>
      </c>
      <c r="D25" s="6" t="s">
        <v>115</v>
      </c>
      <c r="E25" s="25">
        <v>201.89</v>
      </c>
      <c r="F25" s="13">
        <v>2.37</v>
      </c>
      <c r="G25" s="13">
        <v>4.3606321358852265</v>
      </c>
      <c r="H25" s="6" t="s">
        <v>3005</v>
      </c>
      <c r="I25" s="13">
        <v>4.3606321358852265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 ht="15.0" customHeight="1">
      <c r="A26" s="8">
        <v>25.0</v>
      </c>
      <c r="B26" s="9" t="s">
        <v>3026</v>
      </c>
      <c r="C26" s="6" t="s">
        <v>3027</v>
      </c>
      <c r="D26" s="6" t="s">
        <v>3028</v>
      </c>
      <c r="E26" s="25">
        <v>163.0551</v>
      </c>
      <c r="F26" s="13">
        <v>3.2</v>
      </c>
      <c r="G26" s="13">
        <v>3.89</v>
      </c>
      <c r="H26" s="6" t="s">
        <v>2999</v>
      </c>
      <c r="I26" s="13">
        <v>3.89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 ht="15.0" customHeight="1">
      <c r="A27" s="8">
        <v>26.0</v>
      </c>
      <c r="B27" s="9" t="s">
        <v>129</v>
      </c>
      <c r="C27" s="6" t="s">
        <v>130</v>
      </c>
      <c r="D27" s="6" t="s">
        <v>3029</v>
      </c>
      <c r="E27" s="25">
        <v>153.82</v>
      </c>
      <c r="F27" s="13">
        <v>2.83</v>
      </c>
      <c r="G27" s="13" t="s">
        <v>3030</v>
      </c>
      <c r="H27" s="6" t="s">
        <v>3031</v>
      </c>
      <c r="I27" s="13">
        <v>3.959263894070152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 ht="15.0" customHeight="1">
      <c r="A28" s="8">
        <v>27.0</v>
      </c>
      <c r="B28" s="9" t="s">
        <v>132</v>
      </c>
      <c r="C28" s="6" t="s">
        <v>133</v>
      </c>
      <c r="D28" s="6" t="s">
        <v>3032</v>
      </c>
      <c r="E28" s="25">
        <v>119.3767</v>
      </c>
      <c r="F28" s="13">
        <v>1.97</v>
      </c>
      <c r="G28" s="9" t="s">
        <v>3033</v>
      </c>
      <c r="H28" s="6" t="s">
        <v>3034</v>
      </c>
      <c r="I28" s="13">
        <v>2.7185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 ht="15.0" customHeight="1">
      <c r="A29" s="8">
        <v>28.0</v>
      </c>
      <c r="B29" s="9" t="s">
        <v>135</v>
      </c>
      <c r="C29" s="6" t="s">
        <v>136</v>
      </c>
      <c r="D29" s="6" t="s">
        <v>3035</v>
      </c>
      <c r="E29" s="25">
        <v>236.7376</v>
      </c>
      <c r="F29" s="13">
        <v>4.14</v>
      </c>
      <c r="G29" s="9" t="s">
        <v>3036</v>
      </c>
      <c r="H29" s="6" t="s">
        <v>3037</v>
      </c>
      <c r="I29" s="13">
        <v>4.7965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ht="15.0" customHeight="1">
      <c r="A30" s="8">
        <v>29.0</v>
      </c>
      <c r="B30" s="9" t="s">
        <v>138</v>
      </c>
      <c r="C30" s="3" t="s">
        <v>139</v>
      </c>
      <c r="D30" s="3" t="s">
        <v>140</v>
      </c>
      <c r="E30" s="25">
        <v>133.4032</v>
      </c>
      <c r="F30" s="13">
        <v>2.49</v>
      </c>
      <c r="G30" s="9" t="s">
        <v>3038</v>
      </c>
      <c r="H30" s="6" t="s">
        <v>2988</v>
      </c>
      <c r="I30" s="13">
        <v>2.443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 ht="15.0" customHeight="1">
      <c r="A31" s="8">
        <v>30.0</v>
      </c>
      <c r="B31" s="9" t="s">
        <v>141</v>
      </c>
      <c r="C31" s="6" t="s">
        <v>142</v>
      </c>
      <c r="D31" s="6" t="s">
        <v>3039</v>
      </c>
      <c r="E31" s="25">
        <v>84.9319</v>
      </c>
      <c r="F31" s="13">
        <v>1.25</v>
      </c>
      <c r="G31" s="9" t="s">
        <v>3040</v>
      </c>
      <c r="H31" s="6" t="s">
        <v>3037</v>
      </c>
      <c r="I31" s="13">
        <v>2.452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</row>
    <row r="32" ht="15.0" customHeight="1">
      <c r="A32" s="8">
        <v>31.0</v>
      </c>
      <c r="B32" s="9" t="s">
        <v>145</v>
      </c>
      <c r="C32" s="6" t="s">
        <v>146</v>
      </c>
      <c r="D32" s="6" t="s">
        <v>147</v>
      </c>
      <c r="E32" s="25">
        <v>98.96</v>
      </c>
      <c r="F32" s="13">
        <v>1.79</v>
      </c>
      <c r="G32" s="13">
        <v>3.463980769578809</v>
      </c>
      <c r="H32" s="6" t="s">
        <v>3005</v>
      </c>
      <c r="I32" s="13">
        <v>3.463980769578809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 ht="15.0" customHeight="1">
      <c r="A33" s="8">
        <v>32.0</v>
      </c>
      <c r="B33" s="9" t="s">
        <v>148</v>
      </c>
      <c r="C33" s="6" t="s">
        <v>149</v>
      </c>
      <c r="D33" s="6" t="s">
        <v>3041</v>
      </c>
      <c r="E33" s="25">
        <v>202.2928</v>
      </c>
      <c r="F33" s="13">
        <v>3.22</v>
      </c>
      <c r="G33" s="9" t="s">
        <v>3042</v>
      </c>
      <c r="H33" s="6" t="s">
        <v>3037</v>
      </c>
      <c r="I33" s="13">
        <v>4.0365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</row>
    <row r="34" ht="15.0" customHeight="1">
      <c r="A34" s="8">
        <v>33.0</v>
      </c>
      <c r="B34" s="9" t="s">
        <v>152</v>
      </c>
      <c r="C34" s="6" t="s">
        <v>153</v>
      </c>
      <c r="D34" s="6" t="s">
        <v>154</v>
      </c>
      <c r="E34" s="25">
        <v>112.99</v>
      </c>
      <c r="F34" s="13">
        <v>1.98</v>
      </c>
      <c r="G34" s="9" t="s">
        <v>3043</v>
      </c>
      <c r="H34" s="6" t="s">
        <v>3044</v>
      </c>
      <c r="I34" s="13">
        <v>3.4243062513076947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 ht="15.0" customHeight="1">
      <c r="A35" s="8">
        <v>34.0</v>
      </c>
      <c r="B35" s="9" t="s">
        <v>3045</v>
      </c>
      <c r="C35" s="6" t="s">
        <v>3046</v>
      </c>
      <c r="D35" s="6" t="s">
        <v>3047</v>
      </c>
      <c r="E35" s="25">
        <v>112.9849</v>
      </c>
      <c r="F35" s="13">
        <v>2.25</v>
      </c>
      <c r="G35" s="13">
        <v>3.57</v>
      </c>
      <c r="H35" s="6" t="s">
        <v>2999</v>
      </c>
      <c r="I35" s="13">
        <v>3.57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</row>
    <row r="36" ht="15.0" customHeight="1">
      <c r="A36" s="8">
        <v>35.0</v>
      </c>
      <c r="B36" s="9" t="s">
        <v>155</v>
      </c>
      <c r="C36" s="6" t="s">
        <v>156</v>
      </c>
      <c r="D36" s="6" t="s">
        <v>3048</v>
      </c>
      <c r="E36" s="25">
        <v>133.4032</v>
      </c>
      <c r="F36" s="13">
        <v>1.89</v>
      </c>
      <c r="G36" s="9" t="s">
        <v>3049</v>
      </c>
      <c r="H36" s="6" t="s">
        <v>3037</v>
      </c>
      <c r="I36" s="13">
        <v>3.1315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 ht="15.0" customHeight="1">
      <c r="A37" s="8">
        <v>36.0</v>
      </c>
      <c r="B37" s="9" t="s">
        <v>158</v>
      </c>
      <c r="C37" s="6" t="s">
        <v>159</v>
      </c>
      <c r="D37" s="6" t="s">
        <v>3050</v>
      </c>
      <c r="E37" s="25">
        <v>167.848</v>
      </c>
      <c r="F37" s="13">
        <v>2.39</v>
      </c>
      <c r="G37" s="9" t="s">
        <v>3051</v>
      </c>
      <c r="H37" s="6" t="s">
        <v>3037</v>
      </c>
      <c r="I37" s="13">
        <v>3.5515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</row>
    <row r="38" ht="15.0" customHeight="1">
      <c r="A38" s="8">
        <v>37.0</v>
      </c>
      <c r="B38" s="9" t="s">
        <v>161</v>
      </c>
      <c r="C38" s="6" t="s">
        <v>162</v>
      </c>
      <c r="D38" s="6" t="s">
        <v>3052</v>
      </c>
      <c r="E38" s="25">
        <v>147.4297</v>
      </c>
      <c r="F38" s="13">
        <v>2.27</v>
      </c>
      <c r="G38" s="9" t="s">
        <v>3053</v>
      </c>
      <c r="H38" s="6" t="s">
        <v>3037</v>
      </c>
      <c r="I38" s="13">
        <v>3.67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</row>
    <row r="39" ht="15.0" customHeight="1">
      <c r="A39" s="8">
        <v>38.0</v>
      </c>
      <c r="B39" s="9" t="s">
        <v>164</v>
      </c>
      <c r="C39" s="6" t="s">
        <v>165</v>
      </c>
      <c r="D39" s="6" t="s">
        <v>166</v>
      </c>
      <c r="E39" s="25">
        <v>98.96</v>
      </c>
      <c r="F39" s="13">
        <v>1.48</v>
      </c>
      <c r="G39" s="9" t="s">
        <v>3054</v>
      </c>
      <c r="H39" s="6" t="s">
        <v>3044</v>
      </c>
      <c r="I39" s="13">
        <v>2.577608164007838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</row>
    <row r="40" ht="15.0" customHeight="1">
      <c r="A40" s="8">
        <v>39.0</v>
      </c>
      <c r="B40" s="9" t="s">
        <v>167</v>
      </c>
      <c r="C40" s="3" t="s">
        <v>168</v>
      </c>
      <c r="D40" s="3" t="s">
        <v>169</v>
      </c>
      <c r="E40" s="25">
        <v>92.5666</v>
      </c>
      <c r="F40" s="13">
        <v>2.64</v>
      </c>
      <c r="G40" s="9" t="s">
        <v>3055</v>
      </c>
      <c r="H40" s="6" t="s">
        <v>2988</v>
      </c>
      <c r="I40" s="13">
        <v>1.782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  <row r="41" ht="15.0" customHeight="1">
      <c r="A41" s="8">
        <v>40.0</v>
      </c>
      <c r="B41" s="9" t="s">
        <v>173</v>
      </c>
      <c r="C41" s="6" t="s">
        <v>174</v>
      </c>
      <c r="D41" s="6" t="s">
        <v>175</v>
      </c>
      <c r="E41" s="25">
        <v>148.68</v>
      </c>
      <c r="F41" s="13">
        <v>4.52</v>
      </c>
      <c r="G41" s="13">
        <v>5.850033257689769</v>
      </c>
      <c r="H41" s="6" t="s">
        <v>3005</v>
      </c>
      <c r="I41" s="13">
        <v>5.850033257689769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</row>
    <row r="42" ht="15.0" customHeight="1">
      <c r="A42" s="8">
        <v>41.0</v>
      </c>
      <c r="B42" s="9" t="s">
        <v>176</v>
      </c>
      <c r="C42" s="6" t="s">
        <v>177</v>
      </c>
      <c r="D42" s="6" t="s">
        <v>3056</v>
      </c>
      <c r="E42" s="25">
        <v>112.9849</v>
      </c>
      <c r="F42" s="13">
        <v>2.0</v>
      </c>
      <c r="G42" s="9" t="s">
        <v>3057</v>
      </c>
      <c r="H42" s="6" t="s">
        <v>3037</v>
      </c>
      <c r="I42" s="13">
        <v>2.7435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</row>
    <row r="43" ht="15.0" customHeight="1">
      <c r="A43" s="8">
        <v>42.0</v>
      </c>
      <c r="B43" s="9" t="s">
        <v>3058</v>
      </c>
      <c r="C43" s="6" t="s">
        <v>3059</v>
      </c>
      <c r="D43" s="6" t="s">
        <v>3060</v>
      </c>
      <c r="E43" s="25">
        <v>167.848</v>
      </c>
      <c r="F43" s="13">
        <v>2.93</v>
      </c>
      <c r="G43" s="9" t="s">
        <v>3061</v>
      </c>
      <c r="H43" s="6" t="s">
        <v>3037</v>
      </c>
      <c r="I43" s="13">
        <v>3.8425000000000002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 ht="15.0" customHeight="1">
      <c r="A44" s="8">
        <v>43.0</v>
      </c>
      <c r="B44" s="9" t="s">
        <v>182</v>
      </c>
      <c r="C44" s="6" t="s">
        <v>183</v>
      </c>
      <c r="D44" s="6" t="s">
        <v>184</v>
      </c>
      <c r="E44" s="25">
        <v>163.836</v>
      </c>
      <c r="F44" s="13">
        <v>2.0</v>
      </c>
      <c r="G44" s="13">
        <v>3.75199543335625</v>
      </c>
      <c r="H44" s="6" t="s">
        <v>3005</v>
      </c>
      <c r="I44" s="13">
        <v>3.75199543335625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 ht="15.0" customHeight="1">
      <c r="A45" s="8">
        <v>44.0</v>
      </c>
      <c r="B45" s="9" t="s">
        <v>185</v>
      </c>
      <c r="C45" s="6" t="s">
        <v>186</v>
      </c>
      <c r="D45" s="6" t="s">
        <v>3062</v>
      </c>
      <c r="E45" s="25">
        <v>236.33</v>
      </c>
      <c r="F45" s="13">
        <v>2.96</v>
      </c>
      <c r="G45" s="13">
        <v>4.094765254016292</v>
      </c>
      <c r="H45" s="6" t="s">
        <v>3005</v>
      </c>
      <c r="I45" s="13">
        <v>4.094765254016292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ht="15.0" customHeight="1">
      <c r="A46" s="8">
        <v>45.0</v>
      </c>
      <c r="B46" s="9" t="s">
        <v>188</v>
      </c>
      <c r="C46" s="6" t="s">
        <v>189</v>
      </c>
      <c r="D46" s="6" t="s">
        <v>190</v>
      </c>
      <c r="E46" s="25">
        <v>208.28</v>
      </c>
      <c r="F46" s="13">
        <v>2.16</v>
      </c>
      <c r="G46" s="13">
        <v>3.8872838048446674</v>
      </c>
      <c r="H46" s="6" t="s">
        <v>3005</v>
      </c>
      <c r="I46" s="13">
        <v>3.8872838048446674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ht="15.0" customHeight="1">
      <c r="A47" s="8">
        <v>46.0</v>
      </c>
      <c r="B47" s="9" t="s">
        <v>191</v>
      </c>
      <c r="C47" s="6" t="s">
        <v>192</v>
      </c>
      <c r="D47" s="6" t="s">
        <v>193</v>
      </c>
      <c r="E47" s="25">
        <v>138.26</v>
      </c>
      <c r="F47" s="13">
        <v>4.2</v>
      </c>
      <c r="G47" s="13">
        <v>5.778968716528822</v>
      </c>
      <c r="H47" s="6" t="s">
        <v>3005</v>
      </c>
      <c r="I47" s="13">
        <v>5.778968716528822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ht="15.0" customHeight="1">
      <c r="A48" s="8">
        <v>47.0</v>
      </c>
      <c r="B48" s="9" t="s">
        <v>194</v>
      </c>
      <c r="C48" s="6" t="s">
        <v>195</v>
      </c>
      <c r="D48" s="6" t="s">
        <v>196</v>
      </c>
      <c r="E48" s="25">
        <v>140.27</v>
      </c>
      <c r="F48" s="13">
        <v>5.56</v>
      </c>
      <c r="G48" s="13">
        <v>6.0677835509421225</v>
      </c>
      <c r="H48" s="6" t="s">
        <v>3005</v>
      </c>
      <c r="I48" s="13">
        <v>6.0677835509421225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ht="15.0" customHeight="1">
      <c r="A49" s="8">
        <v>48.0</v>
      </c>
      <c r="B49" s="9" t="s">
        <v>197</v>
      </c>
      <c r="C49" s="6" t="s">
        <v>198</v>
      </c>
      <c r="D49" s="6" t="s">
        <v>199</v>
      </c>
      <c r="E49" s="25">
        <v>98.19</v>
      </c>
      <c r="F49" s="13">
        <v>3.61</v>
      </c>
      <c r="G49" s="13">
        <v>5.4735533201497795</v>
      </c>
      <c r="H49" s="6" t="s">
        <v>3005</v>
      </c>
      <c r="I49" s="13">
        <v>5.4735533201497795</v>
      </c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ht="15.0" customHeight="1">
      <c r="A50" s="8">
        <v>49.0</v>
      </c>
      <c r="B50" s="9" t="s">
        <v>207</v>
      </c>
      <c r="C50" s="6" t="s">
        <v>208</v>
      </c>
      <c r="D50" s="6" t="s">
        <v>209</v>
      </c>
      <c r="E50" s="25">
        <v>112.22</v>
      </c>
      <c r="F50" s="13">
        <v>4.56</v>
      </c>
      <c r="G50" s="13">
        <v>5.223995461666612</v>
      </c>
      <c r="H50" s="6" t="s">
        <v>3005</v>
      </c>
      <c r="I50" s="13">
        <v>5.223995461666612</v>
      </c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ht="15.0" customHeight="1">
      <c r="A51" s="8">
        <v>50.0</v>
      </c>
      <c r="B51" s="9" t="s">
        <v>3063</v>
      </c>
      <c r="C51" s="6" t="s">
        <v>3064</v>
      </c>
      <c r="D51" s="6" t="s">
        <v>3065</v>
      </c>
      <c r="E51" s="25">
        <v>290.8278</v>
      </c>
      <c r="F51" s="13">
        <v>4.14</v>
      </c>
      <c r="G51" s="9" t="s">
        <v>3066</v>
      </c>
      <c r="H51" s="6" t="s">
        <v>3067</v>
      </c>
      <c r="I51" s="13">
        <v>5.595439043178325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ht="15.0" customHeight="1">
      <c r="A52" s="8">
        <v>51.0</v>
      </c>
      <c r="B52" s="9" t="s">
        <v>213</v>
      </c>
      <c r="C52" s="6" t="s">
        <v>214</v>
      </c>
      <c r="D52" s="6" t="s">
        <v>215</v>
      </c>
      <c r="E52" s="25">
        <v>187.38</v>
      </c>
      <c r="F52" s="13">
        <v>3.16</v>
      </c>
      <c r="G52" s="13">
        <v>4.639254779034256</v>
      </c>
      <c r="H52" s="6" t="s">
        <v>3005</v>
      </c>
      <c r="I52" s="13">
        <v>4.639254779034256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ht="15.0" customHeight="1">
      <c r="A53" s="8">
        <v>52.0</v>
      </c>
      <c r="B53" s="9" t="s">
        <v>3068</v>
      </c>
      <c r="C53" s="6" t="s">
        <v>3069</v>
      </c>
      <c r="D53" s="6" t="s">
        <v>3070</v>
      </c>
      <c r="E53" s="25">
        <v>168.33</v>
      </c>
      <c r="F53" s="13">
        <v>5.8</v>
      </c>
      <c r="G53" s="13">
        <v>7.050070264367438</v>
      </c>
      <c r="H53" s="6" t="s">
        <v>3005</v>
      </c>
      <c r="I53" s="13">
        <v>7.050070264367438</v>
      </c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 ht="15.0" customHeight="1">
      <c r="A54" s="8">
        <v>53.0</v>
      </c>
      <c r="B54" s="9" t="s">
        <v>219</v>
      </c>
      <c r="C54" s="6" t="s">
        <v>220</v>
      </c>
      <c r="D54" s="6" t="s">
        <v>221</v>
      </c>
      <c r="E54" s="25">
        <v>168.33</v>
      </c>
      <c r="F54" s="13">
        <v>6.1</v>
      </c>
      <c r="G54" s="13">
        <v>5.646377926806309</v>
      </c>
      <c r="H54" s="6" t="s">
        <v>3005</v>
      </c>
      <c r="I54" s="13">
        <v>5.646377926806309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 ht="15.0" customHeight="1">
      <c r="A55" s="8">
        <v>54.0</v>
      </c>
      <c r="B55" s="9" t="s">
        <v>3071</v>
      </c>
      <c r="C55" s="6" t="s">
        <v>3072</v>
      </c>
      <c r="D55" s="6" t="s">
        <v>3073</v>
      </c>
      <c r="E55" s="25">
        <v>264.7413</v>
      </c>
      <c r="F55" s="13">
        <v>3.2</v>
      </c>
      <c r="G55" s="13">
        <v>4.33</v>
      </c>
      <c r="H55" s="6" t="s">
        <v>2999</v>
      </c>
      <c r="I55" s="13">
        <v>4.33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 ht="15.0" customHeight="1">
      <c r="A56" s="8">
        <v>55.0</v>
      </c>
      <c r="B56" s="9" t="s">
        <v>222</v>
      </c>
      <c r="C56" s="6" t="s">
        <v>223</v>
      </c>
      <c r="D56" s="6" t="s">
        <v>224</v>
      </c>
      <c r="E56" s="25">
        <v>96.94</v>
      </c>
      <c r="F56" s="13">
        <v>2.13</v>
      </c>
      <c r="G56" s="9" t="s">
        <v>3074</v>
      </c>
      <c r="H56" s="6" t="s">
        <v>3044</v>
      </c>
      <c r="I56" s="13">
        <v>3.4111276775769386</v>
      </c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 ht="15.0" customHeight="1">
      <c r="A57" s="8">
        <v>56.0</v>
      </c>
      <c r="B57" s="9" t="s">
        <v>225</v>
      </c>
      <c r="C57" s="6" t="s">
        <v>226</v>
      </c>
      <c r="D57" s="6" t="s">
        <v>3075</v>
      </c>
      <c r="E57" s="25">
        <v>131.39</v>
      </c>
      <c r="F57" s="13">
        <v>2.42</v>
      </c>
      <c r="G57" s="9" t="s">
        <v>3076</v>
      </c>
      <c r="H57" s="6" t="s">
        <v>3044</v>
      </c>
      <c r="I57" s="13">
        <v>3.6100565424924596</v>
      </c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 ht="15.0" customHeight="1">
      <c r="A58" s="8">
        <v>57.0</v>
      </c>
      <c r="B58" s="9" t="s">
        <v>228</v>
      </c>
      <c r="C58" s="6" t="s">
        <v>229</v>
      </c>
      <c r="D58" s="6" t="s">
        <v>3077</v>
      </c>
      <c r="E58" s="25">
        <v>165.83</v>
      </c>
      <c r="F58" s="13">
        <v>3.4</v>
      </c>
      <c r="G58" s="9" t="s">
        <v>3078</v>
      </c>
      <c r="H58" s="6" t="s">
        <v>3044</v>
      </c>
      <c r="I58" s="13">
        <v>4.414906582810062</v>
      </c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 ht="15.0" customHeight="1">
      <c r="A59" s="8">
        <v>58.0</v>
      </c>
      <c r="B59" s="9" t="s">
        <v>231</v>
      </c>
      <c r="C59" s="6" t="s">
        <v>232</v>
      </c>
      <c r="D59" s="6" t="s">
        <v>233</v>
      </c>
      <c r="E59" s="25">
        <v>96.94</v>
      </c>
      <c r="F59" s="13">
        <v>2.09</v>
      </c>
      <c r="G59" s="13">
        <v>3.384443024058778</v>
      </c>
      <c r="H59" s="6" t="s">
        <v>3005</v>
      </c>
      <c r="I59" s="13">
        <v>3.384443024058778</v>
      </c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 ht="15.0" customHeight="1">
      <c r="A60" s="8">
        <v>59.0</v>
      </c>
      <c r="B60" s="9" t="s">
        <v>3079</v>
      </c>
      <c r="C60" s="6" t="s">
        <v>232</v>
      </c>
      <c r="D60" s="6" t="s">
        <v>3080</v>
      </c>
      <c r="E60" s="25">
        <v>96.9426</v>
      </c>
      <c r="F60" s="13">
        <v>2.09</v>
      </c>
      <c r="G60" s="9" t="s">
        <v>3081</v>
      </c>
      <c r="H60" s="6" t="s">
        <v>3034</v>
      </c>
      <c r="I60" s="13">
        <v>2.6420000000000003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 ht="15.0" customHeight="1">
      <c r="A61" s="8">
        <v>60.0</v>
      </c>
      <c r="B61" s="9" t="s">
        <v>234</v>
      </c>
      <c r="C61" s="6" t="s">
        <v>235</v>
      </c>
      <c r="D61" s="6" t="s">
        <v>236</v>
      </c>
      <c r="E61" s="25">
        <v>82.15</v>
      </c>
      <c r="F61" s="13">
        <v>2.86</v>
      </c>
      <c r="G61" s="13" t="s">
        <v>3082</v>
      </c>
      <c r="H61" s="6" t="s">
        <v>3083</v>
      </c>
      <c r="I61" s="13">
        <v>4.266194136518581</v>
      </c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 ht="15.0" customHeight="1">
      <c r="A62" s="8">
        <v>61.0</v>
      </c>
      <c r="B62" s="9" t="s">
        <v>244</v>
      </c>
      <c r="C62" s="6" t="s">
        <v>245</v>
      </c>
      <c r="D62" s="6" t="s">
        <v>246</v>
      </c>
      <c r="E62" s="25">
        <v>101.19</v>
      </c>
      <c r="F62" s="13">
        <v>1.45</v>
      </c>
      <c r="G62" s="13">
        <v>3.4736586788666086</v>
      </c>
      <c r="H62" s="6" t="s">
        <v>3005</v>
      </c>
      <c r="I62" s="13">
        <v>3.4736586788666086</v>
      </c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 ht="15.0" customHeight="1">
      <c r="A63" s="8">
        <v>62.0</v>
      </c>
      <c r="B63" s="9" t="s">
        <v>247</v>
      </c>
      <c r="C63" s="6" t="s">
        <v>248</v>
      </c>
      <c r="D63" s="6" t="s">
        <v>249</v>
      </c>
      <c r="E63" s="25">
        <v>297.5604</v>
      </c>
      <c r="F63" s="13">
        <v>8.39</v>
      </c>
      <c r="G63" s="13">
        <v>7.269469162325455</v>
      </c>
      <c r="H63" s="6" t="s">
        <v>3005</v>
      </c>
      <c r="I63" s="11">
        <v>7.269469162325455</v>
      </c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ht="15.0" customHeight="1">
      <c r="A64" s="8">
        <v>63.0</v>
      </c>
      <c r="B64" s="9" t="s">
        <v>3084</v>
      </c>
      <c r="C64" s="6" t="s">
        <v>3085</v>
      </c>
      <c r="D64" s="6" t="s">
        <v>3086</v>
      </c>
      <c r="E64" s="25">
        <v>353.6664</v>
      </c>
      <c r="F64" s="13">
        <v>10.35</v>
      </c>
      <c r="G64" s="13">
        <v>7.133637153926999</v>
      </c>
      <c r="H64" s="6" t="s">
        <v>3005</v>
      </c>
      <c r="I64" s="11">
        <v>7.133637153926999</v>
      </c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 ht="15.0" customHeight="1">
      <c r="A65" s="8">
        <v>64.0</v>
      </c>
      <c r="B65" s="9" t="s">
        <v>3087</v>
      </c>
      <c r="C65" s="6" t="s">
        <v>3088</v>
      </c>
      <c r="D65" s="6" t="s">
        <v>3089</v>
      </c>
      <c r="E65" s="25">
        <v>101.1894</v>
      </c>
      <c r="F65" s="13">
        <v>1.4</v>
      </c>
      <c r="G65" s="13">
        <v>2.35</v>
      </c>
      <c r="H65" s="6" t="s">
        <v>2999</v>
      </c>
      <c r="I65" s="13">
        <v>2.35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ht="15.0" customHeight="1">
      <c r="A66" s="8">
        <v>65.0</v>
      </c>
      <c r="B66" s="9" t="s">
        <v>256</v>
      </c>
      <c r="C66" s="6" t="s">
        <v>257</v>
      </c>
      <c r="D66" s="6" t="s">
        <v>258</v>
      </c>
      <c r="E66" s="25">
        <v>73.14</v>
      </c>
      <c r="F66" s="13">
        <v>0.58</v>
      </c>
      <c r="G66" s="13" t="s">
        <v>3090</v>
      </c>
      <c r="H66" s="6" t="s">
        <v>3083</v>
      </c>
      <c r="I66" s="13">
        <v>3.110363481219544</v>
      </c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ht="15.0" customHeight="1">
      <c r="A67" s="8">
        <v>66.0</v>
      </c>
      <c r="B67" s="9" t="s">
        <v>3091</v>
      </c>
      <c r="C67" s="6" t="s">
        <v>3092</v>
      </c>
      <c r="D67" s="6" t="s">
        <v>3093</v>
      </c>
      <c r="E67" s="25">
        <v>45.0834</v>
      </c>
      <c r="F67" s="13">
        <v>-0.38</v>
      </c>
      <c r="G67" s="13">
        <v>2.96</v>
      </c>
      <c r="H67" s="6" t="s">
        <v>2999</v>
      </c>
      <c r="I67" s="11">
        <v>2.96</v>
      </c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ht="15.0" customHeight="1">
      <c r="A68" s="8">
        <v>67.0</v>
      </c>
      <c r="B68" s="9" t="s">
        <v>262</v>
      </c>
      <c r="C68" s="6" t="s">
        <v>263</v>
      </c>
      <c r="D68" s="6" t="s">
        <v>264</v>
      </c>
      <c r="E68" s="25">
        <v>181.32</v>
      </c>
      <c r="F68" s="13">
        <v>4.37</v>
      </c>
      <c r="G68" s="13">
        <v>4.355355723394706</v>
      </c>
      <c r="H68" s="6" t="s">
        <v>3005</v>
      </c>
      <c r="I68" s="13">
        <v>4.355355723394706</v>
      </c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 ht="15.0" customHeight="1">
      <c r="A69" s="8">
        <v>68.0</v>
      </c>
      <c r="B69" s="9" t="s">
        <v>265</v>
      </c>
      <c r="C69" s="6" t="s">
        <v>266</v>
      </c>
      <c r="D69" s="6" t="s">
        <v>3094</v>
      </c>
      <c r="E69" s="25">
        <v>78.1116</v>
      </c>
      <c r="F69" s="13">
        <v>2.13</v>
      </c>
      <c r="G69" s="9" t="s">
        <v>3095</v>
      </c>
      <c r="H69" s="6" t="s">
        <v>3037</v>
      </c>
      <c r="I69" s="13">
        <v>2.4255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ht="15.0" customHeight="1">
      <c r="A70" s="8">
        <v>69.0</v>
      </c>
      <c r="B70" s="9" t="s">
        <v>268</v>
      </c>
      <c r="C70" s="6" t="s">
        <v>269</v>
      </c>
      <c r="D70" s="6" t="s">
        <v>3096</v>
      </c>
      <c r="E70" s="25">
        <v>106.17</v>
      </c>
      <c r="F70" s="13">
        <v>3.12</v>
      </c>
      <c r="G70" s="13" t="s">
        <v>3097</v>
      </c>
      <c r="H70" s="6" t="s">
        <v>3083</v>
      </c>
      <c r="I70" s="13">
        <v>4.382304566099476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ht="15.0" customHeight="1">
      <c r="A71" s="8">
        <v>70.0</v>
      </c>
      <c r="B71" s="9" t="s">
        <v>275</v>
      </c>
      <c r="C71" s="6" t="s">
        <v>276</v>
      </c>
      <c r="D71" s="6" t="s">
        <v>277</v>
      </c>
      <c r="E71" s="25">
        <v>148.25</v>
      </c>
      <c r="F71" s="13">
        <v>5.17</v>
      </c>
      <c r="G71" s="13">
        <v>4.994903442980619</v>
      </c>
      <c r="H71" s="6" t="s">
        <v>3005</v>
      </c>
      <c r="I71" s="13">
        <v>4.994903442980619</v>
      </c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ht="15.0" customHeight="1">
      <c r="A72" s="8">
        <v>71.0</v>
      </c>
      <c r="B72" s="9" t="s">
        <v>278</v>
      </c>
      <c r="C72" s="6" t="s">
        <v>279</v>
      </c>
      <c r="D72" s="6" t="s">
        <v>3098</v>
      </c>
      <c r="E72" s="25">
        <v>120.1911</v>
      </c>
      <c r="F72" s="13">
        <v>3.66</v>
      </c>
      <c r="G72" s="13">
        <v>3.64</v>
      </c>
      <c r="H72" s="6" t="s">
        <v>2999</v>
      </c>
      <c r="I72" s="13">
        <v>3.64</v>
      </c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 ht="15.75" customHeight="1">
      <c r="A73" s="8">
        <v>72.0</v>
      </c>
      <c r="B73" s="9" t="s">
        <v>281</v>
      </c>
      <c r="C73" s="6" t="s">
        <v>282</v>
      </c>
      <c r="D73" s="6" t="s">
        <v>283</v>
      </c>
      <c r="E73" s="25">
        <v>134.22</v>
      </c>
      <c r="F73" s="13">
        <v>4.1</v>
      </c>
      <c r="G73" s="13" t="s">
        <v>3099</v>
      </c>
      <c r="H73" s="6" t="s">
        <v>3083</v>
      </c>
      <c r="I73" s="13">
        <v>4.584531816763722</v>
      </c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 ht="15.0" customHeight="1">
      <c r="A74" s="8">
        <v>73.0</v>
      </c>
      <c r="B74" s="9" t="s">
        <v>284</v>
      </c>
      <c r="C74" s="6" t="s">
        <v>285</v>
      </c>
      <c r="D74" s="6" t="s">
        <v>3100</v>
      </c>
      <c r="E74" s="25">
        <v>106.1646</v>
      </c>
      <c r="F74" s="13">
        <v>3.15</v>
      </c>
      <c r="G74" s="13">
        <v>3.54</v>
      </c>
      <c r="H74" s="6" t="s">
        <v>2999</v>
      </c>
      <c r="I74" s="13">
        <v>3.54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 ht="15.0" customHeight="1">
      <c r="A75" s="8">
        <v>74.0</v>
      </c>
      <c r="B75" s="9" t="s">
        <v>287</v>
      </c>
      <c r="C75" s="6" t="s">
        <v>288</v>
      </c>
      <c r="D75" s="6" t="s">
        <v>289</v>
      </c>
      <c r="E75" s="25">
        <v>134.22</v>
      </c>
      <c r="F75" s="13">
        <v>4.38</v>
      </c>
      <c r="G75" s="13">
        <v>5.127817234480274</v>
      </c>
      <c r="H75" s="6" t="s">
        <v>3005</v>
      </c>
      <c r="I75" s="13">
        <v>5.127817234480274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</row>
    <row r="76" ht="15.0" customHeight="1">
      <c r="A76" s="8">
        <v>75.0</v>
      </c>
      <c r="B76" s="9" t="s">
        <v>290</v>
      </c>
      <c r="C76" s="6" t="s">
        <v>291</v>
      </c>
      <c r="D76" s="6" t="s">
        <v>3101</v>
      </c>
      <c r="E76" s="25">
        <v>106.17</v>
      </c>
      <c r="F76" s="13">
        <v>3.15</v>
      </c>
      <c r="G76" s="13" t="s">
        <v>3102</v>
      </c>
      <c r="H76" s="6" t="s">
        <v>3083</v>
      </c>
      <c r="I76" s="13">
        <v>3.853576363309961</v>
      </c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 ht="15.0" customHeight="1">
      <c r="A77" s="8">
        <v>76.0</v>
      </c>
      <c r="B77" s="9" t="s">
        <v>293</v>
      </c>
      <c r="C77" s="6" t="s">
        <v>294</v>
      </c>
      <c r="D77" s="6" t="s">
        <v>3103</v>
      </c>
      <c r="E77" s="25">
        <v>106.17</v>
      </c>
      <c r="F77" s="13">
        <v>3.2</v>
      </c>
      <c r="G77" s="13" t="s">
        <v>3104</v>
      </c>
      <c r="H77" s="6" t="s">
        <v>3105</v>
      </c>
      <c r="I77" s="13">
        <v>4.037895287822786</v>
      </c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 ht="15.0" customHeight="1">
      <c r="A78" s="8">
        <v>77.0</v>
      </c>
      <c r="B78" s="9" t="s">
        <v>295</v>
      </c>
      <c r="C78" s="6" t="s">
        <v>296</v>
      </c>
      <c r="D78" s="6" t="s">
        <v>297</v>
      </c>
      <c r="E78" s="25">
        <v>92.14</v>
      </c>
      <c r="F78" s="13">
        <v>2.73</v>
      </c>
      <c r="G78" s="13" t="s">
        <v>3106</v>
      </c>
      <c r="H78" s="6" t="s">
        <v>3083</v>
      </c>
      <c r="I78" s="13">
        <v>3.075</v>
      </c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 ht="15.0" customHeight="1">
      <c r="A79" s="8">
        <v>78.0</v>
      </c>
      <c r="B79" s="9" t="s">
        <v>305</v>
      </c>
      <c r="C79" s="6" t="s">
        <v>306</v>
      </c>
      <c r="D79" s="6" t="s">
        <v>307</v>
      </c>
      <c r="E79" s="25">
        <v>162.28</v>
      </c>
      <c r="F79" s="13">
        <v>4.9</v>
      </c>
      <c r="G79" s="13">
        <v>5.619200392005789</v>
      </c>
      <c r="H79" s="6" t="s">
        <v>3005</v>
      </c>
      <c r="I79" s="13">
        <v>5.619200392005789</v>
      </c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 ht="15.0" customHeight="1">
      <c r="A80" s="8">
        <v>79.0</v>
      </c>
      <c r="B80" s="9" t="s">
        <v>314</v>
      </c>
      <c r="C80" s="6" t="s">
        <v>315</v>
      </c>
      <c r="D80" s="6" t="s">
        <v>316</v>
      </c>
      <c r="E80" s="25">
        <v>181.45</v>
      </c>
      <c r="F80" s="13">
        <v>4.05</v>
      </c>
      <c r="G80" s="9" t="s">
        <v>3107</v>
      </c>
      <c r="H80" s="6" t="s">
        <v>3013</v>
      </c>
      <c r="I80" s="13">
        <v>5.292999570427501</v>
      </c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ht="15.0" customHeight="1">
      <c r="A81" s="8">
        <v>80.0</v>
      </c>
      <c r="B81" s="9" t="s">
        <v>317</v>
      </c>
      <c r="C81" s="6" t="s">
        <v>318</v>
      </c>
      <c r="D81" s="6" t="s">
        <v>319</v>
      </c>
      <c r="E81" s="25">
        <v>126.59</v>
      </c>
      <c r="F81" s="13">
        <v>3.42</v>
      </c>
      <c r="G81" s="13">
        <v>5.257301359850726</v>
      </c>
      <c r="H81" s="6" t="s">
        <v>3005</v>
      </c>
      <c r="I81" s="13">
        <v>5.257301359850726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ht="15.0" customHeight="1">
      <c r="A82" s="8">
        <v>81.0</v>
      </c>
      <c r="B82" s="9" t="s">
        <v>320</v>
      </c>
      <c r="C82" s="6" t="s">
        <v>321</v>
      </c>
      <c r="D82" s="6" t="s">
        <v>3108</v>
      </c>
      <c r="E82" s="25">
        <v>147.0</v>
      </c>
      <c r="F82" s="13">
        <v>3.43</v>
      </c>
      <c r="G82" s="9" t="s">
        <v>3109</v>
      </c>
      <c r="H82" s="6" t="s">
        <v>3044</v>
      </c>
      <c r="I82" s="13">
        <v>4.817063099689979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ht="15.0" customHeight="1">
      <c r="A83" s="8">
        <v>82.0</v>
      </c>
      <c r="B83" s="9" t="s">
        <v>326</v>
      </c>
      <c r="C83" s="3" t="s">
        <v>327</v>
      </c>
      <c r="D83" s="3" t="s">
        <v>328</v>
      </c>
      <c r="E83" s="25">
        <v>161.03</v>
      </c>
      <c r="F83" s="13">
        <v>3.95</v>
      </c>
      <c r="G83" s="13">
        <v>5.060778757252626</v>
      </c>
      <c r="H83" s="6" t="s">
        <v>3005</v>
      </c>
      <c r="I83" s="13">
        <v>5.060778757252626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ht="15.0" customHeight="1">
      <c r="A84" s="8">
        <v>83.0</v>
      </c>
      <c r="B84" s="9" t="s">
        <v>329</v>
      </c>
      <c r="C84" s="3" t="s">
        <v>330</v>
      </c>
      <c r="D84" s="3" t="s">
        <v>331</v>
      </c>
      <c r="E84" s="25">
        <v>215.8908</v>
      </c>
      <c r="F84" s="13">
        <v>4.64</v>
      </c>
      <c r="G84" s="9">
        <v>2.911</v>
      </c>
      <c r="H84" s="6" t="s">
        <v>2988</v>
      </c>
      <c r="I84" s="13">
        <v>2.911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ht="15.0" customHeight="1">
      <c r="A85" s="8">
        <v>84.0</v>
      </c>
      <c r="B85" s="9" t="s">
        <v>332</v>
      </c>
      <c r="C85" s="6" t="s">
        <v>333</v>
      </c>
      <c r="D85" s="6" t="s">
        <v>3110</v>
      </c>
      <c r="E85" s="25">
        <v>126.59</v>
      </c>
      <c r="F85" s="13">
        <v>3.33</v>
      </c>
      <c r="G85" s="13">
        <v>4.801369404201002</v>
      </c>
      <c r="H85" s="6" t="s">
        <v>3005</v>
      </c>
      <c r="I85" s="13">
        <v>4.801369404201002</v>
      </c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 ht="15.0" customHeight="1">
      <c r="A86" s="8">
        <v>85.0</v>
      </c>
      <c r="B86" s="9" t="s">
        <v>335</v>
      </c>
      <c r="C86" s="6" t="s">
        <v>336</v>
      </c>
      <c r="D86" s="6" t="s">
        <v>3111</v>
      </c>
      <c r="E86" s="25">
        <v>147.0</v>
      </c>
      <c r="F86" s="13">
        <v>3.44</v>
      </c>
      <c r="G86" s="9" t="s">
        <v>3112</v>
      </c>
      <c r="H86" s="6" t="s">
        <v>3044</v>
      </c>
      <c r="I86" s="13">
        <v>4.392125775358712</v>
      </c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ht="15.0" customHeight="1">
      <c r="A87" s="8">
        <v>86.0</v>
      </c>
      <c r="B87" s="9" t="s">
        <v>342</v>
      </c>
      <c r="C87" s="6" t="s">
        <v>343</v>
      </c>
      <c r="D87" s="6" t="s">
        <v>344</v>
      </c>
      <c r="E87" s="25">
        <v>181.45</v>
      </c>
      <c r="F87" s="13">
        <v>4.19</v>
      </c>
      <c r="G87" s="9" t="s">
        <v>3113</v>
      </c>
      <c r="H87" s="6" t="s">
        <v>3013</v>
      </c>
      <c r="I87" s="13">
        <v>4.9376794873188095</v>
      </c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ht="15.75" customHeight="1">
      <c r="A88" s="8">
        <v>87.0</v>
      </c>
      <c r="B88" s="9" t="s">
        <v>345</v>
      </c>
      <c r="C88" s="6" t="s">
        <v>346</v>
      </c>
      <c r="D88" s="6" t="s">
        <v>347</v>
      </c>
      <c r="E88" s="25">
        <v>112.5564</v>
      </c>
      <c r="F88" s="13">
        <v>2.84</v>
      </c>
      <c r="G88" s="9" t="s">
        <v>3114</v>
      </c>
      <c r="H88" s="6" t="s">
        <v>3037</v>
      </c>
      <c r="I88" s="13">
        <v>3.706</v>
      </c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 ht="15.0" customHeight="1">
      <c r="A89" s="8">
        <v>88.0</v>
      </c>
      <c r="B89" s="9" t="s">
        <v>348</v>
      </c>
      <c r="C89" s="6" t="s">
        <v>349</v>
      </c>
      <c r="D89" s="6" t="s">
        <v>350</v>
      </c>
      <c r="E89" s="25">
        <v>161.03</v>
      </c>
      <c r="F89" s="13">
        <v>3.99</v>
      </c>
      <c r="G89" s="13">
        <v>5.627123196314054</v>
      </c>
      <c r="H89" s="6" t="s">
        <v>3005</v>
      </c>
      <c r="I89" s="13">
        <v>5.627123196314054</v>
      </c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 ht="15.0" customHeight="1">
      <c r="A90" s="8">
        <v>89.0</v>
      </c>
      <c r="B90" s="9" t="s">
        <v>3115</v>
      </c>
      <c r="C90" s="3" t="s">
        <v>3116</v>
      </c>
      <c r="D90" s="3" t="s">
        <v>3117</v>
      </c>
      <c r="E90" s="25">
        <v>284.7804</v>
      </c>
      <c r="F90" s="13">
        <v>5.73</v>
      </c>
      <c r="G90" s="9">
        <v>7.699</v>
      </c>
      <c r="H90" s="6" t="s">
        <v>2988</v>
      </c>
      <c r="I90" s="13">
        <v>7.699</v>
      </c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 ht="15.0" customHeight="1">
      <c r="A91" s="8">
        <v>90.0</v>
      </c>
      <c r="B91" s="9" t="s">
        <v>351</v>
      </c>
      <c r="C91" s="6" t="s">
        <v>352</v>
      </c>
      <c r="D91" s="6" t="s">
        <v>353</v>
      </c>
      <c r="E91" s="25">
        <v>181.45</v>
      </c>
      <c r="F91" s="13">
        <v>4.02</v>
      </c>
      <c r="G91" s="9" t="s">
        <v>3118</v>
      </c>
      <c r="H91" s="6" t="s">
        <v>3044</v>
      </c>
      <c r="I91" s="13">
        <v>4.548876312286113</v>
      </c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</row>
    <row r="92" ht="15.0" customHeight="1">
      <c r="A92" s="8">
        <v>91.0</v>
      </c>
      <c r="B92" s="9" t="s">
        <v>354</v>
      </c>
      <c r="C92" s="6" t="s">
        <v>355</v>
      </c>
      <c r="D92" s="6" t="s">
        <v>3119</v>
      </c>
      <c r="E92" s="25">
        <v>147.0</v>
      </c>
      <c r="F92" s="13">
        <v>3.53</v>
      </c>
      <c r="G92" s="9" t="s">
        <v>3120</v>
      </c>
      <c r="H92" s="6" t="s">
        <v>3044</v>
      </c>
      <c r="I92" s="13">
        <v>4.345459108692046</v>
      </c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</row>
    <row r="93" ht="15.0" customHeight="1">
      <c r="A93" s="8">
        <v>92.0</v>
      </c>
      <c r="B93" s="9" t="s">
        <v>357</v>
      </c>
      <c r="C93" s="3" t="s">
        <v>358</v>
      </c>
      <c r="D93" s="3" t="s">
        <v>359</v>
      </c>
      <c r="E93" s="25">
        <v>250.3356</v>
      </c>
      <c r="F93" s="13">
        <v>5.17</v>
      </c>
      <c r="G93" s="9">
        <v>5.305</v>
      </c>
      <c r="H93" s="6" t="s">
        <v>2988</v>
      </c>
      <c r="I93" s="13">
        <v>5.305</v>
      </c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 ht="15.0" customHeight="1">
      <c r="A94" s="8">
        <v>93.0</v>
      </c>
      <c r="B94" s="9" t="s">
        <v>360</v>
      </c>
      <c r="C94" s="6" t="s">
        <v>361</v>
      </c>
      <c r="D94" s="6" t="s">
        <v>362</v>
      </c>
      <c r="E94" s="25">
        <v>161.03</v>
      </c>
      <c r="F94" s="13">
        <v>3.44</v>
      </c>
      <c r="G94" s="13">
        <v>5.627123196314054</v>
      </c>
      <c r="H94" s="6" t="s">
        <v>3005</v>
      </c>
      <c r="I94" s="13">
        <v>5.627123196314054</v>
      </c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 ht="15.0" customHeight="1">
      <c r="A95" s="8">
        <v>94.0</v>
      </c>
      <c r="B95" s="9" t="s">
        <v>363</v>
      </c>
      <c r="C95" s="3" t="s">
        <v>364</v>
      </c>
      <c r="D95" s="3" t="s">
        <v>365</v>
      </c>
      <c r="E95" s="25">
        <v>215.8908</v>
      </c>
      <c r="F95" s="13">
        <v>4.6</v>
      </c>
      <c r="G95" s="9">
        <v>5.425</v>
      </c>
      <c r="H95" s="6" t="s">
        <v>2988</v>
      </c>
      <c r="I95" s="13">
        <v>5.425</v>
      </c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</row>
    <row r="96" ht="15.0" customHeight="1">
      <c r="A96" s="8">
        <v>95.0</v>
      </c>
      <c r="B96" s="9" t="s">
        <v>366</v>
      </c>
      <c r="C96" s="3" t="s">
        <v>367</v>
      </c>
      <c r="D96" s="3" t="s">
        <v>368</v>
      </c>
      <c r="E96" s="25">
        <v>215.8908</v>
      </c>
      <c r="F96" s="13">
        <v>4.56</v>
      </c>
      <c r="G96" s="9">
        <v>4.684</v>
      </c>
      <c r="H96" s="6" t="s">
        <v>2988</v>
      </c>
      <c r="I96" s="13">
        <v>4.684</v>
      </c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</row>
    <row r="97" ht="15.0" customHeight="1">
      <c r="A97" s="8">
        <v>96.0</v>
      </c>
      <c r="B97" s="9" t="s">
        <v>372</v>
      </c>
      <c r="C97" s="3" t="s">
        <v>373</v>
      </c>
      <c r="D97" s="3" t="s">
        <v>3121</v>
      </c>
      <c r="E97" s="25">
        <v>161.03</v>
      </c>
      <c r="F97" s="13">
        <v>3.97</v>
      </c>
      <c r="G97" s="13">
        <v>5.165514107772639</v>
      </c>
      <c r="H97" s="6" t="s">
        <v>3005</v>
      </c>
      <c r="I97" s="13">
        <v>5.165514107772639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ht="15.0" customHeight="1">
      <c r="A98" s="8">
        <v>97.0</v>
      </c>
      <c r="B98" s="9" t="s">
        <v>378</v>
      </c>
      <c r="C98" s="6" t="s">
        <v>379</v>
      </c>
      <c r="D98" s="6" t="s">
        <v>380</v>
      </c>
      <c r="E98" s="25">
        <v>160.26</v>
      </c>
      <c r="F98" s="13">
        <v>4.81</v>
      </c>
      <c r="G98" s="13">
        <v>5.636623414338022</v>
      </c>
      <c r="H98" s="6" t="s">
        <v>3005</v>
      </c>
      <c r="I98" s="13">
        <v>5.636623414338022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ht="15.0" customHeight="1">
      <c r="A99" s="8">
        <v>98.0</v>
      </c>
      <c r="B99" s="9" t="s">
        <v>384</v>
      </c>
      <c r="C99" s="6" t="s">
        <v>385</v>
      </c>
      <c r="D99" s="6" t="s">
        <v>386</v>
      </c>
      <c r="E99" s="25">
        <v>192.99</v>
      </c>
      <c r="F99" s="13">
        <v>3.28</v>
      </c>
      <c r="G99" s="13">
        <v>4.486194256666449</v>
      </c>
      <c r="H99" s="6" t="s">
        <v>3005</v>
      </c>
      <c r="I99" s="13">
        <v>4.486194256666449</v>
      </c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</row>
    <row r="100" ht="15.0" customHeight="1">
      <c r="A100" s="8">
        <v>99.0</v>
      </c>
      <c r="B100" s="9" t="s">
        <v>387</v>
      </c>
      <c r="C100" s="6" t="s">
        <v>388</v>
      </c>
      <c r="D100" s="6" t="s">
        <v>3122</v>
      </c>
      <c r="E100" s="25">
        <v>146.11</v>
      </c>
      <c r="F100" s="13">
        <v>3.01</v>
      </c>
      <c r="G100" s="13">
        <v>4.673318246919988</v>
      </c>
      <c r="H100" s="6" t="s">
        <v>3005</v>
      </c>
      <c r="I100" s="13">
        <v>4.673318246919988</v>
      </c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 ht="15.0" customHeight="1">
      <c r="A101" s="8">
        <v>100.0</v>
      </c>
      <c r="B101" s="9" t="s">
        <v>390</v>
      </c>
      <c r="C101" s="6" t="s">
        <v>391</v>
      </c>
      <c r="D101" s="6" t="s">
        <v>392</v>
      </c>
      <c r="E101" s="25">
        <v>68.12</v>
      </c>
      <c r="F101" s="13">
        <v>2.42</v>
      </c>
      <c r="G101" s="13">
        <v>4.328124660970658</v>
      </c>
      <c r="H101" s="6" t="s">
        <v>3005</v>
      </c>
      <c r="I101" s="13">
        <v>4.328124660970658</v>
      </c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 ht="15.0" customHeight="1">
      <c r="A102" s="8">
        <v>101.0</v>
      </c>
      <c r="B102" s="9" t="s">
        <v>400</v>
      </c>
      <c r="C102" s="6" t="s">
        <v>401</v>
      </c>
      <c r="D102" s="6" t="s">
        <v>3123</v>
      </c>
      <c r="E102" s="25">
        <v>110.2</v>
      </c>
      <c r="F102" s="13">
        <v>3.5</v>
      </c>
      <c r="G102" s="13">
        <v>4.418932304117866</v>
      </c>
      <c r="H102" s="6" t="s">
        <v>3005</v>
      </c>
      <c r="I102" s="13">
        <v>4.418932304117866</v>
      </c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</row>
    <row r="103" ht="15.0" customHeight="1">
      <c r="A103" s="8">
        <v>102.0</v>
      </c>
      <c r="B103" s="9" t="s">
        <v>407</v>
      </c>
      <c r="C103" s="6" t="s">
        <v>408</v>
      </c>
      <c r="D103" s="6" t="s">
        <v>409</v>
      </c>
      <c r="E103" s="25">
        <v>108.18</v>
      </c>
      <c r="F103" s="13">
        <v>3.93</v>
      </c>
      <c r="G103" s="13">
        <v>4.755393376153217</v>
      </c>
      <c r="H103" s="6" t="s">
        <v>3005</v>
      </c>
      <c r="I103" s="13">
        <v>4.755393376153217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ht="15.0" customHeight="1">
      <c r="A104" s="8">
        <v>103.0</v>
      </c>
      <c r="B104" s="9" t="s">
        <v>410</v>
      </c>
      <c r="C104" s="6" t="s">
        <v>411</v>
      </c>
      <c r="D104" s="6" t="s">
        <v>412</v>
      </c>
      <c r="E104" s="25">
        <v>108.18</v>
      </c>
      <c r="F104" s="13">
        <v>3.16</v>
      </c>
      <c r="G104" s="13">
        <v>5.094627724487427</v>
      </c>
      <c r="H104" s="6" t="s">
        <v>3005</v>
      </c>
      <c r="I104" s="13">
        <v>5.094627724487427</v>
      </c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</row>
    <row r="105" ht="15.0" customHeight="1">
      <c r="A105" s="8">
        <v>104.0</v>
      </c>
      <c r="B105" s="9" t="s">
        <v>413</v>
      </c>
      <c r="C105" s="6" t="s">
        <v>414</v>
      </c>
      <c r="D105" s="6" t="s">
        <v>415</v>
      </c>
      <c r="E105" s="25">
        <v>136.24</v>
      </c>
      <c r="F105" s="13">
        <v>4.38</v>
      </c>
      <c r="G105" s="13">
        <v>5.289206594940288</v>
      </c>
      <c r="H105" s="6" t="s">
        <v>3005</v>
      </c>
      <c r="I105" s="13">
        <v>5.289206594940288</v>
      </c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</row>
    <row r="106" ht="15.0" customHeight="1">
      <c r="A106" s="8">
        <v>105.0</v>
      </c>
      <c r="B106" s="9" t="s">
        <v>416</v>
      </c>
      <c r="C106" s="6" t="s">
        <v>417</v>
      </c>
      <c r="D106" s="6" t="s">
        <v>418</v>
      </c>
      <c r="E106" s="25">
        <v>120.2</v>
      </c>
      <c r="F106" s="13">
        <v>3.28</v>
      </c>
      <c r="G106" s="13">
        <v>5.2165816075462645</v>
      </c>
      <c r="H106" s="6" t="s">
        <v>3005</v>
      </c>
      <c r="I106" s="13">
        <v>5.2165816075462645</v>
      </c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</row>
    <row r="107" ht="15.0" customHeight="1">
      <c r="A107" s="8">
        <v>106.0</v>
      </c>
      <c r="B107" s="9" t="s">
        <v>419</v>
      </c>
      <c r="C107" s="6" t="s">
        <v>420</v>
      </c>
      <c r="D107" s="6" t="s">
        <v>3124</v>
      </c>
      <c r="E107" s="25">
        <v>120.2</v>
      </c>
      <c r="F107" s="13">
        <v>3.82</v>
      </c>
      <c r="G107" s="13">
        <v>4.561390527788833</v>
      </c>
      <c r="H107" s="6" t="s">
        <v>3005</v>
      </c>
      <c r="I107" s="13">
        <v>4.561390527788833</v>
      </c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 ht="15.0" customHeight="1">
      <c r="A108" s="8">
        <v>107.0</v>
      </c>
      <c r="B108" s="9" t="s">
        <v>3125</v>
      </c>
      <c r="C108" s="3" t="s">
        <v>3126</v>
      </c>
      <c r="D108" s="3" t="s">
        <v>3127</v>
      </c>
      <c r="E108" s="25">
        <v>230.39</v>
      </c>
      <c r="F108" s="13">
        <v>5.13</v>
      </c>
      <c r="G108" s="13">
        <v>5.915305593412993</v>
      </c>
      <c r="H108" s="6" t="s">
        <v>3005</v>
      </c>
      <c r="I108" s="13">
        <v>5.915305593412993</v>
      </c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 ht="15.0" customHeight="1">
      <c r="A109" s="8">
        <v>108.0</v>
      </c>
      <c r="B109" s="9" t="s">
        <v>3128</v>
      </c>
      <c r="C109" s="6" t="s">
        <v>3129</v>
      </c>
      <c r="D109" s="6" t="s">
        <v>3130</v>
      </c>
      <c r="E109" s="25">
        <v>173.0367</v>
      </c>
      <c r="F109" s="13">
        <v>1.3</v>
      </c>
      <c r="G109" s="13">
        <v>2.94</v>
      </c>
      <c r="H109" s="6" t="s">
        <v>2999</v>
      </c>
      <c r="I109" s="13">
        <v>2.94</v>
      </c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 ht="15.0" customHeight="1">
      <c r="A110" s="8">
        <v>109.0</v>
      </c>
      <c r="B110" s="9" t="s">
        <v>425</v>
      </c>
      <c r="C110" s="6" t="s">
        <v>426</v>
      </c>
      <c r="D110" s="6" t="s">
        <v>3131</v>
      </c>
      <c r="E110" s="25">
        <v>118.18</v>
      </c>
      <c r="F110" s="13">
        <v>0.58</v>
      </c>
      <c r="G110" s="13">
        <v>1.22</v>
      </c>
      <c r="H110" s="6" t="s">
        <v>3132</v>
      </c>
      <c r="I110" s="13">
        <v>1.22</v>
      </c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 ht="15.0" customHeight="1">
      <c r="A111" s="8">
        <v>110.0</v>
      </c>
      <c r="B111" s="9" t="s">
        <v>3133</v>
      </c>
      <c r="C111" s="6" t="s">
        <v>3134</v>
      </c>
      <c r="D111" s="6" t="s">
        <v>3135</v>
      </c>
      <c r="E111" s="25">
        <v>118.1736</v>
      </c>
      <c r="F111" s="13">
        <v>0.62</v>
      </c>
      <c r="G111" s="13">
        <v>1.22</v>
      </c>
      <c r="H111" s="6" t="s">
        <v>3136</v>
      </c>
      <c r="I111" s="13">
        <v>1.22</v>
      </c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</row>
    <row r="112" ht="15.0" customHeight="1">
      <c r="A112" s="8">
        <v>111.0</v>
      </c>
      <c r="B112" s="9" t="s">
        <v>428</v>
      </c>
      <c r="C112" s="6" t="s">
        <v>429</v>
      </c>
      <c r="D112" s="6" t="s">
        <v>3137</v>
      </c>
      <c r="E112" s="25">
        <v>62.07</v>
      </c>
      <c r="F112" s="13">
        <v>-1.36</v>
      </c>
      <c r="G112" s="9" t="s">
        <v>3138</v>
      </c>
      <c r="H112" s="6" t="s">
        <v>3139</v>
      </c>
      <c r="I112" s="13">
        <v>2.2869558705246895</v>
      </c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</row>
    <row r="113" ht="15.0" customHeight="1">
      <c r="A113" s="8">
        <v>112.0</v>
      </c>
      <c r="B113" s="9" t="s">
        <v>431</v>
      </c>
      <c r="C113" s="6" t="s">
        <v>432</v>
      </c>
      <c r="D113" s="6" t="s">
        <v>433</v>
      </c>
      <c r="E113" s="25">
        <v>240.39</v>
      </c>
      <c r="F113" s="13">
        <v>4.55</v>
      </c>
      <c r="G113" s="13">
        <v>3.889554703626425</v>
      </c>
      <c r="H113" s="6" t="s">
        <v>3005</v>
      </c>
      <c r="I113" s="13">
        <v>3.889554703626425</v>
      </c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ht="15.0" customHeight="1">
      <c r="A114" s="8">
        <v>113.0</v>
      </c>
      <c r="B114" s="9" t="s">
        <v>437</v>
      </c>
      <c r="C114" s="6" t="s">
        <v>438</v>
      </c>
      <c r="D114" s="6" t="s">
        <v>3140</v>
      </c>
      <c r="E114" s="25">
        <v>150.1724</v>
      </c>
      <c r="F114" s="13">
        <v>-1.75</v>
      </c>
      <c r="G114" s="13">
        <v>0.46</v>
      </c>
      <c r="H114" s="6" t="s">
        <v>3141</v>
      </c>
      <c r="I114" s="13">
        <v>0.46</v>
      </c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</row>
    <row r="115" ht="15.75" customHeight="1">
      <c r="A115" s="8">
        <v>114.0</v>
      </c>
      <c r="B115" s="9" t="s">
        <v>446</v>
      </c>
      <c r="C115" s="6" t="s">
        <v>447</v>
      </c>
      <c r="D115" s="6" t="s">
        <v>3142</v>
      </c>
      <c r="E115" s="25">
        <v>130.2272</v>
      </c>
      <c r="F115" s="13">
        <v>3.21</v>
      </c>
      <c r="G115" s="13">
        <v>3.7</v>
      </c>
      <c r="H115" s="6" t="s">
        <v>2999</v>
      </c>
      <c r="I115" s="13">
        <v>3.7</v>
      </c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</row>
    <row r="116" ht="15.0" customHeight="1">
      <c r="A116" s="8">
        <v>115.0</v>
      </c>
      <c r="B116" s="9" t="s">
        <v>449</v>
      </c>
      <c r="C116" s="6" t="s">
        <v>450</v>
      </c>
      <c r="D116" s="6" t="s">
        <v>451</v>
      </c>
      <c r="E116" s="25">
        <v>158.29</v>
      </c>
      <c r="F116" s="13">
        <v>4.25</v>
      </c>
      <c r="G116" s="13">
        <v>4.8377256430772375</v>
      </c>
      <c r="H116" s="6" t="s">
        <v>3005</v>
      </c>
      <c r="I116" s="13">
        <v>4.8377256430772375</v>
      </c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</row>
    <row r="117" ht="15.0" customHeight="1">
      <c r="A117" s="8">
        <v>116.0</v>
      </c>
      <c r="B117" s="9" t="s">
        <v>458</v>
      </c>
      <c r="C117" s="6" t="s">
        <v>3143</v>
      </c>
      <c r="D117" s="6" t="s">
        <v>460</v>
      </c>
      <c r="E117" s="25">
        <v>142.24</v>
      </c>
      <c r="F117" s="13">
        <v>3.37</v>
      </c>
      <c r="G117" s="13">
        <v>4.772810501914533</v>
      </c>
      <c r="H117" s="6" t="s">
        <v>3005</v>
      </c>
      <c r="I117" s="13">
        <v>4.772810501914533</v>
      </c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</row>
    <row r="118" ht="15.0" customHeight="1">
      <c r="A118" s="8">
        <v>117.0</v>
      </c>
      <c r="B118" s="9" t="s">
        <v>3144</v>
      </c>
      <c r="C118" s="6" t="s">
        <v>3145</v>
      </c>
      <c r="D118" s="6" t="s">
        <v>3146</v>
      </c>
      <c r="E118" s="25">
        <v>143.01</v>
      </c>
      <c r="F118" s="13">
        <v>1.29</v>
      </c>
      <c r="G118" s="13" t="s">
        <v>3147</v>
      </c>
      <c r="H118" s="6" t="s">
        <v>3083</v>
      </c>
      <c r="I118" s="13">
        <v>2.6612912749634843</v>
      </c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19" ht="15.0" customHeight="1">
      <c r="A119" s="8">
        <v>118.0</v>
      </c>
      <c r="B119" s="9" t="s">
        <v>461</v>
      </c>
      <c r="C119" s="6" t="s">
        <v>462</v>
      </c>
      <c r="D119" s="6" t="s">
        <v>463</v>
      </c>
      <c r="E119" s="25">
        <v>377.74</v>
      </c>
      <c r="F119" s="13">
        <v>5.1</v>
      </c>
      <c r="G119" s="13">
        <v>6.685098373292642</v>
      </c>
      <c r="H119" s="6" t="s">
        <v>3005</v>
      </c>
      <c r="I119" s="13">
        <v>6.685098373292642</v>
      </c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 ht="15.0" customHeight="1">
      <c r="A120" s="8">
        <v>119.0</v>
      </c>
      <c r="B120" s="9" t="s">
        <v>464</v>
      </c>
      <c r="C120" s="6" t="s">
        <v>465</v>
      </c>
      <c r="D120" s="6" t="s">
        <v>3148</v>
      </c>
      <c r="E120" s="25">
        <v>58.0789</v>
      </c>
      <c r="F120" s="13">
        <v>-0.24</v>
      </c>
      <c r="G120" s="9" t="s">
        <v>3149</v>
      </c>
      <c r="H120" s="6" t="s">
        <v>3150</v>
      </c>
      <c r="I120" s="13">
        <v>0.5926806476927222</v>
      </c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ht="15.0" customHeight="1">
      <c r="A121" s="8">
        <v>120.0</v>
      </c>
      <c r="B121" s="9" t="s">
        <v>470</v>
      </c>
      <c r="C121" s="6" t="s">
        <v>471</v>
      </c>
      <c r="D121" s="6" t="s">
        <v>472</v>
      </c>
      <c r="E121" s="25">
        <v>72.11</v>
      </c>
      <c r="F121" s="13">
        <v>0.29</v>
      </c>
      <c r="G121" s="9">
        <v>1.15</v>
      </c>
      <c r="H121" s="6" t="s">
        <v>3151</v>
      </c>
      <c r="I121" s="13">
        <v>1.1504253194629876</v>
      </c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 ht="15.0" customHeight="1">
      <c r="A122" s="8">
        <v>121.0</v>
      </c>
      <c r="B122" s="9" t="s">
        <v>492</v>
      </c>
      <c r="C122" s="3" t="s">
        <v>493</v>
      </c>
      <c r="D122" s="3" t="s">
        <v>494</v>
      </c>
      <c r="E122" s="25">
        <v>170.29</v>
      </c>
      <c r="F122" s="13">
        <v>4.09</v>
      </c>
      <c r="G122" s="13">
        <v>5.11724579317583</v>
      </c>
      <c r="H122" s="6" t="s">
        <v>3005</v>
      </c>
      <c r="I122" s="13">
        <v>5.11724579317583</v>
      </c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</row>
    <row r="123" ht="15.0" customHeight="1">
      <c r="A123" s="8">
        <v>122.0</v>
      </c>
      <c r="B123" s="9" t="s">
        <v>504</v>
      </c>
      <c r="C123" s="3" t="s">
        <v>505</v>
      </c>
      <c r="D123" s="3" t="s">
        <v>3152</v>
      </c>
      <c r="E123" s="25">
        <v>198.34</v>
      </c>
      <c r="F123" s="13">
        <v>4.68</v>
      </c>
      <c r="G123" s="13">
        <v>5.59</v>
      </c>
      <c r="H123" s="6" t="s">
        <v>3005</v>
      </c>
      <c r="I123" s="13">
        <v>5.59</v>
      </c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ht="15.0" customHeight="1">
      <c r="A124" s="8">
        <v>123.0</v>
      </c>
      <c r="B124" s="9" t="s">
        <v>507</v>
      </c>
      <c r="C124" s="3" t="s">
        <v>508</v>
      </c>
      <c r="D124" s="3" t="s">
        <v>509</v>
      </c>
      <c r="E124" s="25">
        <v>156.27</v>
      </c>
      <c r="F124" s="13">
        <v>3.73</v>
      </c>
      <c r="G124" s="13">
        <v>4.649807567802084</v>
      </c>
      <c r="H124" s="6" t="s">
        <v>3005</v>
      </c>
      <c r="I124" s="13">
        <v>4.649807567802084</v>
      </c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</row>
    <row r="125" ht="15.0" customHeight="1">
      <c r="A125" s="8">
        <v>124.0</v>
      </c>
      <c r="B125" s="9" t="s">
        <v>534</v>
      </c>
      <c r="C125" s="3" t="s">
        <v>535</v>
      </c>
      <c r="D125" s="3" t="s">
        <v>3153</v>
      </c>
      <c r="E125" s="25">
        <v>178.27</v>
      </c>
      <c r="F125" s="13">
        <v>3.17</v>
      </c>
      <c r="G125" s="13">
        <v>3.9500482688200207</v>
      </c>
      <c r="H125" s="6" t="s">
        <v>3005</v>
      </c>
      <c r="I125" s="13">
        <v>3.9500482688200207</v>
      </c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</row>
    <row r="126" ht="15.0" customHeight="1">
      <c r="A126" s="8">
        <v>125.0</v>
      </c>
      <c r="B126" s="9" t="s">
        <v>537</v>
      </c>
      <c r="C126" s="6" t="s">
        <v>538</v>
      </c>
      <c r="D126" s="6" t="s">
        <v>539</v>
      </c>
      <c r="E126" s="25">
        <v>136.24</v>
      </c>
      <c r="F126" s="13">
        <v>4.17</v>
      </c>
      <c r="G126" s="13">
        <v>5.481092121179201</v>
      </c>
      <c r="H126" s="6" t="s">
        <v>3005</v>
      </c>
      <c r="I126" s="13">
        <v>5.481092121179201</v>
      </c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</row>
    <row r="127" ht="15.0" customHeight="1">
      <c r="A127" s="8">
        <v>126.0</v>
      </c>
      <c r="B127" s="9" t="s">
        <v>597</v>
      </c>
      <c r="C127" s="6" t="s">
        <v>598</v>
      </c>
      <c r="D127" s="6" t="s">
        <v>599</v>
      </c>
      <c r="E127" s="25">
        <v>99.18</v>
      </c>
      <c r="F127" s="13">
        <v>1.49</v>
      </c>
      <c r="G127" s="13">
        <v>3.4401216031878037</v>
      </c>
      <c r="H127" s="6" t="s">
        <v>3005</v>
      </c>
      <c r="I127" s="13">
        <v>3.4401216031878037</v>
      </c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</row>
    <row r="128" ht="15.0" customHeight="1">
      <c r="A128" s="8">
        <v>127.0</v>
      </c>
      <c r="B128" s="9" t="s">
        <v>604</v>
      </c>
      <c r="C128" s="6" t="s">
        <v>605</v>
      </c>
      <c r="D128" s="6" t="s">
        <v>606</v>
      </c>
      <c r="E128" s="25">
        <v>93.13</v>
      </c>
      <c r="F128" s="13">
        <v>0.9</v>
      </c>
      <c r="G128" s="9" t="s">
        <v>3154</v>
      </c>
      <c r="H128" s="6" t="s">
        <v>3155</v>
      </c>
      <c r="I128" s="13">
        <v>5.273227407242759</v>
      </c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</row>
    <row r="129" ht="15.0" customHeight="1">
      <c r="A129" s="8">
        <v>128.0</v>
      </c>
      <c r="B129" s="9" t="s">
        <v>3156</v>
      </c>
      <c r="C129" s="6" t="s">
        <v>3157</v>
      </c>
      <c r="D129" s="6" t="s">
        <v>3158</v>
      </c>
      <c r="E129" s="25">
        <v>121.18</v>
      </c>
      <c r="F129" s="13">
        <v>2.17</v>
      </c>
      <c r="G129" s="13">
        <v>4.1340409415155985</v>
      </c>
      <c r="H129" s="6" t="s">
        <v>3005</v>
      </c>
      <c r="I129" s="13">
        <v>4.1340409415155985</v>
      </c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</row>
    <row r="130" ht="15.0" customHeight="1">
      <c r="A130" s="8">
        <v>129.0</v>
      </c>
      <c r="B130" s="9" t="s">
        <v>3159</v>
      </c>
      <c r="C130" s="6" t="s">
        <v>3160</v>
      </c>
      <c r="D130" s="6" t="s">
        <v>3161</v>
      </c>
      <c r="E130" s="25">
        <v>121.18</v>
      </c>
      <c r="F130" s="13">
        <v>1.84</v>
      </c>
      <c r="G130" s="13">
        <v>3.7824009524965296</v>
      </c>
      <c r="H130" s="6" t="s">
        <v>3005</v>
      </c>
      <c r="I130" s="13">
        <v>3.7824009524965296</v>
      </c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</row>
    <row r="131" ht="15.0" customHeight="1">
      <c r="A131" s="8">
        <v>130.0</v>
      </c>
      <c r="B131" s="9" t="s">
        <v>608</v>
      </c>
      <c r="C131" s="6" t="s">
        <v>609</v>
      </c>
      <c r="D131" s="6" t="s">
        <v>610</v>
      </c>
      <c r="E131" s="25">
        <v>135.21</v>
      </c>
      <c r="F131" s="13">
        <v>2.72</v>
      </c>
      <c r="G131" s="13">
        <v>4.0518275667430155</v>
      </c>
      <c r="H131" s="6" t="s">
        <v>3005</v>
      </c>
      <c r="I131" s="13">
        <v>4.0518275667430155</v>
      </c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ht="15.0" customHeight="1">
      <c r="A132" s="8">
        <v>131.0</v>
      </c>
      <c r="B132" s="9" t="s">
        <v>611</v>
      </c>
      <c r="C132" s="6" t="s">
        <v>612</v>
      </c>
      <c r="D132" s="6" t="s">
        <v>3162</v>
      </c>
      <c r="E132" s="25">
        <v>107.16</v>
      </c>
      <c r="F132" s="13">
        <v>1.32</v>
      </c>
      <c r="G132" s="13" t="s">
        <v>3163</v>
      </c>
      <c r="H132" s="6" t="s">
        <v>3164</v>
      </c>
      <c r="I132" s="13">
        <v>4.489999999999999</v>
      </c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</row>
    <row r="133" ht="15.0" customHeight="1">
      <c r="A133" s="8">
        <v>132.0</v>
      </c>
      <c r="B133" s="9" t="s">
        <v>3165</v>
      </c>
      <c r="C133" s="6" t="s">
        <v>3166</v>
      </c>
      <c r="D133" s="6" t="s">
        <v>3167</v>
      </c>
      <c r="E133" s="25">
        <v>121.18</v>
      </c>
      <c r="F133" s="13">
        <v>1.84</v>
      </c>
      <c r="G133" s="13">
        <v>5.0420382630022855</v>
      </c>
      <c r="H133" s="6" t="s">
        <v>3005</v>
      </c>
      <c r="I133" s="13">
        <v>5.0420382630022855</v>
      </c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</row>
    <row r="134" ht="15.0" customHeight="1">
      <c r="A134" s="8">
        <v>133.0</v>
      </c>
      <c r="B134" s="9" t="s">
        <v>3168</v>
      </c>
      <c r="C134" s="6" t="s">
        <v>3169</v>
      </c>
      <c r="D134" s="6" t="s">
        <v>3170</v>
      </c>
      <c r="E134" s="25">
        <v>121.18</v>
      </c>
      <c r="F134" s="13">
        <v>1.83</v>
      </c>
      <c r="G134" s="13">
        <v>3.828158443057205</v>
      </c>
      <c r="H134" s="6" t="s">
        <v>3005</v>
      </c>
      <c r="I134" s="13">
        <v>3.828158443057205</v>
      </c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</row>
    <row r="135" ht="15.0" customHeight="1">
      <c r="A135" s="8">
        <v>134.0</v>
      </c>
      <c r="B135" s="9" t="s">
        <v>614</v>
      </c>
      <c r="C135" s="6" t="s">
        <v>615</v>
      </c>
      <c r="D135" s="6" t="s">
        <v>616</v>
      </c>
      <c r="E135" s="25">
        <v>135.21</v>
      </c>
      <c r="F135" s="13">
        <v>2.49</v>
      </c>
      <c r="G135" s="13">
        <v>4.954917553734958</v>
      </c>
      <c r="H135" s="6" t="s">
        <v>3005</v>
      </c>
      <c r="I135" s="13">
        <v>4.954917553734958</v>
      </c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ht="15.0" customHeight="1">
      <c r="A136" s="8">
        <v>135.0</v>
      </c>
      <c r="B136" s="9" t="s">
        <v>621</v>
      </c>
      <c r="C136" s="6" t="s">
        <v>622</v>
      </c>
      <c r="D136" s="6" t="s">
        <v>3171</v>
      </c>
      <c r="E136" s="25">
        <v>107.16</v>
      </c>
      <c r="F136" s="13">
        <v>1.39</v>
      </c>
      <c r="G136" s="13" t="s">
        <v>3172</v>
      </c>
      <c r="H136" s="6" t="s">
        <v>3173</v>
      </c>
      <c r="I136" s="13">
        <v>4.625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ht="15.0" customHeight="1">
      <c r="A137" s="8">
        <v>136.0</v>
      </c>
      <c r="B137" s="9" t="s">
        <v>624</v>
      </c>
      <c r="C137" s="6" t="s">
        <v>625</v>
      </c>
      <c r="D137" s="6" t="s">
        <v>3174</v>
      </c>
      <c r="E137" s="25">
        <v>107.1527</v>
      </c>
      <c r="F137" s="13">
        <v>1.4</v>
      </c>
      <c r="G137" s="13" t="s">
        <v>3175</v>
      </c>
      <c r="H137" s="6" t="s">
        <v>3176</v>
      </c>
      <c r="I137" s="13">
        <v>4.9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ht="15.0" customHeight="1">
      <c r="A138" s="8">
        <v>137.0</v>
      </c>
      <c r="B138" s="9" t="s">
        <v>627</v>
      </c>
      <c r="C138" s="6" t="s">
        <v>628</v>
      </c>
      <c r="D138" s="6" t="s">
        <v>629</v>
      </c>
      <c r="E138" s="25">
        <v>121.18</v>
      </c>
      <c r="F138" s="13">
        <v>2.17</v>
      </c>
      <c r="G138" s="13">
        <v>4.741008267338305</v>
      </c>
      <c r="H138" s="6" t="s">
        <v>3005</v>
      </c>
      <c r="I138" s="13">
        <v>4.741008267338305</v>
      </c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ht="15.0" customHeight="1">
      <c r="A139" s="8">
        <v>138.0</v>
      </c>
      <c r="B139" s="9" t="s">
        <v>630</v>
      </c>
      <c r="C139" s="6" t="s">
        <v>631</v>
      </c>
      <c r="D139" s="6" t="s">
        <v>632</v>
      </c>
      <c r="E139" s="25">
        <v>121.1792</v>
      </c>
      <c r="F139" s="13">
        <v>1.74</v>
      </c>
      <c r="G139" s="13" t="s">
        <v>3177</v>
      </c>
      <c r="H139" s="6" t="s">
        <v>3178</v>
      </c>
      <c r="I139" s="13">
        <v>4.1385</v>
      </c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</row>
    <row r="140" ht="15.0" customHeight="1">
      <c r="A140" s="8">
        <v>139.0</v>
      </c>
      <c r="B140" s="9" t="s">
        <v>633</v>
      </c>
      <c r="C140" s="6" t="s">
        <v>634</v>
      </c>
      <c r="D140" s="6" t="s">
        <v>635</v>
      </c>
      <c r="E140" s="25">
        <v>121.1792</v>
      </c>
      <c r="F140" s="13">
        <v>2.11</v>
      </c>
      <c r="G140" s="13">
        <v>4.94</v>
      </c>
      <c r="H140" s="6" t="s">
        <v>3179</v>
      </c>
      <c r="I140" s="13">
        <v>4.94</v>
      </c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ht="15.0" customHeight="1">
      <c r="A141" s="8">
        <v>140.0</v>
      </c>
      <c r="B141" s="9" t="s">
        <v>636</v>
      </c>
      <c r="C141" s="6" t="s">
        <v>637</v>
      </c>
      <c r="D141" s="6" t="s">
        <v>638</v>
      </c>
      <c r="E141" s="25">
        <v>121.1792</v>
      </c>
      <c r="F141" s="13">
        <v>1.96</v>
      </c>
      <c r="G141" s="13" t="s">
        <v>3180</v>
      </c>
      <c r="H141" s="6" t="s">
        <v>3181</v>
      </c>
      <c r="I141" s="13">
        <v>5.463</v>
      </c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ht="15.0" customHeight="1">
      <c r="A142" s="8">
        <v>141.0</v>
      </c>
      <c r="B142" s="9" t="s">
        <v>639</v>
      </c>
      <c r="C142" s="6" t="s">
        <v>640</v>
      </c>
      <c r="D142" s="6" t="s">
        <v>3182</v>
      </c>
      <c r="E142" s="25">
        <v>205.35</v>
      </c>
      <c r="F142" s="13">
        <v>5.06</v>
      </c>
      <c r="G142" s="13">
        <v>6.835373452470009</v>
      </c>
      <c r="H142" s="6" t="s">
        <v>3005</v>
      </c>
      <c r="I142" s="13">
        <v>6.835373452470009</v>
      </c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</row>
    <row r="143" ht="15.0" customHeight="1">
      <c r="A143" s="8">
        <v>142.0</v>
      </c>
      <c r="B143" s="9" t="s">
        <v>648</v>
      </c>
      <c r="C143" s="6" t="s">
        <v>649</v>
      </c>
      <c r="D143" s="6" t="s">
        <v>3183</v>
      </c>
      <c r="E143" s="25">
        <v>127.57</v>
      </c>
      <c r="F143" s="13">
        <v>1.9</v>
      </c>
      <c r="G143" s="13" t="s">
        <v>3184</v>
      </c>
      <c r="H143" s="6" t="s">
        <v>3185</v>
      </c>
      <c r="I143" s="13">
        <v>4.993333333333333</v>
      </c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</row>
    <row r="144" ht="15.0" customHeight="1">
      <c r="A144" s="8">
        <v>143.0</v>
      </c>
      <c r="B144" s="9" t="s">
        <v>651</v>
      </c>
      <c r="C144" s="6" t="s">
        <v>652</v>
      </c>
      <c r="D144" s="6" t="s">
        <v>653</v>
      </c>
      <c r="E144" s="25">
        <v>162.02</v>
      </c>
      <c r="F144" s="13">
        <v>2.69</v>
      </c>
      <c r="G144" s="9" t="s">
        <v>3186</v>
      </c>
      <c r="H144" s="6" t="s">
        <v>3187</v>
      </c>
      <c r="I144" s="13">
        <v>5.592770093038955</v>
      </c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</row>
    <row r="145" ht="15.0" customHeight="1">
      <c r="A145" s="8">
        <v>144.0</v>
      </c>
      <c r="B145" s="9" t="s">
        <v>654</v>
      </c>
      <c r="C145" s="6" t="s">
        <v>655</v>
      </c>
      <c r="D145" s="6" t="s">
        <v>656</v>
      </c>
      <c r="E145" s="25">
        <v>141.6</v>
      </c>
      <c r="F145" s="13">
        <v>2.27</v>
      </c>
      <c r="G145" s="13">
        <v>4.594760752586463</v>
      </c>
      <c r="H145" s="6" t="s">
        <v>3005</v>
      </c>
      <c r="I145" s="13">
        <v>4.594760752586463</v>
      </c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ht="15.0" customHeight="1">
      <c r="A146" s="8">
        <v>145.0</v>
      </c>
      <c r="B146" s="9" t="s">
        <v>657</v>
      </c>
      <c r="C146" s="6" t="s">
        <v>658</v>
      </c>
      <c r="D146" s="6" t="s">
        <v>659</v>
      </c>
      <c r="E146" s="25">
        <v>162.02</v>
      </c>
      <c r="F146" s="13">
        <v>2.75</v>
      </c>
      <c r="G146" s="13" t="s">
        <v>3188</v>
      </c>
      <c r="H146" s="6" t="s">
        <v>3189</v>
      </c>
      <c r="I146" s="13">
        <v>4.873333333333333</v>
      </c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</row>
    <row r="147" ht="15.0" customHeight="1">
      <c r="A147" s="8">
        <v>146.0</v>
      </c>
      <c r="B147" s="9" t="s">
        <v>660</v>
      </c>
      <c r="C147" s="6" t="s">
        <v>661</v>
      </c>
      <c r="D147" s="6" t="s">
        <v>3190</v>
      </c>
      <c r="E147" s="25">
        <v>127.57</v>
      </c>
      <c r="F147" s="13">
        <v>1.83</v>
      </c>
      <c r="G147" s="13" t="s">
        <v>3191</v>
      </c>
      <c r="H147" s="6" t="s">
        <v>3192</v>
      </c>
      <c r="I147" s="13">
        <v>5.87</v>
      </c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ht="15.0" customHeight="1">
      <c r="A148" s="8">
        <v>147.0</v>
      </c>
      <c r="B148" s="9" t="s">
        <v>663</v>
      </c>
      <c r="C148" s="6" t="s">
        <v>664</v>
      </c>
      <c r="D148" s="6" t="s">
        <v>3193</v>
      </c>
      <c r="E148" s="25">
        <v>127.57</v>
      </c>
      <c r="F148" s="13">
        <v>1.88</v>
      </c>
      <c r="G148" s="13" t="s">
        <v>3194</v>
      </c>
      <c r="H148" s="6" t="s">
        <v>3192</v>
      </c>
      <c r="I148" s="13">
        <v>5.756666666666667</v>
      </c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</row>
    <row r="149" ht="15.0" customHeight="1">
      <c r="A149" s="8">
        <v>148.0</v>
      </c>
      <c r="B149" s="9" t="s">
        <v>666</v>
      </c>
      <c r="C149" s="6" t="s">
        <v>667</v>
      </c>
      <c r="D149" s="6" t="s">
        <v>668</v>
      </c>
      <c r="E149" s="25">
        <v>162.02</v>
      </c>
      <c r="F149" s="13">
        <v>2.78</v>
      </c>
      <c r="G149" s="13" t="s">
        <v>3195</v>
      </c>
      <c r="H149" s="6" t="s">
        <v>3196</v>
      </c>
      <c r="I149" s="13">
        <v>4.946666666666666</v>
      </c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ht="15.0" customHeight="1">
      <c r="A150" s="8">
        <v>149.0</v>
      </c>
      <c r="B150" s="9" t="s">
        <v>672</v>
      </c>
      <c r="C150" s="6" t="s">
        <v>673</v>
      </c>
      <c r="D150" s="6" t="s">
        <v>674</v>
      </c>
      <c r="E150" s="25">
        <v>162.0158</v>
      </c>
      <c r="F150" s="13">
        <v>2.9</v>
      </c>
      <c r="G150" s="13" t="s">
        <v>3197</v>
      </c>
      <c r="H150" s="6" t="s">
        <v>3198</v>
      </c>
      <c r="I150" s="13">
        <v>5.145</v>
      </c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</row>
    <row r="151" ht="15.0" customHeight="1">
      <c r="A151" s="8">
        <v>150.0</v>
      </c>
      <c r="B151" s="9" t="s">
        <v>675</v>
      </c>
      <c r="C151" s="6" t="s">
        <v>676</v>
      </c>
      <c r="D151" s="6" t="s">
        <v>3199</v>
      </c>
      <c r="E151" s="25">
        <v>196.4606</v>
      </c>
      <c r="F151" s="13">
        <v>3.33</v>
      </c>
      <c r="G151" s="13">
        <v>5.43</v>
      </c>
      <c r="H151" s="6" t="s">
        <v>2999</v>
      </c>
      <c r="I151" s="13">
        <v>5.43</v>
      </c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</row>
    <row r="152" ht="15.0" customHeight="1">
      <c r="A152" s="8">
        <v>151.0</v>
      </c>
      <c r="B152" s="9" t="s">
        <v>679</v>
      </c>
      <c r="C152" s="6" t="s">
        <v>680</v>
      </c>
      <c r="D152" s="6" t="s">
        <v>3200</v>
      </c>
      <c r="E152" s="25">
        <v>230.9054</v>
      </c>
      <c r="F152" s="13">
        <v>4.27</v>
      </c>
      <c r="G152" s="13">
        <v>5.56</v>
      </c>
      <c r="H152" s="6" t="s">
        <v>2999</v>
      </c>
      <c r="I152" s="13">
        <v>5.56</v>
      </c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</row>
    <row r="153" ht="15.0" customHeight="1">
      <c r="A153" s="8">
        <v>152.0</v>
      </c>
      <c r="B153" s="9" t="s">
        <v>682</v>
      </c>
      <c r="C153" s="6" t="s">
        <v>683</v>
      </c>
      <c r="D153" s="6" t="s">
        <v>684</v>
      </c>
      <c r="E153" s="25">
        <v>196.46</v>
      </c>
      <c r="F153" s="13">
        <v>3.52</v>
      </c>
      <c r="G153" s="13" t="s">
        <v>3201</v>
      </c>
      <c r="H153" s="6" t="s">
        <v>3202</v>
      </c>
      <c r="I153" s="13">
        <v>4.795</v>
      </c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</row>
    <row r="154" ht="15.75" customHeight="1">
      <c r="A154" s="8">
        <v>153.0</v>
      </c>
      <c r="B154" s="9" t="s">
        <v>685</v>
      </c>
      <c r="C154" s="6" t="s">
        <v>686</v>
      </c>
      <c r="D154" s="6" t="s">
        <v>687</v>
      </c>
      <c r="E154" s="25">
        <v>196.4606</v>
      </c>
      <c r="F154" s="13">
        <v>3.45</v>
      </c>
      <c r="G154" s="13" t="s">
        <v>3203</v>
      </c>
      <c r="H154" s="6" t="s">
        <v>3204</v>
      </c>
      <c r="I154" s="13">
        <v>4.926</v>
      </c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</row>
    <row r="155" ht="15.0" customHeight="1">
      <c r="A155" s="8">
        <v>154.0</v>
      </c>
      <c r="B155" s="9" t="s">
        <v>704</v>
      </c>
      <c r="C155" s="6" t="s">
        <v>3205</v>
      </c>
      <c r="D155" s="6" t="s">
        <v>3206</v>
      </c>
      <c r="E155" s="25">
        <v>138.13</v>
      </c>
      <c r="F155" s="13">
        <v>1.37</v>
      </c>
      <c r="G155" s="13">
        <v>4.181246619490773</v>
      </c>
      <c r="H155" s="6" t="s">
        <v>3005</v>
      </c>
      <c r="I155" s="13">
        <v>4.181246619490773</v>
      </c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</row>
    <row r="156" ht="15.0" customHeight="1">
      <c r="A156" s="8">
        <v>155.0</v>
      </c>
      <c r="B156" s="9" t="s">
        <v>710</v>
      </c>
      <c r="C156" s="6" t="s">
        <v>3207</v>
      </c>
      <c r="D156" s="6" t="s">
        <v>712</v>
      </c>
      <c r="E156" s="25">
        <v>168.15</v>
      </c>
      <c r="F156" s="13">
        <v>1.94</v>
      </c>
      <c r="G156" s="13">
        <v>4.582244195164467</v>
      </c>
      <c r="H156" s="6" t="s">
        <v>3005</v>
      </c>
      <c r="I156" s="13">
        <v>4.582244195164467</v>
      </c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</row>
    <row r="157" ht="15.0" customHeight="1">
      <c r="A157" s="8">
        <v>156.0</v>
      </c>
      <c r="B157" s="9" t="s">
        <v>716</v>
      </c>
      <c r="C157" s="6" t="s">
        <v>3208</v>
      </c>
      <c r="D157" s="6" t="s">
        <v>718</v>
      </c>
      <c r="E157" s="25">
        <v>172.57</v>
      </c>
      <c r="F157" s="13">
        <v>2.72</v>
      </c>
      <c r="G157" s="13">
        <v>4.6137160087050795</v>
      </c>
      <c r="H157" s="6" t="s">
        <v>3005</v>
      </c>
      <c r="I157" s="13">
        <v>4.6137160087050795</v>
      </c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</row>
    <row r="158" ht="15.0" customHeight="1">
      <c r="A158" s="8">
        <v>157.0</v>
      </c>
      <c r="B158" s="9" t="s">
        <v>719</v>
      </c>
      <c r="C158" s="6" t="s">
        <v>720</v>
      </c>
      <c r="D158" s="6" t="s">
        <v>3209</v>
      </c>
      <c r="E158" s="25">
        <v>172.5686</v>
      </c>
      <c r="F158" s="13">
        <v>2.14</v>
      </c>
      <c r="G158" s="13">
        <v>4.49</v>
      </c>
      <c r="H158" s="6" t="s">
        <v>2999</v>
      </c>
      <c r="I158" s="13">
        <v>4.49</v>
      </c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</row>
    <row r="159" ht="15.0" customHeight="1">
      <c r="A159" s="8">
        <v>158.0</v>
      </c>
      <c r="B159" s="9" t="s">
        <v>728</v>
      </c>
      <c r="C159" s="6" t="s">
        <v>729</v>
      </c>
      <c r="D159" s="6" t="s">
        <v>3210</v>
      </c>
      <c r="E159" s="25">
        <v>151.1622</v>
      </c>
      <c r="F159" s="13">
        <v>2.83</v>
      </c>
      <c r="G159" s="13">
        <v>4.56</v>
      </c>
      <c r="H159" s="6" t="s">
        <v>2999</v>
      </c>
      <c r="I159" s="13">
        <v>4.56</v>
      </c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</row>
    <row r="160" ht="15.75" customHeight="1">
      <c r="A160" s="8">
        <v>159.0</v>
      </c>
      <c r="B160" s="9" t="s">
        <v>731</v>
      </c>
      <c r="C160" s="6" t="s">
        <v>732</v>
      </c>
      <c r="D160" s="6" t="s">
        <v>3211</v>
      </c>
      <c r="E160" s="25">
        <v>137.1357</v>
      </c>
      <c r="F160" s="13">
        <v>2.3</v>
      </c>
      <c r="G160" s="13">
        <v>4.14</v>
      </c>
      <c r="H160" s="6" t="s">
        <v>2999</v>
      </c>
      <c r="I160" s="13">
        <v>4.14</v>
      </c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</row>
    <row r="161" ht="15.0" customHeight="1">
      <c r="A161" s="8">
        <v>160.0</v>
      </c>
      <c r="B161" s="9" t="s">
        <v>734</v>
      </c>
      <c r="C161" s="6" t="s">
        <v>735</v>
      </c>
      <c r="D161" s="6" t="s">
        <v>3212</v>
      </c>
      <c r="E161" s="25">
        <v>123.1092</v>
      </c>
      <c r="F161" s="13">
        <v>1.85</v>
      </c>
      <c r="G161" s="13">
        <v>3.48</v>
      </c>
      <c r="H161" s="6" t="s">
        <v>2999</v>
      </c>
      <c r="I161" s="13">
        <v>3.48</v>
      </c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</row>
    <row r="162" ht="15.0" customHeight="1">
      <c r="A162" s="8">
        <v>161.0</v>
      </c>
      <c r="B162" s="9" t="s">
        <v>737</v>
      </c>
      <c r="C162" s="6" t="s">
        <v>738</v>
      </c>
      <c r="D162" s="6" t="s">
        <v>3213</v>
      </c>
      <c r="E162" s="25">
        <v>137.1357</v>
      </c>
      <c r="F162" s="13">
        <v>2.45</v>
      </c>
      <c r="G162" s="13">
        <v>4.04</v>
      </c>
      <c r="H162" s="6" t="s">
        <v>2999</v>
      </c>
      <c r="I162" s="13">
        <v>4.04</v>
      </c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</row>
    <row r="163" ht="15.0" customHeight="1">
      <c r="A163" s="8">
        <v>162.0</v>
      </c>
      <c r="B163" s="9" t="s">
        <v>740</v>
      </c>
      <c r="C163" s="6" t="s">
        <v>741</v>
      </c>
      <c r="D163" s="6" t="s">
        <v>3214</v>
      </c>
      <c r="E163" s="25">
        <v>151.1622</v>
      </c>
      <c r="F163" s="13">
        <v>2.91</v>
      </c>
      <c r="G163" s="13">
        <v>3.98</v>
      </c>
      <c r="H163" s="6" t="s">
        <v>2999</v>
      </c>
      <c r="I163" s="13">
        <v>3.98</v>
      </c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</row>
    <row r="164" ht="15.0" customHeight="1">
      <c r="A164" s="8">
        <v>163.0</v>
      </c>
      <c r="B164" s="9" t="s">
        <v>743</v>
      </c>
      <c r="C164" s="6" t="s">
        <v>3215</v>
      </c>
      <c r="D164" s="6" t="s">
        <v>3216</v>
      </c>
      <c r="E164" s="25">
        <v>137.14</v>
      </c>
      <c r="F164" s="13">
        <v>2.37</v>
      </c>
      <c r="G164" s="13" t="s">
        <v>3217</v>
      </c>
      <c r="H164" s="6" t="s">
        <v>3218</v>
      </c>
      <c r="I164" s="13">
        <v>4.256847844774885</v>
      </c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</row>
    <row r="165" ht="15.0" customHeight="1">
      <c r="A165" s="8">
        <v>164.0</v>
      </c>
      <c r="B165" s="9" t="s">
        <v>746</v>
      </c>
      <c r="C165" s="6" t="s">
        <v>3219</v>
      </c>
      <c r="D165" s="6" t="s">
        <v>748</v>
      </c>
      <c r="E165" s="25">
        <v>295.34</v>
      </c>
      <c r="F165" s="13">
        <v>4.64</v>
      </c>
      <c r="G165" s="13">
        <v>5.501839321989982</v>
      </c>
      <c r="H165" s="6" t="s">
        <v>3005</v>
      </c>
      <c r="I165" s="13">
        <v>5.501839321989982</v>
      </c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</row>
    <row r="166" ht="15.0" customHeight="1">
      <c r="A166" s="8">
        <v>165.0</v>
      </c>
      <c r="B166" s="9" t="s">
        <v>749</v>
      </c>
      <c r="C166" s="6" t="s">
        <v>750</v>
      </c>
      <c r="D166" s="6" t="s">
        <v>3220</v>
      </c>
      <c r="E166" s="25">
        <v>171.5805</v>
      </c>
      <c r="F166" s="13">
        <v>3.09</v>
      </c>
      <c r="G166" s="13">
        <v>4.61</v>
      </c>
      <c r="H166" s="6" t="s">
        <v>2999</v>
      </c>
      <c r="I166" s="13">
        <v>4.61</v>
      </c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</row>
    <row r="167" ht="15.0" customHeight="1">
      <c r="A167" s="8">
        <v>166.0</v>
      </c>
      <c r="B167" s="9" t="s">
        <v>752</v>
      </c>
      <c r="C167" s="6" t="s">
        <v>753</v>
      </c>
      <c r="D167" s="6" t="s">
        <v>3221</v>
      </c>
      <c r="E167" s="25">
        <v>157.554</v>
      </c>
      <c r="F167" s="13">
        <v>2.24</v>
      </c>
      <c r="G167" s="13">
        <v>3.64</v>
      </c>
      <c r="H167" s="6" t="s">
        <v>2999</v>
      </c>
      <c r="I167" s="13">
        <v>3.64</v>
      </c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</row>
    <row r="168" ht="15.0" customHeight="1">
      <c r="A168" s="8">
        <v>167.0</v>
      </c>
      <c r="B168" s="9" t="s">
        <v>755</v>
      </c>
      <c r="C168" s="6" t="s">
        <v>756</v>
      </c>
      <c r="D168" s="6" t="s">
        <v>3222</v>
      </c>
      <c r="E168" s="25">
        <v>171.5805</v>
      </c>
      <c r="F168" s="13">
        <v>3.05</v>
      </c>
      <c r="G168" s="13">
        <v>4.27</v>
      </c>
      <c r="H168" s="6" t="s">
        <v>2999</v>
      </c>
      <c r="I168" s="13">
        <v>4.27</v>
      </c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</row>
    <row r="169" ht="15.0" customHeight="1">
      <c r="A169" s="8">
        <v>168.0</v>
      </c>
      <c r="B169" s="9" t="s">
        <v>758</v>
      </c>
      <c r="C169" s="6" t="s">
        <v>759</v>
      </c>
      <c r="D169" s="6" t="s">
        <v>3223</v>
      </c>
      <c r="E169" s="25">
        <v>191.9988</v>
      </c>
      <c r="F169" s="13">
        <v>3.09</v>
      </c>
      <c r="G169" s="13">
        <v>4.26</v>
      </c>
      <c r="H169" s="6" t="s">
        <v>2999</v>
      </c>
      <c r="I169" s="13">
        <v>4.26</v>
      </c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</row>
    <row r="170" ht="15.0" customHeight="1">
      <c r="A170" s="8">
        <v>169.0</v>
      </c>
      <c r="B170" s="9" t="s">
        <v>761</v>
      </c>
      <c r="C170" s="6" t="s">
        <v>3224</v>
      </c>
      <c r="D170" s="6" t="s">
        <v>763</v>
      </c>
      <c r="E170" s="25">
        <v>192.0</v>
      </c>
      <c r="F170" s="13">
        <v>3.12</v>
      </c>
      <c r="G170" s="13">
        <v>4.567297885068751</v>
      </c>
      <c r="H170" s="6" t="s">
        <v>3005</v>
      </c>
      <c r="I170" s="13">
        <v>4.567297885068751</v>
      </c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</row>
    <row r="171" ht="15.0" customHeight="1">
      <c r="A171" s="8">
        <v>170.0</v>
      </c>
      <c r="B171" s="9" t="s">
        <v>764</v>
      </c>
      <c r="C171" s="6" t="s">
        <v>765</v>
      </c>
      <c r="D171" s="6" t="s">
        <v>3225</v>
      </c>
      <c r="E171" s="25">
        <v>157.554</v>
      </c>
      <c r="F171" s="13">
        <v>2.39</v>
      </c>
      <c r="G171" s="13">
        <v>4.31</v>
      </c>
      <c r="H171" s="6" t="s">
        <v>2999</v>
      </c>
      <c r="I171" s="13">
        <v>4.31</v>
      </c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</row>
    <row r="172" ht="15.0" customHeight="1">
      <c r="A172" s="8">
        <v>171.0</v>
      </c>
      <c r="B172" s="9" t="s">
        <v>767</v>
      </c>
      <c r="C172" s="6" t="s">
        <v>768</v>
      </c>
      <c r="D172" s="6" t="s">
        <v>3226</v>
      </c>
      <c r="E172" s="25">
        <v>157.554</v>
      </c>
      <c r="F172" s="13">
        <v>2.46</v>
      </c>
      <c r="G172" s="13">
        <v>3.84</v>
      </c>
      <c r="H172" s="6" t="s">
        <v>2999</v>
      </c>
      <c r="I172" s="13">
        <v>3.84</v>
      </c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</row>
    <row r="173" ht="15.0" customHeight="1">
      <c r="A173" s="8">
        <v>172.0</v>
      </c>
      <c r="B173" s="9" t="s">
        <v>770</v>
      </c>
      <c r="C173" s="6" t="s">
        <v>771</v>
      </c>
      <c r="D173" s="6" t="s">
        <v>3227</v>
      </c>
      <c r="E173" s="25">
        <v>191.9988</v>
      </c>
      <c r="F173" s="13">
        <v>3.07</v>
      </c>
      <c r="G173" s="13">
        <v>4.66</v>
      </c>
      <c r="H173" s="6" t="s">
        <v>2999</v>
      </c>
      <c r="I173" s="13">
        <v>4.66</v>
      </c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</row>
    <row r="174" ht="15.0" customHeight="1">
      <c r="A174" s="8">
        <v>173.0</v>
      </c>
      <c r="B174" s="9" t="s">
        <v>773</v>
      </c>
      <c r="C174" s="6" t="s">
        <v>774</v>
      </c>
      <c r="D174" s="6" t="s">
        <v>3228</v>
      </c>
      <c r="E174" s="25">
        <v>191.9988</v>
      </c>
      <c r="F174" s="13">
        <v>3.09</v>
      </c>
      <c r="G174" s="13">
        <v>4.46</v>
      </c>
      <c r="H174" s="6" t="s">
        <v>2999</v>
      </c>
      <c r="I174" s="13">
        <v>4.46</v>
      </c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ht="15.0" customHeight="1">
      <c r="A175" s="8">
        <v>174.0</v>
      </c>
      <c r="B175" s="9" t="s">
        <v>776</v>
      </c>
      <c r="C175" s="6" t="s">
        <v>777</v>
      </c>
      <c r="D175" s="6" t="s">
        <v>3229</v>
      </c>
      <c r="E175" s="25">
        <v>191.9988</v>
      </c>
      <c r="F175" s="13">
        <v>3.05</v>
      </c>
      <c r="G175" s="13">
        <v>4.62</v>
      </c>
      <c r="H175" s="6" t="s">
        <v>2999</v>
      </c>
      <c r="I175" s="13">
        <v>4.62</v>
      </c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ht="15.0" customHeight="1">
      <c r="A176" s="8">
        <v>175.0</v>
      </c>
      <c r="B176" s="9" t="s">
        <v>782</v>
      </c>
      <c r="C176" s="6" t="s">
        <v>3230</v>
      </c>
      <c r="D176" s="6" t="s">
        <v>784</v>
      </c>
      <c r="E176" s="25">
        <v>175.55</v>
      </c>
      <c r="F176" s="13">
        <v>2.66</v>
      </c>
      <c r="G176" s="13">
        <v>4.330586981417653</v>
      </c>
      <c r="H176" s="6" t="s">
        <v>3005</v>
      </c>
      <c r="I176" s="13">
        <v>4.330586981417653</v>
      </c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</row>
    <row r="177" ht="15.0" customHeight="1">
      <c r="A177" s="8">
        <v>176.0</v>
      </c>
      <c r="B177" s="9" t="s">
        <v>792</v>
      </c>
      <c r="C177" s="6" t="s">
        <v>793</v>
      </c>
      <c r="D177" s="6" t="s">
        <v>3231</v>
      </c>
      <c r="E177" s="25">
        <v>164.25</v>
      </c>
      <c r="F177" s="13">
        <v>3.97</v>
      </c>
      <c r="G177" s="13">
        <v>4.738384123512156</v>
      </c>
      <c r="H177" s="6" t="s">
        <v>3005</v>
      </c>
      <c r="I177" s="13">
        <v>4.738384123512156</v>
      </c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</row>
    <row r="178" ht="15.0" customHeight="1">
      <c r="A178" s="8">
        <v>177.0</v>
      </c>
      <c r="B178" s="9" t="s">
        <v>795</v>
      </c>
      <c r="C178" s="6" t="s">
        <v>796</v>
      </c>
      <c r="D178" s="6" t="s">
        <v>797</v>
      </c>
      <c r="E178" s="25">
        <v>150.22</v>
      </c>
      <c r="F178" s="13">
        <v>3.27</v>
      </c>
      <c r="G178" s="13">
        <v>4.574667766316226</v>
      </c>
      <c r="H178" s="6" t="s">
        <v>3005</v>
      </c>
      <c r="I178" s="13">
        <v>4.574667766316226</v>
      </c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ht="15.0" customHeight="1">
      <c r="A179" s="8">
        <v>178.0</v>
      </c>
      <c r="B179" s="9" t="s">
        <v>798</v>
      </c>
      <c r="C179" s="6" t="s">
        <v>799</v>
      </c>
      <c r="D179" s="6" t="s">
        <v>800</v>
      </c>
      <c r="E179" s="25">
        <v>150.22</v>
      </c>
      <c r="F179" s="13">
        <v>3.3</v>
      </c>
      <c r="G179" s="13">
        <v>4.523515243868846</v>
      </c>
      <c r="H179" s="6" t="s">
        <v>3005</v>
      </c>
      <c r="I179" s="13">
        <v>4.523515243868846</v>
      </c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</row>
    <row r="180" ht="15.0" customHeight="1">
      <c r="A180" s="8">
        <v>179.0</v>
      </c>
      <c r="B180" s="9" t="s">
        <v>801</v>
      </c>
      <c r="C180" s="6" t="s">
        <v>802</v>
      </c>
      <c r="D180" s="6" t="s">
        <v>3232</v>
      </c>
      <c r="E180" s="25">
        <v>108.1375</v>
      </c>
      <c r="F180" s="13">
        <v>1.95</v>
      </c>
      <c r="G180" s="9" t="s">
        <v>3233</v>
      </c>
      <c r="H180" s="6" t="s">
        <v>3234</v>
      </c>
      <c r="I180" s="13">
        <v>3.9631263598683186</v>
      </c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</row>
    <row r="181" ht="15.0" customHeight="1">
      <c r="A181" s="8">
        <v>180.0</v>
      </c>
      <c r="B181" s="9" t="s">
        <v>807</v>
      </c>
      <c r="C181" s="6" t="s">
        <v>808</v>
      </c>
      <c r="D181" s="6" t="s">
        <v>809</v>
      </c>
      <c r="E181" s="25">
        <v>122.17</v>
      </c>
      <c r="F181" s="13">
        <v>2.33</v>
      </c>
      <c r="G181" s="13">
        <v>4.370961230242252</v>
      </c>
      <c r="H181" s="6" t="s">
        <v>3005</v>
      </c>
      <c r="I181" s="13">
        <v>4.370961230242252</v>
      </c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</row>
    <row r="182" ht="15.0" customHeight="1">
      <c r="A182" s="8">
        <v>181.0</v>
      </c>
      <c r="B182" s="9" t="s">
        <v>810</v>
      </c>
      <c r="C182" s="6" t="s">
        <v>811</v>
      </c>
      <c r="D182" s="6" t="s">
        <v>812</v>
      </c>
      <c r="E182" s="25">
        <v>206.33</v>
      </c>
      <c r="F182" s="13">
        <v>5.19</v>
      </c>
      <c r="G182" s="13">
        <v>5.796048438299952</v>
      </c>
      <c r="H182" s="6" t="s">
        <v>3005</v>
      </c>
      <c r="I182" s="13">
        <v>5.796048438299952</v>
      </c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</row>
    <row r="183" ht="15.0" customHeight="1">
      <c r="A183" s="8">
        <v>182.0</v>
      </c>
      <c r="B183" s="9" t="s">
        <v>816</v>
      </c>
      <c r="C183" s="6" t="s">
        <v>817</v>
      </c>
      <c r="D183" s="6" t="s">
        <v>818</v>
      </c>
      <c r="E183" s="25">
        <v>150.22</v>
      </c>
      <c r="F183" s="13">
        <v>3.08</v>
      </c>
      <c r="G183" s="13">
        <v>4.685366063809917</v>
      </c>
      <c r="H183" s="6" t="s">
        <v>3005</v>
      </c>
      <c r="I183" s="13">
        <v>4.685366063809917</v>
      </c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 ht="15.0" customHeight="1">
      <c r="A184" s="8">
        <v>183.0</v>
      </c>
      <c r="B184" s="9" t="s">
        <v>822</v>
      </c>
      <c r="C184" s="6" t="s">
        <v>823</v>
      </c>
      <c r="D184" s="6" t="s">
        <v>3235</v>
      </c>
      <c r="E184" s="25">
        <v>122.17</v>
      </c>
      <c r="F184" s="13">
        <v>2.3</v>
      </c>
      <c r="G184" s="13" t="s">
        <v>3236</v>
      </c>
      <c r="H184" s="6" t="s">
        <v>3237</v>
      </c>
      <c r="I184" s="13">
        <v>4.664999999999999</v>
      </c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 ht="15.0" customHeight="1">
      <c r="A185" s="8">
        <v>184.0</v>
      </c>
      <c r="B185" s="9" t="s">
        <v>825</v>
      </c>
      <c r="C185" s="6" t="s">
        <v>826</v>
      </c>
      <c r="D185" s="6" t="s">
        <v>3238</v>
      </c>
      <c r="E185" s="25">
        <v>108.14</v>
      </c>
      <c r="F185" s="13">
        <v>1.94</v>
      </c>
      <c r="G185" s="13" t="s">
        <v>3239</v>
      </c>
      <c r="H185" s="6" t="s">
        <v>3083</v>
      </c>
      <c r="I185" s="13">
        <v>3.9494441626126746</v>
      </c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 ht="15.0" customHeight="1">
      <c r="A186" s="8">
        <v>185.0</v>
      </c>
      <c r="B186" s="9" t="s">
        <v>828</v>
      </c>
      <c r="C186" s="6" t="s">
        <v>829</v>
      </c>
      <c r="D186" s="6" t="s">
        <v>3240</v>
      </c>
      <c r="E186" s="25">
        <v>108.1375</v>
      </c>
      <c r="F186" s="13">
        <v>1.96</v>
      </c>
      <c r="G186" s="13">
        <v>3.76</v>
      </c>
      <c r="H186" s="6" t="s">
        <v>2999</v>
      </c>
      <c r="I186" s="13">
        <v>3.76</v>
      </c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 ht="15.0" customHeight="1">
      <c r="A187" s="8">
        <v>186.0</v>
      </c>
      <c r="B187" s="9" t="s">
        <v>831</v>
      </c>
      <c r="C187" s="6" t="s">
        <v>832</v>
      </c>
      <c r="D187" s="6" t="s">
        <v>833</v>
      </c>
      <c r="E187" s="25">
        <v>94.11</v>
      </c>
      <c r="F187" s="13">
        <v>1.46</v>
      </c>
      <c r="G187" s="9" t="s">
        <v>3241</v>
      </c>
      <c r="H187" s="6" t="s">
        <v>3044</v>
      </c>
      <c r="I187" s="13">
        <v>3.5521815047872423</v>
      </c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 ht="15.0" customHeight="1">
      <c r="A188" s="8">
        <v>187.0</v>
      </c>
      <c r="B188" s="9" t="s">
        <v>834</v>
      </c>
      <c r="C188" s="6" t="s">
        <v>835</v>
      </c>
      <c r="D188" s="6" t="s">
        <v>836</v>
      </c>
      <c r="E188" s="25">
        <v>234.39</v>
      </c>
      <c r="F188" s="13">
        <v>6.31</v>
      </c>
      <c r="G188" s="13">
        <v>6.290757832981614</v>
      </c>
      <c r="H188" s="6" t="s">
        <v>3005</v>
      </c>
      <c r="I188" s="13">
        <v>6.290757832981614</v>
      </c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 ht="15.0" customHeight="1">
      <c r="A189" s="8">
        <v>188.0</v>
      </c>
      <c r="B189" s="9" t="s">
        <v>840</v>
      </c>
      <c r="C189" s="6" t="s">
        <v>841</v>
      </c>
      <c r="D189" s="6" t="s">
        <v>842</v>
      </c>
      <c r="E189" s="25">
        <v>220.36</v>
      </c>
      <c r="F189" s="13">
        <v>5.1</v>
      </c>
      <c r="G189" s="13">
        <v>5.418853477639402</v>
      </c>
      <c r="H189" s="6" t="s">
        <v>3005</v>
      </c>
      <c r="I189" s="13">
        <v>5.418853477639402</v>
      </c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 ht="15.0" customHeight="1">
      <c r="A190" s="8">
        <v>189.0</v>
      </c>
      <c r="B190" s="9" t="s">
        <v>844</v>
      </c>
      <c r="C190" s="6" t="s">
        <v>845</v>
      </c>
      <c r="D190" s="6" t="s">
        <v>3242</v>
      </c>
      <c r="E190" s="25">
        <v>206.323</v>
      </c>
      <c r="F190" s="13">
        <v>5.28</v>
      </c>
      <c r="G190" s="13">
        <v>6.36</v>
      </c>
      <c r="H190" s="6" t="s">
        <v>2999</v>
      </c>
      <c r="I190" s="13">
        <v>6.36</v>
      </c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ht="15.0" customHeight="1">
      <c r="A191" s="8">
        <v>190.0</v>
      </c>
      <c r="B191" s="9" t="s">
        <v>850</v>
      </c>
      <c r="C191" s="6" t="s">
        <v>851</v>
      </c>
      <c r="D191" s="6" t="s">
        <v>3243</v>
      </c>
      <c r="E191" s="25">
        <v>122.17</v>
      </c>
      <c r="F191" s="13">
        <v>2.36</v>
      </c>
      <c r="G191" s="13" t="s">
        <v>3244</v>
      </c>
      <c r="H191" s="6" t="s">
        <v>3083</v>
      </c>
      <c r="I191" s="13">
        <v>4.042785944359413</v>
      </c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 ht="15.0" customHeight="1">
      <c r="A192" s="8">
        <v>191.0</v>
      </c>
      <c r="B192" s="9" t="s">
        <v>856</v>
      </c>
      <c r="C192" s="6" t="s">
        <v>857</v>
      </c>
      <c r="D192" s="6" t="s">
        <v>3245</v>
      </c>
      <c r="E192" s="25">
        <v>262.44</v>
      </c>
      <c r="F192" s="13">
        <v>6.06</v>
      </c>
      <c r="G192" s="13">
        <v>6.377637343927037</v>
      </c>
      <c r="H192" s="6" t="s">
        <v>3005</v>
      </c>
      <c r="I192" s="13">
        <v>6.377637343927037</v>
      </c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 ht="15.0" customHeight="1">
      <c r="A193" s="8">
        <v>192.0</v>
      </c>
      <c r="B193" s="9" t="s">
        <v>862</v>
      </c>
      <c r="C193" s="6" t="s">
        <v>863</v>
      </c>
      <c r="D193" s="6" t="s">
        <v>864</v>
      </c>
      <c r="E193" s="25">
        <v>206.33</v>
      </c>
      <c r="F193" s="13">
        <v>5.5</v>
      </c>
      <c r="G193" s="13">
        <v>5.691313087779938</v>
      </c>
      <c r="H193" s="6" t="s">
        <v>3005</v>
      </c>
      <c r="I193" s="13">
        <v>5.691313087779938</v>
      </c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 ht="15.0" customHeight="1">
      <c r="A194" s="8">
        <v>193.0</v>
      </c>
      <c r="B194" s="9" t="s">
        <v>865</v>
      </c>
      <c r="C194" s="6" t="s">
        <v>866</v>
      </c>
      <c r="D194" s="6" t="s">
        <v>867</v>
      </c>
      <c r="E194" s="25">
        <v>178.28</v>
      </c>
      <c r="F194" s="13">
        <v>4.52</v>
      </c>
      <c r="G194" s="13">
        <v>4.788704627515183</v>
      </c>
      <c r="H194" s="6" t="s">
        <v>3005</v>
      </c>
      <c r="I194" s="13">
        <v>4.788704627515183</v>
      </c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ht="15.0" customHeight="1">
      <c r="A195" s="8">
        <v>194.0</v>
      </c>
      <c r="B195" s="9" t="s">
        <v>868</v>
      </c>
      <c r="C195" s="6" t="s">
        <v>869</v>
      </c>
      <c r="D195" s="6" t="s">
        <v>3246</v>
      </c>
      <c r="E195" s="25">
        <v>164.25</v>
      </c>
      <c r="F195" s="13">
        <v>3.97</v>
      </c>
      <c r="G195" s="13">
        <v>4.491229508631029</v>
      </c>
      <c r="H195" s="6" t="s">
        <v>3005</v>
      </c>
      <c r="I195" s="13">
        <v>4.491229508631029</v>
      </c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 ht="15.0" customHeight="1">
      <c r="A196" s="8">
        <v>195.0</v>
      </c>
      <c r="B196" s="9" t="s">
        <v>871</v>
      </c>
      <c r="C196" s="6" t="s">
        <v>872</v>
      </c>
      <c r="D196" s="6" t="s">
        <v>3247</v>
      </c>
      <c r="E196" s="25">
        <v>164.25</v>
      </c>
      <c r="F196" s="13">
        <v>3.97</v>
      </c>
      <c r="G196" s="13">
        <v>4.784141614072831</v>
      </c>
      <c r="H196" s="6" t="s">
        <v>3005</v>
      </c>
      <c r="I196" s="13">
        <v>4.784141614072831</v>
      </c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 ht="15.0" customHeight="1">
      <c r="A197" s="8">
        <v>196.0</v>
      </c>
      <c r="B197" s="9" t="s">
        <v>881</v>
      </c>
      <c r="C197" s="6" t="s">
        <v>882</v>
      </c>
      <c r="D197" s="6" t="s">
        <v>3248</v>
      </c>
      <c r="E197" s="25">
        <v>206.33</v>
      </c>
      <c r="F197" s="13">
        <v>4.36</v>
      </c>
      <c r="G197" s="13">
        <v>6.395484285801765</v>
      </c>
      <c r="H197" s="6" t="s">
        <v>3005</v>
      </c>
      <c r="I197" s="13">
        <v>6.395484285801765</v>
      </c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 ht="15.0" customHeight="1">
      <c r="A198" s="8">
        <v>197.0</v>
      </c>
      <c r="B198" s="9" t="s">
        <v>884</v>
      </c>
      <c r="C198" s="6" t="s">
        <v>885</v>
      </c>
      <c r="D198" s="6" t="s">
        <v>3249</v>
      </c>
      <c r="E198" s="25">
        <v>164.25</v>
      </c>
      <c r="F198" s="13">
        <v>4.06</v>
      </c>
      <c r="G198" s="13">
        <v>5.261262868792493</v>
      </c>
      <c r="H198" s="6" t="s">
        <v>3005</v>
      </c>
      <c r="I198" s="13">
        <v>5.261262868792493</v>
      </c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 ht="15.0" customHeight="1">
      <c r="A199" s="8">
        <v>198.0</v>
      </c>
      <c r="B199" s="9" t="s">
        <v>887</v>
      </c>
      <c r="C199" s="6" t="s">
        <v>888</v>
      </c>
      <c r="D199" s="6" t="s">
        <v>3250</v>
      </c>
      <c r="E199" s="25">
        <v>220.36</v>
      </c>
      <c r="F199" s="13">
        <v>5.76</v>
      </c>
      <c r="G199" s="13" t="s">
        <v>3251</v>
      </c>
      <c r="H199" s="6" t="s">
        <v>3083</v>
      </c>
      <c r="I199" s="13">
        <v>6.49114037602957</v>
      </c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 ht="15.0" customHeight="1">
      <c r="A200" s="8">
        <v>199.0</v>
      </c>
      <c r="B200" s="9" t="s">
        <v>890</v>
      </c>
      <c r="C200" s="6" t="s">
        <v>891</v>
      </c>
      <c r="D200" s="6" t="s">
        <v>892</v>
      </c>
      <c r="E200" s="25">
        <v>251.91</v>
      </c>
      <c r="F200" s="13">
        <v>3.22</v>
      </c>
      <c r="G200" s="13">
        <v>5.079026113171568</v>
      </c>
      <c r="H200" s="6" t="s">
        <v>3005</v>
      </c>
      <c r="I200" s="13">
        <v>5.079026113171568</v>
      </c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 ht="15.0" customHeight="1">
      <c r="A201" s="8">
        <v>200.0</v>
      </c>
      <c r="B201" s="9" t="s">
        <v>893</v>
      </c>
      <c r="C201" s="6" t="s">
        <v>894</v>
      </c>
      <c r="D201" s="6" t="s">
        <v>3252</v>
      </c>
      <c r="E201" s="25">
        <v>142.5823</v>
      </c>
      <c r="F201" s="13">
        <v>3.1</v>
      </c>
      <c r="G201" s="13">
        <v>4.85</v>
      </c>
      <c r="H201" s="6" t="s">
        <v>2999</v>
      </c>
      <c r="I201" s="13">
        <v>4.85</v>
      </c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 ht="15.0" customHeight="1">
      <c r="A202" s="8">
        <v>201.0</v>
      </c>
      <c r="B202" s="9" t="s">
        <v>899</v>
      </c>
      <c r="C202" s="6" t="s">
        <v>900</v>
      </c>
      <c r="D202" s="6" t="s">
        <v>3253</v>
      </c>
      <c r="E202" s="25">
        <v>128.5558</v>
      </c>
      <c r="F202" s="13">
        <v>2.15</v>
      </c>
      <c r="G202" s="9" t="s">
        <v>3254</v>
      </c>
      <c r="H202" s="6" t="s">
        <v>3037</v>
      </c>
      <c r="I202" s="13">
        <v>4.3915</v>
      </c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 ht="15.0" customHeight="1">
      <c r="A203" s="8">
        <v>202.0</v>
      </c>
      <c r="B203" s="9" t="s">
        <v>902</v>
      </c>
      <c r="C203" s="6" t="s">
        <v>903</v>
      </c>
      <c r="D203" s="6" t="s">
        <v>904</v>
      </c>
      <c r="E203" s="25">
        <v>128.56</v>
      </c>
      <c r="F203" s="13">
        <v>2.39</v>
      </c>
      <c r="G203" s="9" t="s">
        <v>3255</v>
      </c>
      <c r="H203" s="6" t="s">
        <v>3044</v>
      </c>
      <c r="I203" s="13">
        <v>4.5063886183610835</v>
      </c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 ht="15.0" customHeight="1">
      <c r="A204" s="8">
        <v>203.0</v>
      </c>
      <c r="B204" s="9" t="s">
        <v>3256</v>
      </c>
      <c r="C204" s="6" t="s">
        <v>3257</v>
      </c>
      <c r="D204" s="6" t="s">
        <v>3258</v>
      </c>
      <c r="E204" s="25">
        <v>142.5823</v>
      </c>
      <c r="F204" s="13">
        <v>2.78</v>
      </c>
      <c r="G204" s="13">
        <v>5.69</v>
      </c>
      <c r="H204" s="6" t="s">
        <v>2999</v>
      </c>
      <c r="I204" s="13">
        <v>5.69</v>
      </c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 ht="15.0" customHeight="1">
      <c r="A205" s="8">
        <v>204.0</v>
      </c>
      <c r="B205" s="9" t="s">
        <v>912</v>
      </c>
      <c r="C205" s="3" t="s">
        <v>913</v>
      </c>
      <c r="D205" s="3" t="s">
        <v>914</v>
      </c>
      <c r="E205" s="25">
        <v>163.0006</v>
      </c>
      <c r="F205" s="13">
        <v>2.75</v>
      </c>
      <c r="G205" s="9">
        <v>4.861</v>
      </c>
      <c r="H205" s="6" t="s">
        <v>2988</v>
      </c>
      <c r="I205" s="13">
        <v>4.861</v>
      </c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 ht="15.0" customHeight="1">
      <c r="A206" s="8">
        <v>205.0</v>
      </c>
      <c r="B206" s="9" t="s">
        <v>915</v>
      </c>
      <c r="C206" s="6" t="s">
        <v>916</v>
      </c>
      <c r="D206" s="6" t="s">
        <v>917</v>
      </c>
      <c r="E206" s="25">
        <v>197.45</v>
      </c>
      <c r="F206" s="13">
        <v>3.72</v>
      </c>
      <c r="G206" s="9" t="s">
        <v>3259</v>
      </c>
      <c r="H206" s="6" t="s">
        <v>3044</v>
      </c>
      <c r="I206" s="13">
        <v>5.068077020793356</v>
      </c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 ht="15.0" customHeight="1">
      <c r="A207" s="8">
        <v>206.0</v>
      </c>
      <c r="B207" s="9" t="s">
        <v>919</v>
      </c>
      <c r="C207" s="6" t="s">
        <v>920</v>
      </c>
      <c r="D207" s="6" t="s">
        <v>921</v>
      </c>
      <c r="E207" s="25">
        <v>163.0</v>
      </c>
      <c r="F207" s="13">
        <v>3.06</v>
      </c>
      <c r="G207" s="9" t="s">
        <v>3260</v>
      </c>
      <c r="H207" s="6" t="s">
        <v>3261</v>
      </c>
      <c r="I207" s="13">
        <v>4.807995194660486</v>
      </c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 ht="15.0" customHeight="1">
      <c r="A208" s="8">
        <v>207.0</v>
      </c>
      <c r="B208" s="9" t="s">
        <v>3262</v>
      </c>
      <c r="C208" s="3" t="s">
        <v>3263</v>
      </c>
      <c r="D208" s="3" t="s">
        <v>3264</v>
      </c>
      <c r="E208" s="25">
        <v>163.0006</v>
      </c>
      <c r="F208" s="13">
        <v>2.84</v>
      </c>
      <c r="G208" s="9">
        <v>4.721</v>
      </c>
      <c r="H208" s="6" t="s">
        <v>2988</v>
      </c>
      <c r="I208" s="13">
        <v>4.721</v>
      </c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 ht="15.0" customHeight="1">
      <c r="A209" s="8">
        <v>208.0</v>
      </c>
      <c r="B209" s="9" t="s">
        <v>929</v>
      </c>
      <c r="C209" s="6" t="s">
        <v>930</v>
      </c>
      <c r="D209" s="6" t="s">
        <v>931</v>
      </c>
      <c r="E209" s="25">
        <v>197.4454</v>
      </c>
      <c r="F209" s="13">
        <v>4.01</v>
      </c>
      <c r="G209" s="13">
        <v>5.46</v>
      </c>
      <c r="H209" s="6" t="s">
        <v>2999</v>
      </c>
      <c r="I209" s="13">
        <v>5.46</v>
      </c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 ht="15.75" customHeight="1">
      <c r="A210" s="8">
        <v>209.0</v>
      </c>
      <c r="B210" s="9" t="s">
        <v>3265</v>
      </c>
      <c r="C210" s="6" t="s">
        <v>3266</v>
      </c>
      <c r="D210" s="6" t="s">
        <v>3267</v>
      </c>
      <c r="E210" s="25">
        <v>177.0271</v>
      </c>
      <c r="F210" s="13">
        <v>3.35</v>
      </c>
      <c r="G210" s="13">
        <v>5.65</v>
      </c>
      <c r="H210" s="6" t="s">
        <v>2999</v>
      </c>
      <c r="I210" s="13">
        <v>5.65</v>
      </c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 ht="15.0" customHeight="1">
      <c r="A211" s="8">
        <v>210.0</v>
      </c>
      <c r="B211" s="9" t="s">
        <v>938</v>
      </c>
      <c r="C211" s="3" t="s">
        <v>939</v>
      </c>
      <c r="D211" s="3" t="s">
        <v>940</v>
      </c>
      <c r="E211" s="25">
        <v>197.4454</v>
      </c>
      <c r="F211" s="13">
        <v>3.69</v>
      </c>
      <c r="G211" s="9">
        <v>4.933</v>
      </c>
      <c r="H211" s="6" t="s">
        <v>2988</v>
      </c>
      <c r="I211" s="13">
        <v>4.933</v>
      </c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 ht="15.0" customHeight="1">
      <c r="A212" s="8">
        <v>211.0</v>
      </c>
      <c r="B212" s="9" t="s">
        <v>3268</v>
      </c>
      <c r="C212" s="6" t="s">
        <v>3269</v>
      </c>
      <c r="D212" s="6" t="s">
        <v>947</v>
      </c>
      <c r="E212" s="25">
        <v>139.11</v>
      </c>
      <c r="F212" s="13">
        <v>1.79</v>
      </c>
      <c r="G212" s="13">
        <v>3.6962003192732475</v>
      </c>
      <c r="H212" s="6" t="s">
        <v>3005</v>
      </c>
      <c r="I212" s="13">
        <v>3.6962003192732475</v>
      </c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 ht="15.0" customHeight="1">
      <c r="A213" s="8">
        <v>212.0</v>
      </c>
      <c r="B213" s="9" t="s">
        <v>948</v>
      </c>
      <c r="C213" s="6" t="s">
        <v>949</v>
      </c>
      <c r="D213" s="6" t="s">
        <v>3270</v>
      </c>
      <c r="E213" s="25">
        <v>139.1086</v>
      </c>
      <c r="F213" s="13">
        <v>1.91</v>
      </c>
      <c r="G213" s="13">
        <v>3.96</v>
      </c>
      <c r="H213" s="6" t="s">
        <v>2999</v>
      </c>
      <c r="I213" s="13">
        <v>3.96</v>
      </c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 ht="15.0" customHeight="1">
      <c r="A214" s="8">
        <v>213.0</v>
      </c>
      <c r="B214" s="9" t="s">
        <v>954</v>
      </c>
      <c r="C214" s="6" t="s">
        <v>3271</v>
      </c>
      <c r="D214" s="6" t="s">
        <v>956</v>
      </c>
      <c r="E214" s="25">
        <v>173.56</v>
      </c>
      <c r="F214" s="13">
        <v>2.46</v>
      </c>
      <c r="G214" s="13">
        <v>4.341822550166733</v>
      </c>
      <c r="H214" s="6" t="s">
        <v>3005</v>
      </c>
      <c r="I214" s="13">
        <v>4.341822550166733</v>
      </c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 ht="15.0" customHeight="1">
      <c r="A215" s="8">
        <v>214.0</v>
      </c>
      <c r="B215" s="9" t="s">
        <v>963</v>
      </c>
      <c r="C215" s="6" t="s">
        <v>964</v>
      </c>
      <c r="D215" s="6" t="s">
        <v>3272</v>
      </c>
      <c r="E215" s="25">
        <v>134.18</v>
      </c>
      <c r="F215" s="13">
        <v>2.96</v>
      </c>
      <c r="G215" s="13">
        <v>4.5149039308201155</v>
      </c>
      <c r="H215" s="6" t="s">
        <v>3005</v>
      </c>
      <c r="I215" s="13">
        <v>4.5149039308201155</v>
      </c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 ht="15.0" customHeight="1">
      <c r="A216" s="8">
        <v>215.0</v>
      </c>
      <c r="B216" s="9" t="s">
        <v>978</v>
      </c>
      <c r="C216" s="6" t="s">
        <v>979</v>
      </c>
      <c r="D216" s="6" t="s">
        <v>3273</v>
      </c>
      <c r="E216" s="25">
        <v>93.13</v>
      </c>
      <c r="F216" s="13">
        <v>1.2</v>
      </c>
      <c r="G216" s="13">
        <v>3.4376106859126665</v>
      </c>
      <c r="H216" s="6" t="s">
        <v>3005</v>
      </c>
      <c r="I216" s="13">
        <v>3.4376106859126665</v>
      </c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 ht="15.0" customHeight="1">
      <c r="A217" s="8">
        <v>216.0</v>
      </c>
      <c r="B217" s="9" t="s">
        <v>984</v>
      </c>
      <c r="C217" s="6" t="s">
        <v>985</v>
      </c>
      <c r="D217" s="6" t="s">
        <v>986</v>
      </c>
      <c r="E217" s="25">
        <v>79.1</v>
      </c>
      <c r="F217" s="13">
        <v>0.65</v>
      </c>
      <c r="G217" s="13" t="s">
        <v>3274</v>
      </c>
      <c r="H217" s="6" t="s">
        <v>3275</v>
      </c>
      <c r="I217" s="13">
        <v>2.206451989197185</v>
      </c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 ht="15.0" customHeight="1">
      <c r="A218" s="8">
        <v>217.0</v>
      </c>
      <c r="B218" s="9" t="s">
        <v>993</v>
      </c>
      <c r="C218" s="6" t="s">
        <v>994</v>
      </c>
      <c r="D218" s="6" t="s">
        <v>3276</v>
      </c>
      <c r="E218" s="25">
        <v>133.19</v>
      </c>
      <c r="F218" s="13">
        <v>2.77</v>
      </c>
      <c r="G218" s="13">
        <v>4.0830789337612625</v>
      </c>
      <c r="H218" s="6" t="s">
        <v>3005</v>
      </c>
      <c r="I218" s="13">
        <v>4.0830789337612625</v>
      </c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 ht="15.0" customHeight="1">
      <c r="A219" s="8">
        <v>218.0</v>
      </c>
      <c r="B219" s="9" t="s">
        <v>996</v>
      </c>
      <c r="C219" s="6" t="s">
        <v>3277</v>
      </c>
      <c r="D219" s="6" t="s">
        <v>998</v>
      </c>
      <c r="E219" s="25">
        <v>151.0</v>
      </c>
      <c r="F219" s="13">
        <v>1.1</v>
      </c>
      <c r="G219" s="13">
        <v>3.340127856555914</v>
      </c>
      <c r="H219" s="6" t="s">
        <v>3005</v>
      </c>
      <c r="I219" s="13">
        <v>3.340127856555914</v>
      </c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 ht="15.0" customHeight="1">
      <c r="A220" s="8">
        <v>219.0</v>
      </c>
      <c r="B220" s="9" t="s">
        <v>999</v>
      </c>
      <c r="C220" s="6" t="s">
        <v>1000</v>
      </c>
      <c r="D220" s="6" t="s">
        <v>1001</v>
      </c>
      <c r="E220" s="25">
        <v>272.77</v>
      </c>
      <c r="F220" s="13">
        <v>5.04</v>
      </c>
      <c r="G220" s="13" t="s">
        <v>3278</v>
      </c>
      <c r="H220" s="6" t="s">
        <v>3083</v>
      </c>
      <c r="I220" s="13">
        <v>7.098377605689986</v>
      </c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 ht="15.0" customHeight="1">
      <c r="A221" s="8">
        <v>220.0</v>
      </c>
      <c r="B221" s="9" t="s">
        <v>3279</v>
      </c>
      <c r="C221" s="6" t="s">
        <v>3280</v>
      </c>
      <c r="D221" s="6" t="s">
        <v>3281</v>
      </c>
      <c r="E221" s="25">
        <v>223.42</v>
      </c>
      <c r="F221" s="13">
        <v>3.78</v>
      </c>
      <c r="G221" s="13">
        <v>4.9511820388043155</v>
      </c>
      <c r="H221" s="6" t="s">
        <v>3005</v>
      </c>
      <c r="I221" s="13">
        <v>4.9511820388043155</v>
      </c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 ht="15.0" customHeight="1">
      <c r="A222" s="8">
        <v>221.0</v>
      </c>
      <c r="B222" s="9" t="s">
        <v>1005</v>
      </c>
      <c r="C222" s="6" t="s">
        <v>1006</v>
      </c>
      <c r="D222" s="6" t="s">
        <v>1007</v>
      </c>
      <c r="E222" s="25">
        <v>110.97</v>
      </c>
      <c r="F222" s="13">
        <v>2.03</v>
      </c>
      <c r="G222" s="13" t="s">
        <v>3282</v>
      </c>
      <c r="H222" s="6" t="s">
        <v>3083</v>
      </c>
      <c r="I222" s="13">
        <v>4.6080121699937155</v>
      </c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 ht="15.0" customHeight="1">
      <c r="A223" s="8">
        <v>222.0</v>
      </c>
      <c r="B223" s="9" t="s">
        <v>1008</v>
      </c>
      <c r="C223" s="6" t="s">
        <v>1009</v>
      </c>
      <c r="D223" s="6" t="s">
        <v>3283</v>
      </c>
      <c r="E223" s="25">
        <v>125.0</v>
      </c>
      <c r="F223" s="13">
        <v>2.6</v>
      </c>
      <c r="G223" s="13">
        <v>4.096910013008056</v>
      </c>
      <c r="H223" s="6" t="s">
        <v>3005</v>
      </c>
      <c r="I223" s="13">
        <v>4.096910013008056</v>
      </c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 ht="15.0" customHeight="1">
      <c r="A224" s="8">
        <v>223.0</v>
      </c>
      <c r="B224" s="9" t="s">
        <v>3284</v>
      </c>
      <c r="C224" s="6" t="s">
        <v>3285</v>
      </c>
      <c r="D224" s="6" t="s">
        <v>3286</v>
      </c>
      <c r="E224" s="25">
        <v>128.99</v>
      </c>
      <c r="F224" s="13">
        <v>0.78</v>
      </c>
      <c r="G224" s="13">
        <v>2.2472331826349254</v>
      </c>
      <c r="H224" s="6" t="s">
        <v>3005</v>
      </c>
      <c r="I224" s="13">
        <v>2.2472331826349254</v>
      </c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 ht="15.0" customHeight="1">
      <c r="A225" s="8">
        <v>224.0</v>
      </c>
      <c r="B225" s="9" t="s">
        <v>1017</v>
      </c>
      <c r="C225" s="6" t="s">
        <v>1018</v>
      </c>
      <c r="D225" s="6" t="s">
        <v>3287</v>
      </c>
      <c r="E225" s="25">
        <v>80.513</v>
      </c>
      <c r="F225" s="13">
        <v>0.03</v>
      </c>
      <c r="G225" s="9" t="s">
        <v>3288</v>
      </c>
      <c r="H225" s="6" t="s">
        <v>3037</v>
      </c>
      <c r="I225" s="13">
        <v>2.545</v>
      </c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 ht="15.0" customHeight="1">
      <c r="A226" s="8">
        <v>225.0</v>
      </c>
      <c r="B226" s="9" t="s">
        <v>1020</v>
      </c>
      <c r="C226" s="6" t="s">
        <v>1021</v>
      </c>
      <c r="D226" s="6" t="s">
        <v>3289</v>
      </c>
      <c r="E226" s="25">
        <v>149.4026</v>
      </c>
      <c r="F226" s="13">
        <v>1.42</v>
      </c>
      <c r="G226" s="9" t="s">
        <v>3290</v>
      </c>
      <c r="H226" s="6" t="s">
        <v>3037</v>
      </c>
      <c r="I226" s="13">
        <v>2.9175</v>
      </c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 ht="15.0" customHeight="1">
      <c r="A227" s="8">
        <v>226.0</v>
      </c>
      <c r="B227" s="9" t="s">
        <v>1053</v>
      </c>
      <c r="C227" s="6" t="s">
        <v>1054</v>
      </c>
      <c r="D227" s="6" t="s">
        <v>1055</v>
      </c>
      <c r="E227" s="25">
        <v>58.08</v>
      </c>
      <c r="F227" s="13">
        <v>0.17</v>
      </c>
      <c r="G227" s="13">
        <v>4.441807312958118</v>
      </c>
      <c r="H227" s="6" t="s">
        <v>3005</v>
      </c>
      <c r="I227" s="13">
        <v>4.441807312958118</v>
      </c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 ht="15.0" customHeight="1">
      <c r="A228" s="8">
        <v>227.0</v>
      </c>
      <c r="B228" s="9" t="s">
        <v>1062</v>
      </c>
      <c r="C228" s="6" t="s">
        <v>1063</v>
      </c>
      <c r="D228" s="6" t="s">
        <v>1064</v>
      </c>
      <c r="E228" s="25">
        <v>86.13</v>
      </c>
      <c r="F228" s="13">
        <v>1.17</v>
      </c>
      <c r="G228" s="13">
        <v>2.7047055258378943</v>
      </c>
      <c r="H228" s="6" t="s">
        <v>3005</v>
      </c>
      <c r="I228" s="13">
        <v>2.7047055258378943</v>
      </c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 ht="15.0" customHeight="1">
      <c r="A229" s="8">
        <v>228.0</v>
      </c>
      <c r="B229" s="9" t="s">
        <v>1068</v>
      </c>
      <c r="C229" s="6" t="s">
        <v>1069</v>
      </c>
      <c r="D229" s="6" t="s">
        <v>1070</v>
      </c>
      <c r="E229" s="25">
        <v>98.15</v>
      </c>
      <c r="F229" s="13">
        <v>1.48</v>
      </c>
      <c r="G229" s="13">
        <v>3.576916955965207</v>
      </c>
      <c r="H229" s="6" t="s">
        <v>3005</v>
      </c>
      <c r="I229" s="13">
        <v>3.576916955965207</v>
      </c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 ht="15.0" customHeight="1">
      <c r="A230" s="8">
        <v>229.0</v>
      </c>
      <c r="B230" s="9" t="s">
        <v>1074</v>
      </c>
      <c r="C230" s="6" t="s">
        <v>1075</v>
      </c>
      <c r="D230" s="6" t="s">
        <v>1076</v>
      </c>
      <c r="E230" s="25">
        <v>100.16</v>
      </c>
      <c r="F230" s="13">
        <v>1.61</v>
      </c>
      <c r="G230" s="13">
        <v>2.678475021132435</v>
      </c>
      <c r="H230" s="6" t="s">
        <v>3005</v>
      </c>
      <c r="I230" s="13">
        <v>2.678475021132435</v>
      </c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</row>
    <row r="231" ht="15.0" customHeight="1">
      <c r="A231" s="8">
        <v>230.0</v>
      </c>
      <c r="B231" s="9" t="s">
        <v>1077</v>
      </c>
      <c r="C231" s="6" t="s">
        <v>1078</v>
      </c>
      <c r="D231" s="6" t="s">
        <v>1079</v>
      </c>
      <c r="E231" s="25">
        <v>72.11</v>
      </c>
      <c r="F231" s="13">
        <v>0.63</v>
      </c>
      <c r="G231" s="13">
        <v>4.109807468554724</v>
      </c>
      <c r="H231" s="6" t="s">
        <v>3005</v>
      </c>
      <c r="I231" s="13">
        <v>4.109807468554724</v>
      </c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</row>
    <row r="232" ht="15.0" customHeight="1">
      <c r="A232" s="8">
        <v>231.0</v>
      </c>
      <c r="B232" s="9" t="s">
        <v>1086</v>
      </c>
      <c r="C232" s="6" t="s">
        <v>1087</v>
      </c>
      <c r="D232" s="6" t="s">
        <v>1088</v>
      </c>
      <c r="E232" s="25">
        <v>154.25</v>
      </c>
      <c r="F232" s="13">
        <v>2.97</v>
      </c>
      <c r="G232" s="13">
        <v>3.47222182907048</v>
      </c>
      <c r="H232" s="6" t="s">
        <v>3005</v>
      </c>
      <c r="I232" s="13">
        <v>3.47222182907048</v>
      </c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</row>
    <row r="233" ht="15.0" customHeight="1">
      <c r="A233" s="8">
        <v>232.0</v>
      </c>
      <c r="B233" s="9" t="s">
        <v>3291</v>
      </c>
      <c r="C233" s="6" t="s">
        <v>3292</v>
      </c>
      <c r="D233" s="6" t="s">
        <v>3293</v>
      </c>
      <c r="E233" s="25">
        <v>296.54</v>
      </c>
      <c r="F233" s="13">
        <v>8.23</v>
      </c>
      <c r="G233" s="13">
        <v>4.430690598065133</v>
      </c>
      <c r="H233" s="6" t="s">
        <v>3005</v>
      </c>
      <c r="I233" s="13">
        <v>4.430690598065133</v>
      </c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</row>
    <row r="234" ht="15.0" customHeight="1">
      <c r="A234" s="8">
        <v>233.0</v>
      </c>
      <c r="B234" s="9" t="s">
        <v>1095</v>
      </c>
      <c r="C234" s="6" t="s">
        <v>1096</v>
      </c>
      <c r="D234" s="6" t="s">
        <v>3294</v>
      </c>
      <c r="E234" s="25">
        <v>222.37</v>
      </c>
      <c r="F234" s="13">
        <v>5.68</v>
      </c>
      <c r="G234" s="13">
        <v>5.364804963030166</v>
      </c>
      <c r="H234" s="6" t="s">
        <v>3005</v>
      </c>
      <c r="I234" s="13">
        <v>5.364804963030166</v>
      </c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</row>
    <row r="235" ht="15.0" customHeight="1">
      <c r="A235" s="8">
        <v>234.0</v>
      </c>
      <c r="B235" s="9" t="s">
        <v>1113</v>
      </c>
      <c r="C235" s="6" t="s">
        <v>1114</v>
      </c>
      <c r="D235" s="6" t="s">
        <v>3295</v>
      </c>
      <c r="E235" s="25">
        <v>44.05</v>
      </c>
      <c r="F235" s="13">
        <v>-0.34</v>
      </c>
      <c r="G235" s="9" t="s">
        <v>3296</v>
      </c>
      <c r="H235" s="6" t="s">
        <v>3297</v>
      </c>
      <c r="I235" s="13">
        <v>1.86</v>
      </c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</row>
    <row r="236" ht="15.0" customHeight="1">
      <c r="A236" s="8">
        <v>235.0</v>
      </c>
      <c r="B236" s="9" t="s">
        <v>1119</v>
      </c>
      <c r="C236" s="6" t="s">
        <v>1120</v>
      </c>
      <c r="D236" s="6" t="s">
        <v>1121</v>
      </c>
      <c r="E236" s="25">
        <v>86.13</v>
      </c>
      <c r="F236" s="13">
        <v>1.31</v>
      </c>
      <c r="G236" s="13">
        <v>3.4300044688962625</v>
      </c>
      <c r="H236" s="6" t="s">
        <v>3005</v>
      </c>
      <c r="I236" s="13">
        <v>3.4300044688962625</v>
      </c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</row>
    <row r="237" ht="15.0" customHeight="1">
      <c r="A237" s="8">
        <v>236.0</v>
      </c>
      <c r="B237" s="9" t="s">
        <v>1122</v>
      </c>
      <c r="C237" s="6" t="s">
        <v>1123</v>
      </c>
      <c r="D237" s="6" t="s">
        <v>3298</v>
      </c>
      <c r="E237" s="25">
        <v>100.16</v>
      </c>
      <c r="F237" s="13">
        <v>1.73</v>
      </c>
      <c r="G237" s="13">
        <v>3.8246030568106733</v>
      </c>
      <c r="H237" s="6" t="s">
        <v>3005</v>
      </c>
      <c r="I237" s="13">
        <v>3.8246030568106733</v>
      </c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</row>
    <row r="238" ht="15.0" customHeight="1">
      <c r="A238" s="8">
        <v>237.0</v>
      </c>
      <c r="B238" s="9" t="s">
        <v>1134</v>
      </c>
      <c r="C238" s="6" t="s">
        <v>1135</v>
      </c>
      <c r="D238" s="6" t="s">
        <v>3299</v>
      </c>
      <c r="E238" s="25">
        <v>56.0631</v>
      </c>
      <c r="F238" s="13">
        <v>-0.01</v>
      </c>
      <c r="G238" s="9" t="s">
        <v>3300</v>
      </c>
      <c r="H238" s="6" t="s">
        <v>3301</v>
      </c>
      <c r="I238" s="13">
        <v>6.020553466116529</v>
      </c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 ht="15.0" customHeight="1">
      <c r="A239" s="8">
        <v>238.0</v>
      </c>
      <c r="B239" s="9" t="s">
        <v>1137</v>
      </c>
      <c r="C239" s="6" t="s">
        <v>1138</v>
      </c>
      <c r="D239" s="6" t="s">
        <v>1139</v>
      </c>
      <c r="E239" s="25">
        <v>70.09</v>
      </c>
      <c r="F239" s="13">
        <v>0.6</v>
      </c>
      <c r="G239" s="13">
        <v>4.845656059983544</v>
      </c>
      <c r="H239" s="6" t="s">
        <v>3005</v>
      </c>
      <c r="I239" s="13">
        <v>4.845656059983544</v>
      </c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 ht="15.0" customHeight="1">
      <c r="A240" s="8">
        <v>239.0</v>
      </c>
      <c r="B240" s="9" t="s">
        <v>1140</v>
      </c>
      <c r="C240" s="6" t="s">
        <v>1141</v>
      </c>
      <c r="D240" s="6" t="s">
        <v>1142</v>
      </c>
      <c r="E240" s="25">
        <v>100.12</v>
      </c>
      <c r="F240" s="13">
        <v>-0.18</v>
      </c>
      <c r="G240" s="13">
        <v>4.061001588317567</v>
      </c>
      <c r="H240" s="6" t="s">
        <v>3005</v>
      </c>
      <c r="I240" s="13">
        <v>4.061001588317567</v>
      </c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 ht="15.0" customHeight="1">
      <c r="A241" s="8">
        <v>240.0</v>
      </c>
      <c r="B241" s="9" t="s">
        <v>1143</v>
      </c>
      <c r="C241" s="6" t="s">
        <v>1144</v>
      </c>
      <c r="D241" s="6" t="s">
        <v>3302</v>
      </c>
      <c r="E241" s="25">
        <v>100.1155</v>
      </c>
      <c r="F241" s="13">
        <v>0.4</v>
      </c>
      <c r="G241" s="13">
        <v>3.32</v>
      </c>
      <c r="H241" s="6" t="s">
        <v>2999</v>
      </c>
      <c r="I241" s="13">
        <v>3.32</v>
      </c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 ht="15.0" customHeight="1">
      <c r="A242" s="8">
        <v>241.0</v>
      </c>
      <c r="B242" s="9" t="s">
        <v>1156</v>
      </c>
      <c r="C242" s="6" t="s">
        <v>1157</v>
      </c>
      <c r="D242" s="6" t="s">
        <v>1158</v>
      </c>
      <c r="E242" s="25">
        <v>206.33</v>
      </c>
      <c r="F242" s="13">
        <v>4.84</v>
      </c>
      <c r="G242" s="13">
        <v>4.823200684343566</v>
      </c>
      <c r="H242" s="6" t="s">
        <v>3005</v>
      </c>
      <c r="I242" s="13">
        <v>4.823200684343566</v>
      </c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 ht="15.0" customHeight="1">
      <c r="A243" s="8">
        <v>242.0</v>
      </c>
      <c r="B243" s="9" t="s">
        <v>3303</v>
      </c>
      <c r="C243" s="6" t="s">
        <v>3304</v>
      </c>
      <c r="D243" s="6" t="s">
        <v>3305</v>
      </c>
      <c r="E243" s="25">
        <v>138.21</v>
      </c>
      <c r="F243" s="13">
        <v>1.7</v>
      </c>
      <c r="G243" s="13" t="s">
        <v>3306</v>
      </c>
      <c r="H243" s="6" t="s">
        <v>3083</v>
      </c>
      <c r="I243" s="13">
        <v>2.929058393075068</v>
      </c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 ht="15.0" customHeight="1">
      <c r="A244" s="8">
        <v>243.0</v>
      </c>
      <c r="B244" s="9" t="s">
        <v>1159</v>
      </c>
      <c r="C244" s="6" t="s">
        <v>1160</v>
      </c>
      <c r="D244" s="6" t="s">
        <v>3307</v>
      </c>
      <c r="E244" s="25">
        <v>74.08</v>
      </c>
      <c r="F244" s="13">
        <v>0.18</v>
      </c>
      <c r="G244" s="13">
        <v>1.86</v>
      </c>
      <c r="H244" s="6" t="s">
        <v>3308</v>
      </c>
      <c r="I244" s="13">
        <v>1.86</v>
      </c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 ht="15.0" customHeight="1">
      <c r="A245" s="8">
        <v>244.0</v>
      </c>
      <c r="B245" s="9" t="s">
        <v>3309</v>
      </c>
      <c r="C245" s="6" t="s">
        <v>3310</v>
      </c>
      <c r="D245" s="6" t="s">
        <v>3311</v>
      </c>
      <c r="E245" s="25">
        <v>102.1313</v>
      </c>
      <c r="F245" s="13">
        <v>1.21</v>
      </c>
      <c r="G245" s="13">
        <v>2.78</v>
      </c>
      <c r="H245" s="6" t="s">
        <v>2999</v>
      </c>
      <c r="I245" s="13">
        <v>2.78</v>
      </c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 ht="15.0" customHeight="1">
      <c r="A246" s="8">
        <v>245.0</v>
      </c>
      <c r="B246" s="9" t="s">
        <v>1166</v>
      </c>
      <c r="C246" s="6" t="s">
        <v>1167</v>
      </c>
      <c r="D246" s="6" t="s">
        <v>1168</v>
      </c>
      <c r="E246" s="25">
        <v>116.16</v>
      </c>
      <c r="F246" s="13">
        <v>1.78</v>
      </c>
      <c r="G246" s="13">
        <v>3.6671165946839808</v>
      </c>
      <c r="H246" s="6" t="s">
        <v>3005</v>
      </c>
      <c r="I246" s="13">
        <v>3.6671165946839808</v>
      </c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 ht="15.0" customHeight="1">
      <c r="A247" s="8">
        <v>246.0</v>
      </c>
      <c r="B247" s="9" t="s">
        <v>3312</v>
      </c>
      <c r="C247" s="6" t="s">
        <v>3313</v>
      </c>
      <c r="D247" s="6" t="s">
        <v>3314</v>
      </c>
      <c r="E247" s="25">
        <v>270.0</v>
      </c>
      <c r="F247" s="13">
        <v>7.18</v>
      </c>
      <c r="G247" s="13">
        <v>3.43</v>
      </c>
      <c r="H247" s="6" t="s">
        <v>3315</v>
      </c>
      <c r="I247" s="13">
        <v>3.43</v>
      </c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 ht="15.0" customHeight="1">
      <c r="A248" s="8">
        <v>247.0</v>
      </c>
      <c r="B248" s="9" t="s">
        <v>3316</v>
      </c>
      <c r="C248" s="6" t="s">
        <v>3317</v>
      </c>
      <c r="D248" s="6" t="s">
        <v>3318</v>
      </c>
      <c r="E248" s="25">
        <v>214.35</v>
      </c>
      <c r="F248" s="13">
        <v>5.41</v>
      </c>
      <c r="G248" s="13">
        <v>5.969395651829059</v>
      </c>
      <c r="H248" s="6" t="s">
        <v>3005</v>
      </c>
      <c r="I248" s="13">
        <v>5.969395651829059</v>
      </c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 ht="15.0" customHeight="1">
      <c r="A249" s="8">
        <v>248.0</v>
      </c>
      <c r="B249" s="9" t="s">
        <v>1176</v>
      </c>
      <c r="C249" s="6" t="s">
        <v>1177</v>
      </c>
      <c r="D249" s="6" t="s">
        <v>3319</v>
      </c>
      <c r="E249" s="25">
        <v>88.1048</v>
      </c>
      <c r="F249" s="13">
        <v>0.73</v>
      </c>
      <c r="G249" s="13">
        <v>2.09</v>
      </c>
      <c r="H249" s="6" t="s">
        <v>3320</v>
      </c>
      <c r="I249" s="13">
        <v>2.09</v>
      </c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 ht="15.0" customHeight="1">
      <c r="A250" s="8">
        <v>249.0</v>
      </c>
      <c r="B250" s="9" t="s">
        <v>3321</v>
      </c>
      <c r="C250" s="6" t="s">
        <v>3322</v>
      </c>
      <c r="D250" s="6" t="s">
        <v>3323</v>
      </c>
      <c r="E250" s="25">
        <v>356.55</v>
      </c>
      <c r="F250" s="13">
        <v>6.4</v>
      </c>
      <c r="G250" s="13">
        <v>3.861924360755348</v>
      </c>
      <c r="H250" s="6" t="s">
        <v>3005</v>
      </c>
      <c r="I250" s="13">
        <v>3.861924360755348</v>
      </c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 ht="15.0" customHeight="1">
      <c r="A251" s="8">
        <v>250.0</v>
      </c>
      <c r="B251" s="9" t="s">
        <v>1189</v>
      </c>
      <c r="C251" s="6" t="s">
        <v>1190</v>
      </c>
      <c r="D251" s="6" t="s">
        <v>1191</v>
      </c>
      <c r="E251" s="25">
        <v>191.44</v>
      </c>
      <c r="F251" s="13">
        <v>2.39</v>
      </c>
      <c r="G251" s="13">
        <v>3.077912702949456</v>
      </c>
      <c r="H251" s="6" t="s">
        <v>3005</v>
      </c>
      <c r="I251" s="13">
        <v>3.077912702949456</v>
      </c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 ht="15.0" customHeight="1">
      <c r="A252" s="8">
        <v>251.0</v>
      </c>
      <c r="B252" s="9" t="s">
        <v>3324</v>
      </c>
      <c r="C252" s="6" t="s">
        <v>3325</v>
      </c>
      <c r="D252" s="6" t="s">
        <v>3326</v>
      </c>
      <c r="E252" s="25">
        <v>136.58</v>
      </c>
      <c r="F252" s="13">
        <v>1.54</v>
      </c>
      <c r="G252" s="13">
        <v>3.6582658536627237</v>
      </c>
      <c r="H252" s="6" t="s">
        <v>3005</v>
      </c>
      <c r="I252" s="13">
        <v>3.6582658536627237</v>
      </c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 ht="15.0" customHeight="1">
      <c r="A253" s="8">
        <v>252.0</v>
      </c>
      <c r="B253" s="9" t="s">
        <v>1192</v>
      </c>
      <c r="C253" s="6" t="s">
        <v>1193</v>
      </c>
      <c r="D253" s="6" t="s">
        <v>3327</v>
      </c>
      <c r="E253" s="25">
        <v>258.35</v>
      </c>
      <c r="F253" s="13">
        <v>4.33</v>
      </c>
      <c r="G253" s="13">
        <v>4.33</v>
      </c>
      <c r="H253" s="6" t="s">
        <v>3328</v>
      </c>
      <c r="I253" s="13">
        <v>4.33</v>
      </c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 ht="15.0" customHeight="1">
      <c r="A254" s="8">
        <v>253.0</v>
      </c>
      <c r="B254" s="9" t="s">
        <v>3329</v>
      </c>
      <c r="C254" s="6" t="s">
        <v>3330</v>
      </c>
      <c r="D254" s="6" t="s">
        <v>3331</v>
      </c>
      <c r="E254" s="25">
        <v>160.17</v>
      </c>
      <c r="F254" s="13">
        <v>0.62</v>
      </c>
      <c r="G254" s="13">
        <v>3.05</v>
      </c>
      <c r="H254" s="6" t="s">
        <v>3332</v>
      </c>
      <c r="I254" s="13">
        <v>3.05</v>
      </c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 ht="15.0" customHeight="1">
      <c r="A255" s="8">
        <v>254.0</v>
      </c>
      <c r="B255" s="9" t="s">
        <v>1204</v>
      </c>
      <c r="C255" s="6" t="s">
        <v>1205</v>
      </c>
      <c r="D255" s="6" t="s">
        <v>1206</v>
      </c>
      <c r="E255" s="25">
        <v>346.47</v>
      </c>
      <c r="F255" s="13">
        <v>3.64</v>
      </c>
      <c r="G255" s="13">
        <v>4.092507604723908</v>
      </c>
      <c r="H255" s="6" t="s">
        <v>3005</v>
      </c>
      <c r="I255" s="13">
        <v>4.092507604723908</v>
      </c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 ht="15.0" customHeight="1">
      <c r="A256" s="8">
        <v>255.0</v>
      </c>
      <c r="B256" s="9" t="s">
        <v>3333</v>
      </c>
      <c r="C256" s="6" t="s">
        <v>3334</v>
      </c>
      <c r="D256" s="6" t="s">
        <v>3335</v>
      </c>
      <c r="E256" s="25">
        <v>218.21</v>
      </c>
      <c r="F256" s="13">
        <v>0.25</v>
      </c>
      <c r="G256" s="13">
        <v>2.4523839241289</v>
      </c>
      <c r="H256" s="6" t="s">
        <v>3005</v>
      </c>
      <c r="I256" s="13">
        <v>2.4523839241289</v>
      </c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 ht="15.0" customHeight="1">
      <c r="A257" s="8">
        <v>256.0</v>
      </c>
      <c r="B257" s="9" t="s">
        <v>3336</v>
      </c>
      <c r="C257" s="6" t="s">
        <v>3337</v>
      </c>
      <c r="D257" s="6" t="s">
        <v>3338</v>
      </c>
      <c r="E257" s="25">
        <v>428.6</v>
      </c>
      <c r="F257" s="13">
        <v>7.73</v>
      </c>
      <c r="G257" s="13">
        <v>5.04</v>
      </c>
      <c r="H257" s="6" t="s">
        <v>3339</v>
      </c>
      <c r="I257" s="13">
        <v>5.04</v>
      </c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 ht="15.0" customHeight="1">
      <c r="A258" s="8">
        <v>257.0</v>
      </c>
      <c r="B258" s="9" t="s">
        <v>1210</v>
      </c>
      <c r="C258" s="6" t="s">
        <v>1211</v>
      </c>
      <c r="D258" s="6" t="s">
        <v>3340</v>
      </c>
      <c r="E258" s="25">
        <v>226.27</v>
      </c>
      <c r="F258" s="13">
        <v>3.08</v>
      </c>
      <c r="G258" s="13">
        <v>4.9232632126939615</v>
      </c>
      <c r="H258" s="6" t="s">
        <v>3005</v>
      </c>
      <c r="I258" s="13">
        <v>4.9232632126939615</v>
      </c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 ht="15.0" customHeight="1">
      <c r="A259" s="8">
        <v>258.0</v>
      </c>
      <c r="B259" s="9" t="s">
        <v>1213</v>
      </c>
      <c r="C259" s="6" t="s">
        <v>1214</v>
      </c>
      <c r="D259" s="6" t="s">
        <v>1215</v>
      </c>
      <c r="E259" s="25">
        <v>86.09</v>
      </c>
      <c r="F259" s="13">
        <v>0.8</v>
      </c>
      <c r="G259" s="13">
        <v>4.51997935984704</v>
      </c>
      <c r="H259" s="6" t="s">
        <v>3005</v>
      </c>
      <c r="I259" s="13">
        <v>4.51997935984704</v>
      </c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 ht="15.0" customHeight="1">
      <c r="A260" s="8">
        <v>259.0</v>
      </c>
      <c r="B260" s="9" t="s">
        <v>3341</v>
      </c>
      <c r="C260" s="6" t="s">
        <v>3342</v>
      </c>
      <c r="D260" s="6" t="s">
        <v>3343</v>
      </c>
      <c r="E260" s="25">
        <v>184.28</v>
      </c>
      <c r="F260" s="13">
        <v>4.09</v>
      </c>
      <c r="G260" s="13">
        <v>4.02</v>
      </c>
      <c r="H260" s="6" t="s">
        <v>3344</v>
      </c>
      <c r="I260" s="13">
        <v>4.02</v>
      </c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 ht="15.0" customHeight="1">
      <c r="A261" s="8">
        <v>260.0</v>
      </c>
      <c r="B261" s="9" t="s">
        <v>1220</v>
      </c>
      <c r="C261" s="6" t="s">
        <v>1221</v>
      </c>
      <c r="D261" s="6" t="s">
        <v>1222</v>
      </c>
      <c r="E261" s="25">
        <v>100.12</v>
      </c>
      <c r="F261" s="13">
        <v>1.32</v>
      </c>
      <c r="G261" s="13">
        <v>4.3570681644499984</v>
      </c>
      <c r="H261" s="6" t="s">
        <v>3005</v>
      </c>
      <c r="I261" s="13">
        <v>4.3570681644499984</v>
      </c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 ht="15.0" customHeight="1">
      <c r="A262" s="8">
        <v>261.0</v>
      </c>
      <c r="B262" s="9" t="s">
        <v>1223</v>
      </c>
      <c r="C262" s="6" t="s">
        <v>1224</v>
      </c>
      <c r="D262" s="6" t="s">
        <v>1225</v>
      </c>
      <c r="E262" s="25">
        <v>128.17</v>
      </c>
      <c r="F262" s="13">
        <v>2.36</v>
      </c>
      <c r="G262" s="13">
        <v>4.391783040681154</v>
      </c>
      <c r="H262" s="6" t="s">
        <v>3005</v>
      </c>
      <c r="I262" s="13">
        <v>4.391783040681154</v>
      </c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 ht="15.0" customHeight="1">
      <c r="A263" s="8">
        <v>262.0</v>
      </c>
      <c r="B263" s="9" t="s">
        <v>1232</v>
      </c>
      <c r="C263" s="6" t="s">
        <v>1233</v>
      </c>
      <c r="D263" s="6" t="s">
        <v>3345</v>
      </c>
      <c r="E263" s="25">
        <v>116.12</v>
      </c>
      <c r="F263" s="13">
        <v>-0.21</v>
      </c>
      <c r="G263" s="13">
        <v>4.348903683524837</v>
      </c>
      <c r="H263" s="6" t="s">
        <v>3005</v>
      </c>
      <c r="I263" s="13">
        <v>4.348903683524837</v>
      </c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 ht="15.0" customHeight="1">
      <c r="A264" s="8">
        <v>263.0</v>
      </c>
      <c r="B264" s="9" t="s">
        <v>1238</v>
      </c>
      <c r="C264" s="6" t="s">
        <v>1239</v>
      </c>
      <c r="D264" s="6" t="s">
        <v>3346</v>
      </c>
      <c r="E264" s="25">
        <v>143.19</v>
      </c>
      <c r="F264" s="13">
        <v>0.43</v>
      </c>
      <c r="G264" s="13">
        <v>4.160277494488357</v>
      </c>
      <c r="H264" s="6" t="s">
        <v>3005</v>
      </c>
      <c r="I264" s="13">
        <v>4.160277494488357</v>
      </c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 ht="15.0" customHeight="1">
      <c r="A265" s="8">
        <v>264.0</v>
      </c>
      <c r="B265" s="9" t="s">
        <v>1241</v>
      </c>
      <c r="C265" s="6" t="s">
        <v>1242</v>
      </c>
      <c r="D265" s="6" t="s">
        <v>3347</v>
      </c>
      <c r="E265" s="25">
        <v>100.12</v>
      </c>
      <c r="F265" s="13">
        <v>1.38</v>
      </c>
      <c r="G265" s="13">
        <v>3.076241554874304</v>
      </c>
      <c r="H265" s="6" t="s">
        <v>3005</v>
      </c>
      <c r="I265" s="13">
        <v>3.076241554874304</v>
      </c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 ht="15.0" customHeight="1">
      <c r="A266" s="8">
        <v>265.0</v>
      </c>
      <c r="B266" s="9" t="s">
        <v>3348</v>
      </c>
      <c r="C266" s="6" t="s">
        <v>3349</v>
      </c>
      <c r="D266" s="6" t="s">
        <v>3350</v>
      </c>
      <c r="E266" s="25">
        <v>142.2</v>
      </c>
      <c r="F266" s="13">
        <v>2.66</v>
      </c>
      <c r="G266" s="13">
        <v>3.65</v>
      </c>
      <c r="H266" s="6" t="s">
        <v>3351</v>
      </c>
      <c r="I266" s="13">
        <v>3.65</v>
      </c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 ht="15.0" customHeight="1">
      <c r="A267" s="8">
        <v>266.0</v>
      </c>
      <c r="B267" s="9" t="s">
        <v>1247</v>
      </c>
      <c r="C267" s="6" t="s">
        <v>1248</v>
      </c>
      <c r="D267" s="6" t="s">
        <v>1249</v>
      </c>
      <c r="E267" s="25">
        <v>142.2</v>
      </c>
      <c r="F267" s="13">
        <v>2.88</v>
      </c>
      <c r="G267" s="13">
        <v>3.75495958772171</v>
      </c>
      <c r="H267" s="6" t="s">
        <v>3005</v>
      </c>
      <c r="I267" s="13">
        <v>3.75495958772171</v>
      </c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 ht="15.0" customHeight="1">
      <c r="A268" s="8">
        <v>267.0</v>
      </c>
      <c r="B268" s="9" t="s">
        <v>1250</v>
      </c>
      <c r="C268" s="6" t="s">
        <v>1251</v>
      </c>
      <c r="D268" s="6" t="s">
        <v>1252</v>
      </c>
      <c r="E268" s="25">
        <v>198.31</v>
      </c>
      <c r="F268" s="13">
        <v>4.54</v>
      </c>
      <c r="G268" s="13">
        <v>4.63458678285312</v>
      </c>
      <c r="H268" s="6" t="s">
        <v>3005</v>
      </c>
      <c r="I268" s="13">
        <v>4.63458678285312</v>
      </c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 ht="15.0" customHeight="1">
      <c r="A269" s="8">
        <v>268.0</v>
      </c>
      <c r="B269" s="9" t="s">
        <v>1256</v>
      </c>
      <c r="C269" s="6" t="s">
        <v>1257</v>
      </c>
      <c r="D269" s="6" t="s">
        <v>1258</v>
      </c>
      <c r="E269" s="25">
        <v>168.12</v>
      </c>
      <c r="F269" s="13">
        <v>1.56</v>
      </c>
      <c r="G269" s="13">
        <v>3.8831967005111934</v>
      </c>
      <c r="H269" s="6" t="s">
        <v>3005</v>
      </c>
      <c r="I269" s="13">
        <v>3.8831967005111934</v>
      </c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 ht="15.0" customHeight="1">
      <c r="A270" s="8">
        <v>269.0</v>
      </c>
      <c r="B270" s="9" t="s">
        <v>1259</v>
      </c>
      <c r="C270" s="6" t="s">
        <v>1260</v>
      </c>
      <c r="D270" s="6" t="s">
        <v>3352</v>
      </c>
      <c r="E270" s="25">
        <v>130.14</v>
      </c>
      <c r="F270" s="13">
        <v>0.47</v>
      </c>
      <c r="G270" s="13">
        <v>2.534627205781027</v>
      </c>
      <c r="H270" s="6" t="s">
        <v>3005</v>
      </c>
      <c r="I270" s="13">
        <v>2.534627205781027</v>
      </c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 ht="15.0" customHeight="1">
      <c r="A271" s="8">
        <v>270.0</v>
      </c>
      <c r="B271" s="9" t="s">
        <v>3353</v>
      </c>
      <c r="C271" s="6" t="s">
        <v>3354</v>
      </c>
      <c r="D271" s="6" t="s">
        <v>3355</v>
      </c>
      <c r="E271" s="25">
        <v>185.27</v>
      </c>
      <c r="F271" s="13">
        <v>1.95</v>
      </c>
      <c r="G271" s="13">
        <v>2.711502600746685</v>
      </c>
      <c r="H271" s="6" t="s">
        <v>3005</v>
      </c>
      <c r="I271" s="13">
        <v>2.711502600746685</v>
      </c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 ht="15.0" customHeight="1">
      <c r="A272" s="8">
        <v>271.0</v>
      </c>
      <c r="B272" s="9" t="s">
        <v>1262</v>
      </c>
      <c r="C272" s="6" t="s">
        <v>1263</v>
      </c>
      <c r="D272" s="6" t="s">
        <v>1264</v>
      </c>
      <c r="E272" s="25">
        <v>157.21</v>
      </c>
      <c r="F272" s="13">
        <v>0.97</v>
      </c>
      <c r="G272" s="13">
        <v>3.6779662278222607</v>
      </c>
      <c r="H272" s="6" t="s">
        <v>3005</v>
      </c>
      <c r="I272" s="13">
        <v>3.6779662278222607</v>
      </c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 ht="15.0" customHeight="1">
      <c r="A273" s="8">
        <v>272.0</v>
      </c>
      <c r="B273" s="9" t="s">
        <v>3356</v>
      </c>
      <c r="C273" s="6" t="s">
        <v>3357</v>
      </c>
      <c r="D273" s="6" t="s">
        <v>3358</v>
      </c>
      <c r="E273" s="25">
        <v>100.12</v>
      </c>
      <c r="F273" s="13">
        <v>1.22</v>
      </c>
      <c r="G273" s="13">
        <v>3.34</v>
      </c>
      <c r="H273" s="6" t="s">
        <v>3359</v>
      </c>
      <c r="I273" s="13">
        <v>3.34</v>
      </c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 ht="15.0" customHeight="1">
      <c r="A274" s="8">
        <v>273.0</v>
      </c>
      <c r="B274" s="9" t="s">
        <v>1271</v>
      </c>
      <c r="C274" s="6" t="s">
        <v>1272</v>
      </c>
      <c r="D274" s="6" t="s">
        <v>1273</v>
      </c>
      <c r="E274" s="25">
        <v>86.09</v>
      </c>
      <c r="F274" s="13">
        <v>0.73</v>
      </c>
      <c r="G274" s="13">
        <v>3.971164880472303</v>
      </c>
      <c r="H274" s="6" t="s">
        <v>3005</v>
      </c>
      <c r="I274" s="13">
        <v>3.971164880472303</v>
      </c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 ht="15.0" customHeight="1">
      <c r="A275" s="8">
        <v>274.0</v>
      </c>
      <c r="B275" s="9" t="s">
        <v>1274</v>
      </c>
      <c r="C275" s="6" t="s">
        <v>1275</v>
      </c>
      <c r="D275" s="6" t="s">
        <v>3360</v>
      </c>
      <c r="E275" s="25">
        <v>84.08</v>
      </c>
      <c r="F275" s="13">
        <v>-0.39</v>
      </c>
      <c r="G275" s="13">
        <v>4.509719355049368</v>
      </c>
      <c r="H275" s="6" t="s">
        <v>3005</v>
      </c>
      <c r="I275" s="11">
        <v>4.509719355049368</v>
      </c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 ht="15.0" customHeight="1">
      <c r="A276" s="8">
        <v>275.0</v>
      </c>
      <c r="B276" s="9" t="s">
        <v>3361</v>
      </c>
      <c r="C276" s="3" t="s">
        <v>3362</v>
      </c>
      <c r="D276" s="3" t="s">
        <v>3363</v>
      </c>
      <c r="E276" s="25">
        <v>60.0518</v>
      </c>
      <c r="F276" s="13">
        <v>-0.17</v>
      </c>
      <c r="G276" s="9">
        <v>2.857</v>
      </c>
      <c r="H276" s="6" t="s">
        <v>2988</v>
      </c>
      <c r="I276" s="13">
        <v>2.857</v>
      </c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 ht="15.0" customHeight="1">
      <c r="A277" s="8">
        <v>276.0</v>
      </c>
      <c r="B277" s="9" t="s">
        <v>3364</v>
      </c>
      <c r="C277" s="6" t="s">
        <v>3365</v>
      </c>
      <c r="D277" s="6" t="s">
        <v>3366</v>
      </c>
      <c r="E277" s="25">
        <v>74.0783</v>
      </c>
      <c r="F277" s="13">
        <v>0.33</v>
      </c>
      <c r="G277" s="13">
        <v>3.17</v>
      </c>
      <c r="H277" s="6" t="s">
        <v>2999</v>
      </c>
      <c r="I277" s="13">
        <v>3.17</v>
      </c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 ht="15.0" customHeight="1">
      <c r="A278" s="8">
        <v>277.0</v>
      </c>
      <c r="B278" s="9" t="s">
        <v>1277</v>
      </c>
      <c r="C278" s="6" t="s">
        <v>1278</v>
      </c>
      <c r="D278" s="6" t="s">
        <v>1279</v>
      </c>
      <c r="E278" s="25">
        <v>116.16</v>
      </c>
      <c r="F278" s="13">
        <v>1.68</v>
      </c>
      <c r="G278" s="13">
        <v>3.20772410692475</v>
      </c>
      <c r="H278" s="6" t="s">
        <v>3005</v>
      </c>
      <c r="I278" s="13">
        <v>3.20772410692475</v>
      </c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 ht="15.0" customHeight="1">
      <c r="A279" s="8">
        <v>278.0</v>
      </c>
      <c r="B279" s="9" t="s">
        <v>3367</v>
      </c>
      <c r="C279" s="6" t="s">
        <v>3368</v>
      </c>
      <c r="D279" s="6" t="s">
        <v>3369</v>
      </c>
      <c r="E279" s="25">
        <v>88.1048</v>
      </c>
      <c r="F279" s="13">
        <v>0.79</v>
      </c>
      <c r="G279" s="13">
        <v>3.16</v>
      </c>
      <c r="H279" s="6" t="s">
        <v>2999</v>
      </c>
      <c r="I279" s="13">
        <v>3.16</v>
      </c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 ht="15.0" customHeight="1">
      <c r="A280" s="8">
        <v>279.0</v>
      </c>
      <c r="B280" s="9" t="s">
        <v>3370</v>
      </c>
      <c r="C280" s="6" t="s">
        <v>3371</v>
      </c>
      <c r="D280" s="6" t="s">
        <v>3372</v>
      </c>
      <c r="E280" s="25">
        <v>102.1313</v>
      </c>
      <c r="F280" s="13">
        <v>1.39</v>
      </c>
      <c r="G280" s="13">
        <v>3.36</v>
      </c>
      <c r="H280" s="6" t="s">
        <v>2999</v>
      </c>
      <c r="I280" s="13">
        <v>3.36</v>
      </c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 ht="15.0" customHeight="1">
      <c r="A281" s="8">
        <v>280.0</v>
      </c>
      <c r="B281" s="9" t="s">
        <v>1280</v>
      </c>
      <c r="C281" s="6" t="s">
        <v>1281</v>
      </c>
      <c r="D281" s="6" t="s">
        <v>1282</v>
      </c>
      <c r="E281" s="25">
        <v>130.19</v>
      </c>
      <c r="F281" s="13">
        <v>2.42</v>
      </c>
      <c r="G281" s="13">
        <v>3.2572451305688976</v>
      </c>
      <c r="H281" s="6" t="s">
        <v>3005</v>
      </c>
      <c r="I281" s="13">
        <v>3.2572451305688976</v>
      </c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 ht="15.0" customHeight="1">
      <c r="A282" s="8">
        <v>281.0</v>
      </c>
      <c r="B282" s="9" t="s">
        <v>1286</v>
      </c>
      <c r="C282" s="6" t="s">
        <v>1287</v>
      </c>
      <c r="D282" s="6" t="s">
        <v>3373</v>
      </c>
      <c r="E282" s="25">
        <v>116.16</v>
      </c>
      <c r="F282" s="13">
        <v>1.92</v>
      </c>
      <c r="G282" s="13">
        <v>4.063322890547018</v>
      </c>
      <c r="H282" s="6" t="s">
        <v>3374</v>
      </c>
      <c r="I282" s="13">
        <v>4.063322890547018</v>
      </c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 ht="15.0" customHeight="1">
      <c r="A283" s="8">
        <v>282.0</v>
      </c>
      <c r="B283" s="9" t="s">
        <v>1289</v>
      </c>
      <c r="C283" s="6" t="s">
        <v>1290</v>
      </c>
      <c r="D283" s="6" t="s">
        <v>1291</v>
      </c>
      <c r="E283" s="25">
        <v>200.32</v>
      </c>
      <c r="F283" s="13">
        <v>4.6</v>
      </c>
      <c r="G283" s="13">
        <v>4.745421810763048</v>
      </c>
      <c r="H283" s="6" t="s">
        <v>3005</v>
      </c>
      <c r="I283" s="13">
        <v>4.745421810763048</v>
      </c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 ht="15.0" customHeight="1">
      <c r="A284" s="8">
        <v>283.0</v>
      </c>
      <c r="B284" s="9" t="s">
        <v>3375</v>
      </c>
      <c r="C284" s="6" t="s">
        <v>3376</v>
      </c>
      <c r="D284" s="6" t="s">
        <v>3377</v>
      </c>
      <c r="E284" s="25">
        <v>172.27</v>
      </c>
      <c r="F284" s="13">
        <v>4.09</v>
      </c>
      <c r="G284" s="13">
        <v>5.1324059327611025</v>
      </c>
      <c r="H284" s="6" t="s">
        <v>3378</v>
      </c>
      <c r="I284" s="13">
        <v>5.1324059327611025</v>
      </c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 ht="15.0" customHeight="1">
      <c r="A285" s="8">
        <v>284.0</v>
      </c>
      <c r="B285" s="9" t="s">
        <v>1296</v>
      </c>
      <c r="C285" s="3" t="s">
        <v>1297</v>
      </c>
      <c r="D285" s="3" t="s">
        <v>3379</v>
      </c>
      <c r="E285" s="25">
        <v>94.4966</v>
      </c>
      <c r="F285" s="13">
        <v>0.22</v>
      </c>
      <c r="G285" s="9">
        <v>3.089</v>
      </c>
      <c r="H285" s="6" t="s">
        <v>2988</v>
      </c>
      <c r="I285" s="13">
        <v>3.089</v>
      </c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 ht="15.75" customHeight="1">
      <c r="A286" s="8">
        <v>285.0</v>
      </c>
      <c r="B286" s="9" t="s">
        <v>3380</v>
      </c>
      <c r="C286" s="6" t="s">
        <v>3381</v>
      </c>
      <c r="D286" s="6" t="s">
        <v>3382</v>
      </c>
      <c r="E286" s="25">
        <v>128.17</v>
      </c>
      <c r="F286" s="13">
        <v>1.96</v>
      </c>
      <c r="G286" s="13">
        <v>4.2836605503994045</v>
      </c>
      <c r="H286" s="6" t="s">
        <v>3383</v>
      </c>
      <c r="I286" s="13">
        <v>4.2836605503994045</v>
      </c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 ht="15.0" customHeight="1">
      <c r="A287" s="8">
        <v>286.0</v>
      </c>
      <c r="B287" s="9" t="s">
        <v>3384</v>
      </c>
      <c r="C287" s="6" t="s">
        <v>3385</v>
      </c>
      <c r="D287" s="6" t="s">
        <v>3386</v>
      </c>
      <c r="E287" s="25">
        <v>184.28</v>
      </c>
      <c r="F287" s="13">
        <v>4.32</v>
      </c>
      <c r="G287" s="13">
        <v>5.494626191938498</v>
      </c>
      <c r="H287" s="6" t="s">
        <v>3387</v>
      </c>
      <c r="I287" s="13">
        <v>5.494626191938498</v>
      </c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 ht="15.0" customHeight="1">
      <c r="A288" s="8">
        <v>287.0</v>
      </c>
      <c r="B288" s="9" t="s">
        <v>1299</v>
      </c>
      <c r="C288" s="6" t="s">
        <v>1300</v>
      </c>
      <c r="D288" s="6" t="s">
        <v>1301</v>
      </c>
      <c r="E288" s="25">
        <v>76.05</v>
      </c>
      <c r="F288" s="13">
        <v>-1.11</v>
      </c>
      <c r="G288" s="13">
        <v>3.23764654190283</v>
      </c>
      <c r="H288" s="6" t="s">
        <v>3005</v>
      </c>
      <c r="I288" s="13">
        <v>3.23764654190283</v>
      </c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 ht="15.0" customHeight="1">
      <c r="A289" s="8">
        <v>288.0</v>
      </c>
      <c r="B289" s="9" t="s">
        <v>1302</v>
      </c>
      <c r="C289" s="6" t="s">
        <v>1303</v>
      </c>
      <c r="D289" s="6" t="s">
        <v>1304</v>
      </c>
      <c r="E289" s="25">
        <v>74.04</v>
      </c>
      <c r="F289" s="13">
        <v>-1.4</v>
      </c>
      <c r="G289" s="13">
        <v>3.16189623398293</v>
      </c>
      <c r="H289" s="6" t="s">
        <v>3005</v>
      </c>
      <c r="I289" s="13">
        <v>3.16189623398293</v>
      </c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 ht="15.0" customHeight="1">
      <c r="A290" s="8">
        <v>289.0</v>
      </c>
      <c r="B290" s="9" t="s">
        <v>3388</v>
      </c>
      <c r="C290" s="6" t="s">
        <v>3389</v>
      </c>
      <c r="D290" s="6" t="s">
        <v>3390</v>
      </c>
      <c r="E290" s="25">
        <v>302.4498</v>
      </c>
      <c r="F290" s="13">
        <v>6.46</v>
      </c>
      <c r="G290" s="13">
        <v>5.78</v>
      </c>
      <c r="H290" s="6" t="s">
        <v>3391</v>
      </c>
      <c r="I290" s="13">
        <v>5.78</v>
      </c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 ht="15.0" customHeight="1">
      <c r="A291" s="8">
        <v>290.0</v>
      </c>
      <c r="B291" s="9" t="s">
        <v>3392</v>
      </c>
      <c r="C291" s="6" t="s">
        <v>3393</v>
      </c>
      <c r="D291" s="6" t="s">
        <v>3394</v>
      </c>
      <c r="E291" s="25">
        <v>302.4498</v>
      </c>
      <c r="F291" s="13">
        <v>6.45</v>
      </c>
      <c r="G291" s="13">
        <v>6.07</v>
      </c>
      <c r="H291" s="6" t="s">
        <v>3395</v>
      </c>
      <c r="I291" s="13">
        <v>6.07</v>
      </c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 ht="15.0" customHeight="1">
      <c r="A292" s="8">
        <v>291.0</v>
      </c>
      <c r="B292" s="9" t="s">
        <v>3396</v>
      </c>
      <c r="C292" s="6" t="s">
        <v>3397</v>
      </c>
      <c r="D292" s="6" t="s">
        <v>3398</v>
      </c>
      <c r="E292" s="25">
        <v>302.4498</v>
      </c>
      <c r="F292" s="13">
        <v>6.45</v>
      </c>
      <c r="G292" s="13">
        <v>6.37</v>
      </c>
      <c r="H292" s="6" t="s">
        <v>3399</v>
      </c>
      <c r="I292" s="13">
        <v>6.37</v>
      </c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ht="15.0" customHeight="1">
      <c r="A293" s="8">
        <v>292.0</v>
      </c>
      <c r="B293" s="9" t="s">
        <v>3400</v>
      </c>
      <c r="C293" s="6" t="s">
        <v>3401</v>
      </c>
      <c r="D293" s="6" t="s">
        <v>3402</v>
      </c>
      <c r="E293" s="25">
        <v>302.4498</v>
      </c>
      <c r="F293" s="13">
        <v>7.27</v>
      </c>
      <c r="G293" s="13">
        <v>6.03</v>
      </c>
      <c r="H293" s="6" t="s">
        <v>3403</v>
      </c>
      <c r="I293" s="13">
        <v>6.03</v>
      </c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ht="15.0" customHeight="1">
      <c r="A294" s="8">
        <v>293.0</v>
      </c>
      <c r="B294" s="9" t="s">
        <v>3404</v>
      </c>
      <c r="C294" s="6" t="s">
        <v>3405</v>
      </c>
      <c r="D294" s="6" t="s">
        <v>3406</v>
      </c>
      <c r="E294" s="25">
        <v>118.09</v>
      </c>
      <c r="F294" s="13">
        <v>-0.59</v>
      </c>
      <c r="G294" s="13">
        <v>3.636050475562626</v>
      </c>
      <c r="H294" s="6" t="s">
        <v>3407</v>
      </c>
      <c r="I294" s="13">
        <v>3.636050475562626</v>
      </c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</row>
    <row r="295" ht="15.0" customHeight="1">
      <c r="A295" s="8">
        <v>294.0</v>
      </c>
      <c r="B295" s="9" t="s">
        <v>1305</v>
      </c>
      <c r="C295" s="6" t="s">
        <v>1306</v>
      </c>
      <c r="D295" s="6" t="s">
        <v>3408</v>
      </c>
      <c r="E295" s="25">
        <v>146.14</v>
      </c>
      <c r="F295" s="13">
        <v>0.08</v>
      </c>
      <c r="G295" s="13" t="s">
        <v>3409</v>
      </c>
      <c r="H295" s="6" t="s">
        <v>3410</v>
      </c>
      <c r="I295" s="13">
        <v>3.6774073569842285</v>
      </c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</row>
    <row r="296" ht="15.0" customHeight="1">
      <c r="A296" s="8">
        <v>295.0</v>
      </c>
      <c r="B296" s="9" t="s">
        <v>1308</v>
      </c>
      <c r="C296" s="6" t="s">
        <v>1309</v>
      </c>
      <c r="D296" s="6" t="s">
        <v>1310</v>
      </c>
      <c r="E296" s="25">
        <v>90.04</v>
      </c>
      <c r="F296" s="13">
        <v>-1.74</v>
      </c>
      <c r="G296" s="13">
        <v>3.778344227272801</v>
      </c>
      <c r="H296" s="6" t="s">
        <v>3005</v>
      </c>
      <c r="I296" s="13">
        <v>3.778344227272801</v>
      </c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</row>
    <row r="297" ht="15.0" customHeight="1">
      <c r="A297" s="8">
        <v>296.0</v>
      </c>
      <c r="B297" s="9" t="s">
        <v>3411</v>
      </c>
      <c r="C297" s="6" t="s">
        <v>3412</v>
      </c>
      <c r="D297" s="6" t="s">
        <v>3413</v>
      </c>
      <c r="E297" s="25">
        <v>172.18</v>
      </c>
      <c r="F297" s="13">
        <v>0.95</v>
      </c>
      <c r="G297" s="13">
        <v>4.051859349242168</v>
      </c>
      <c r="H297" s="6" t="s">
        <v>3414</v>
      </c>
      <c r="I297" s="13">
        <v>4.051859349242168</v>
      </c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</row>
    <row r="298" ht="15.0" customHeight="1">
      <c r="A298" s="8">
        <v>297.0</v>
      </c>
      <c r="B298" s="9" t="s">
        <v>3415</v>
      </c>
      <c r="C298" s="6" t="s">
        <v>3416</v>
      </c>
      <c r="D298" s="6" t="s">
        <v>3417</v>
      </c>
      <c r="E298" s="25">
        <v>200.23</v>
      </c>
      <c r="F298" s="13">
        <v>1.93</v>
      </c>
      <c r="G298" s="13">
        <v>4.474806627191931</v>
      </c>
      <c r="H298" s="6" t="s">
        <v>3418</v>
      </c>
      <c r="I298" s="13">
        <v>4.474806627191931</v>
      </c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</row>
    <row r="299" ht="15.0" customHeight="1">
      <c r="A299" s="8">
        <v>298.0</v>
      </c>
      <c r="B299" s="9" t="s">
        <v>1311</v>
      </c>
      <c r="C299" s="6" t="s">
        <v>1312</v>
      </c>
      <c r="D299" s="6" t="s">
        <v>1313</v>
      </c>
      <c r="E299" s="25">
        <v>292.242</v>
      </c>
      <c r="F299" s="13">
        <v>-3.86</v>
      </c>
      <c r="G299" s="13">
        <v>3.7098796641613863</v>
      </c>
      <c r="H299" s="6" t="s">
        <v>3005</v>
      </c>
      <c r="I299" s="11">
        <v>3.7098796641613863</v>
      </c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ht="15.0" customHeight="1">
      <c r="A300" s="8">
        <v>299.0</v>
      </c>
      <c r="B300" s="9" t="s">
        <v>3419</v>
      </c>
      <c r="C300" s="6" t="s">
        <v>3420</v>
      </c>
      <c r="D300" s="6" t="s">
        <v>3421</v>
      </c>
      <c r="E300" s="25">
        <v>191.1384</v>
      </c>
      <c r="F300" s="13">
        <v>-3.81</v>
      </c>
      <c r="G300" s="13">
        <v>3.2399588965145125</v>
      </c>
      <c r="H300" s="6" t="s">
        <v>3005</v>
      </c>
      <c r="I300" s="11">
        <v>3.2399588965145125</v>
      </c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ht="15.0" customHeight="1">
      <c r="A301" s="8">
        <v>300.0</v>
      </c>
      <c r="B301" s="9" t="s">
        <v>1314</v>
      </c>
      <c r="C301" s="6" t="s">
        <v>1315</v>
      </c>
      <c r="D301" s="6" t="s">
        <v>1316</v>
      </c>
      <c r="E301" s="25">
        <v>72.06</v>
      </c>
      <c r="F301" s="13">
        <v>0.35</v>
      </c>
      <c r="G301" s="13">
        <v>3.1855963998508323</v>
      </c>
      <c r="H301" s="6" t="s">
        <v>3005</v>
      </c>
      <c r="I301" s="13">
        <v>3.1855963998508323</v>
      </c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</row>
    <row r="302" ht="15.0" customHeight="1">
      <c r="A302" s="8">
        <v>301.0</v>
      </c>
      <c r="B302" s="9" t="s">
        <v>1317</v>
      </c>
      <c r="C302" s="6" t="s">
        <v>1318</v>
      </c>
      <c r="D302" s="6" t="s">
        <v>1319</v>
      </c>
      <c r="E302" s="25">
        <v>112.13</v>
      </c>
      <c r="F302" s="13">
        <v>1.33</v>
      </c>
      <c r="G302" s="13">
        <v>3.204623782138178</v>
      </c>
      <c r="H302" s="6" t="s">
        <v>3005</v>
      </c>
      <c r="I302" s="13">
        <v>3.204623782138178</v>
      </c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</row>
    <row r="303" ht="15.0" customHeight="1">
      <c r="A303" s="8">
        <v>302.0</v>
      </c>
      <c r="B303" s="9" t="s">
        <v>1326</v>
      </c>
      <c r="C303" s="6" t="s">
        <v>1327</v>
      </c>
      <c r="D303" s="6" t="s">
        <v>3422</v>
      </c>
      <c r="E303" s="25">
        <v>61.0828</v>
      </c>
      <c r="F303" s="13">
        <v>-1.31</v>
      </c>
      <c r="G303" s="13">
        <v>2.7991272941181387</v>
      </c>
      <c r="H303" s="6" t="s">
        <v>3005</v>
      </c>
      <c r="I303" s="11">
        <v>2.7991272941181387</v>
      </c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</row>
    <row r="304" ht="15.0" customHeight="1">
      <c r="A304" s="8">
        <v>303.0</v>
      </c>
      <c r="B304" s="9" t="s">
        <v>1335</v>
      </c>
      <c r="C304" s="6" t="s">
        <v>1336</v>
      </c>
      <c r="D304" s="6" t="s">
        <v>1337</v>
      </c>
      <c r="E304" s="25">
        <v>105.1352</v>
      </c>
      <c r="F304" s="13">
        <v>-1.43</v>
      </c>
      <c r="G304" s="9" t="s">
        <v>3423</v>
      </c>
      <c r="H304" s="6" t="s">
        <v>3424</v>
      </c>
      <c r="I304" s="11">
        <v>2.75</v>
      </c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</row>
    <row r="305" ht="15.0" customHeight="1">
      <c r="A305" s="8">
        <v>304.0</v>
      </c>
      <c r="B305" s="9" t="s">
        <v>1342</v>
      </c>
      <c r="C305" s="6" t="s">
        <v>1343</v>
      </c>
      <c r="D305" s="6" t="s">
        <v>3425</v>
      </c>
      <c r="E305" s="25">
        <v>60.098</v>
      </c>
      <c r="F305" s="13">
        <v>-2.04</v>
      </c>
      <c r="G305" s="13">
        <v>3.36</v>
      </c>
      <c r="H305" s="6" t="s">
        <v>2999</v>
      </c>
      <c r="I305" s="11">
        <v>3.36</v>
      </c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</row>
    <row r="306" ht="15.0" customHeight="1">
      <c r="A306" s="8">
        <v>305.0</v>
      </c>
      <c r="B306" s="9" t="s">
        <v>1348</v>
      </c>
      <c r="C306" s="6" t="s">
        <v>1349</v>
      </c>
      <c r="D306" s="6" t="s">
        <v>1350</v>
      </c>
      <c r="E306" s="25">
        <v>116.21</v>
      </c>
      <c r="F306" s="13">
        <v>0.35</v>
      </c>
      <c r="G306" s="13">
        <v>3.6338797370274767</v>
      </c>
      <c r="H306" s="6" t="s">
        <v>3005</v>
      </c>
      <c r="I306" s="13">
        <v>3.6338797370274767</v>
      </c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</row>
    <row r="307" ht="15.0" customHeight="1">
      <c r="A307" s="8">
        <v>306.0</v>
      </c>
      <c r="B307" s="9" t="s">
        <v>1354</v>
      </c>
      <c r="C307" s="6" t="s">
        <v>1355</v>
      </c>
      <c r="D307" s="6" t="s">
        <v>3426</v>
      </c>
      <c r="E307" s="25">
        <v>238.42</v>
      </c>
      <c r="F307" s="13">
        <v>4.1</v>
      </c>
      <c r="G307" s="13">
        <v>4.714584851959265</v>
      </c>
      <c r="H307" s="6" t="s">
        <v>3005</v>
      </c>
      <c r="I307" s="13">
        <v>4.714584851959265</v>
      </c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ht="15.0" customHeight="1">
      <c r="A308" s="8">
        <v>307.0</v>
      </c>
      <c r="B308" s="9" t="s">
        <v>3427</v>
      </c>
      <c r="C308" s="6" t="s">
        <v>3428</v>
      </c>
      <c r="D308" s="6" t="s">
        <v>3429</v>
      </c>
      <c r="E308" s="25">
        <v>172.32</v>
      </c>
      <c r="F308" s="13">
        <v>1.7</v>
      </c>
      <c r="G308" s="13">
        <v>3.3442410832634257</v>
      </c>
      <c r="H308" s="6" t="s">
        <v>3005</v>
      </c>
      <c r="I308" s="13">
        <v>3.3442410832634257</v>
      </c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</row>
    <row r="309" ht="15.0" customHeight="1">
      <c r="A309" s="8">
        <v>308.0</v>
      </c>
      <c r="B309" s="9" t="s">
        <v>3430</v>
      </c>
      <c r="C309" s="6" t="s">
        <v>3431</v>
      </c>
      <c r="D309" s="6" t="s">
        <v>3432</v>
      </c>
      <c r="E309" s="25">
        <v>189.3008</v>
      </c>
      <c r="F309" s="13">
        <v>-3.16</v>
      </c>
      <c r="G309" s="13">
        <v>4.163230203178949</v>
      </c>
      <c r="H309" s="6" t="s">
        <v>3005</v>
      </c>
      <c r="I309" s="11">
        <v>4.163230203178949</v>
      </c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</row>
    <row r="310" ht="15.0" customHeight="1">
      <c r="A310" s="8">
        <v>309.0</v>
      </c>
      <c r="B310" s="9" t="s">
        <v>1357</v>
      </c>
      <c r="C310" s="6" t="s">
        <v>1358</v>
      </c>
      <c r="D310" s="6" t="s">
        <v>1359</v>
      </c>
      <c r="E310" s="25">
        <v>232.3684</v>
      </c>
      <c r="F310" s="13">
        <v>-3.67</v>
      </c>
      <c r="G310" s="13">
        <v>4.463108760377783</v>
      </c>
      <c r="H310" s="6" t="s">
        <v>3005</v>
      </c>
      <c r="I310" s="11">
        <v>4.463108760377783</v>
      </c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</row>
    <row r="311" ht="15.0" customHeight="1">
      <c r="A311" s="8">
        <v>310.0</v>
      </c>
      <c r="B311" s="9" t="s">
        <v>1360</v>
      </c>
      <c r="C311" s="3" t="s">
        <v>1361</v>
      </c>
      <c r="D311" s="3" t="s">
        <v>3433</v>
      </c>
      <c r="E311" s="25">
        <v>173.2981</v>
      </c>
      <c r="F311" s="13">
        <v>-0.57</v>
      </c>
      <c r="G311" s="13">
        <v>3.5312283866159806</v>
      </c>
      <c r="H311" s="6" t="s">
        <v>3005</v>
      </c>
      <c r="I311" s="11">
        <v>3.5312283866159806</v>
      </c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ht="15.0" customHeight="1">
      <c r="A312" s="8">
        <v>311.0</v>
      </c>
      <c r="B312" s="9" t="s">
        <v>1363</v>
      </c>
      <c r="C312" s="6" t="s">
        <v>1364</v>
      </c>
      <c r="D312" s="6" t="s">
        <v>3434</v>
      </c>
      <c r="E312" s="25">
        <v>229.41</v>
      </c>
      <c r="F312" s="13">
        <v>4.67</v>
      </c>
      <c r="G312" s="13">
        <v>5.018189664086386</v>
      </c>
      <c r="H312" s="6" t="s">
        <v>3005</v>
      </c>
      <c r="I312" s="13">
        <v>5.018189664086386</v>
      </c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</row>
    <row r="313" ht="15.0" customHeight="1">
      <c r="A313" s="8">
        <v>312.0</v>
      </c>
      <c r="B313" s="9" t="s">
        <v>3435</v>
      </c>
      <c r="C313" s="6" t="s">
        <v>3436</v>
      </c>
      <c r="D313" s="6" t="s">
        <v>3437</v>
      </c>
      <c r="E313" s="25">
        <v>196.1152</v>
      </c>
      <c r="F313" s="13">
        <v>0.98</v>
      </c>
      <c r="G313" s="13">
        <v>3.34</v>
      </c>
      <c r="H313" s="6" t="s">
        <v>2999</v>
      </c>
      <c r="I313" s="13">
        <v>3.34</v>
      </c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</row>
    <row r="314" ht="15.0" customHeight="1">
      <c r="A314" s="8">
        <v>313.0</v>
      </c>
      <c r="B314" s="9" t="s">
        <v>3438</v>
      </c>
      <c r="C314" s="6" t="s">
        <v>3439</v>
      </c>
      <c r="D314" s="6" t="s">
        <v>3440</v>
      </c>
      <c r="E314" s="25">
        <v>227.0863</v>
      </c>
      <c r="F314" s="13">
        <v>1.62</v>
      </c>
      <c r="G314" s="13">
        <v>3.85</v>
      </c>
      <c r="H314" s="6" t="s">
        <v>2999</v>
      </c>
      <c r="I314" s="13">
        <v>3.85</v>
      </c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</row>
    <row r="315" ht="15.0" customHeight="1">
      <c r="A315" s="8">
        <v>314.0</v>
      </c>
      <c r="B315" s="9" t="s">
        <v>1384</v>
      </c>
      <c r="C315" s="6" t="s">
        <v>1385</v>
      </c>
      <c r="D315" s="6" t="s">
        <v>1386</v>
      </c>
      <c r="E315" s="25">
        <v>144.39</v>
      </c>
      <c r="F315" s="13">
        <v>2.09</v>
      </c>
      <c r="G315" s="13">
        <v>6.516084439910833</v>
      </c>
      <c r="H315" s="6" t="s">
        <v>3005</v>
      </c>
      <c r="I315" s="13">
        <v>6.516084439910833</v>
      </c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</row>
    <row r="316" ht="15.0" customHeight="1">
      <c r="A316" s="8">
        <v>315.0</v>
      </c>
      <c r="B316" s="9" t="s">
        <v>1387</v>
      </c>
      <c r="C316" s="6" t="s">
        <v>1388</v>
      </c>
      <c r="D316" s="6" t="s">
        <v>3441</v>
      </c>
      <c r="E316" s="25">
        <v>73.0935</v>
      </c>
      <c r="F316" s="13">
        <v>-1.01</v>
      </c>
      <c r="G316" s="13">
        <v>0.7</v>
      </c>
      <c r="H316" s="6" t="s">
        <v>3141</v>
      </c>
      <c r="I316" s="11">
        <v>0.7</v>
      </c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</row>
    <row r="317" ht="15.0" customHeight="1">
      <c r="A317" s="8">
        <v>316.0</v>
      </c>
      <c r="B317" s="9" t="s">
        <v>1393</v>
      </c>
      <c r="C317" s="6" t="s">
        <v>1394</v>
      </c>
      <c r="D317" s="6" t="s">
        <v>1395</v>
      </c>
      <c r="E317" s="25">
        <v>369.59</v>
      </c>
      <c r="F317" s="13">
        <v>5.62</v>
      </c>
      <c r="G317" s="13">
        <v>6.86875020766126</v>
      </c>
      <c r="H317" s="6" t="s">
        <v>3005</v>
      </c>
      <c r="I317" s="13">
        <v>6.86875020766126</v>
      </c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</row>
    <row r="318" ht="15.0" customHeight="1">
      <c r="A318" s="8">
        <v>317.0</v>
      </c>
      <c r="B318" s="9" t="s">
        <v>1396</v>
      </c>
      <c r="C318" s="6" t="s">
        <v>1397</v>
      </c>
      <c r="D318" s="6" t="s">
        <v>1398</v>
      </c>
      <c r="E318" s="25">
        <v>197.32</v>
      </c>
      <c r="F318" s="13">
        <v>2.92</v>
      </c>
      <c r="G318" s="13">
        <v>3.482257750147248</v>
      </c>
      <c r="H318" s="6" t="s">
        <v>3005</v>
      </c>
      <c r="I318" s="13">
        <v>3.482257750147248</v>
      </c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</row>
    <row r="319" ht="15.0" customHeight="1">
      <c r="A319" s="8">
        <v>318.0</v>
      </c>
      <c r="B319" s="9" t="s">
        <v>3442</v>
      </c>
      <c r="C319" s="6" t="s">
        <v>3443</v>
      </c>
      <c r="D319" s="6" t="s">
        <v>3444</v>
      </c>
      <c r="E319" s="25">
        <v>71.0777</v>
      </c>
      <c r="F319" s="13">
        <v>-0.67</v>
      </c>
      <c r="G319" s="13">
        <v>2.65</v>
      </c>
      <c r="H319" s="6" t="s">
        <v>2999</v>
      </c>
      <c r="I319" s="11">
        <v>2.65</v>
      </c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</row>
    <row r="320" ht="15.0" customHeight="1">
      <c r="A320" s="8">
        <v>319.0</v>
      </c>
      <c r="B320" s="9" t="s">
        <v>3445</v>
      </c>
      <c r="C320" s="6" t="s">
        <v>3446</v>
      </c>
      <c r="D320" s="6" t="s">
        <v>3447</v>
      </c>
      <c r="E320" s="25">
        <v>281.0904</v>
      </c>
      <c r="F320" s="13">
        <v>2.45</v>
      </c>
      <c r="G320" s="13">
        <v>6.85</v>
      </c>
      <c r="H320" s="6" t="s">
        <v>2999</v>
      </c>
      <c r="I320" s="13">
        <v>6.85</v>
      </c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ht="15.0" customHeight="1">
      <c r="A321" s="8">
        <v>320.0</v>
      </c>
      <c r="B321" s="9" t="s">
        <v>3448</v>
      </c>
      <c r="C321" s="6" t="s">
        <v>3449</v>
      </c>
      <c r="D321" s="6" t="s">
        <v>3450</v>
      </c>
      <c r="E321" s="25">
        <v>44.0524</v>
      </c>
      <c r="F321" s="13">
        <v>-0.3</v>
      </c>
      <c r="G321" s="13">
        <v>2.32</v>
      </c>
      <c r="H321" s="6" t="s">
        <v>2999</v>
      </c>
      <c r="I321" s="13">
        <v>2.32</v>
      </c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ht="15.0" customHeight="1">
      <c r="A322" s="8">
        <v>321.0</v>
      </c>
      <c r="B322" s="9" t="s">
        <v>3451</v>
      </c>
      <c r="C322" s="6" t="s">
        <v>3452</v>
      </c>
      <c r="D322" s="6" t="s">
        <v>3453</v>
      </c>
      <c r="E322" s="25">
        <v>92.5237</v>
      </c>
      <c r="F322" s="13">
        <v>0.45</v>
      </c>
      <c r="G322" s="13">
        <v>3.58</v>
      </c>
      <c r="H322" s="6" t="s">
        <v>2999</v>
      </c>
      <c r="I322" s="13">
        <v>3.58</v>
      </c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ht="15.0" customHeight="1">
      <c r="A323" s="8">
        <v>322.0</v>
      </c>
      <c r="B323" s="9" t="s">
        <v>1411</v>
      </c>
      <c r="C323" s="6" t="s">
        <v>1412</v>
      </c>
      <c r="D323" s="6" t="s">
        <v>1413</v>
      </c>
      <c r="E323" s="25">
        <v>140.18</v>
      </c>
      <c r="F323" s="13">
        <v>0.44</v>
      </c>
      <c r="G323" s="13">
        <v>3.3832580620845882</v>
      </c>
      <c r="H323" s="6" t="s">
        <v>3005</v>
      </c>
      <c r="I323" s="13">
        <v>3.3832580620845882</v>
      </c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ht="15.0" customHeight="1">
      <c r="A324" s="8">
        <v>323.0</v>
      </c>
      <c r="B324" s="9" t="s">
        <v>1414</v>
      </c>
      <c r="C324" s="6" t="s">
        <v>1415</v>
      </c>
      <c r="D324" s="6" t="s">
        <v>1416</v>
      </c>
      <c r="E324" s="25">
        <v>126.2</v>
      </c>
      <c r="F324" s="13">
        <v>2.64</v>
      </c>
      <c r="G324" s="13">
        <v>3.7208481131965097</v>
      </c>
      <c r="H324" s="6" t="s">
        <v>3005</v>
      </c>
      <c r="I324" s="13">
        <v>3.7208481131965097</v>
      </c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ht="15.0" customHeight="1">
      <c r="A325" s="8">
        <v>324.0</v>
      </c>
      <c r="B325" s="9" t="s">
        <v>3454</v>
      </c>
      <c r="C325" s="6" t="s">
        <v>3455</v>
      </c>
      <c r="D325" s="6" t="s">
        <v>3456</v>
      </c>
      <c r="E325" s="25">
        <v>380.9072</v>
      </c>
      <c r="F325" s="13">
        <v>5.2</v>
      </c>
      <c r="G325" s="13">
        <v>6.28</v>
      </c>
      <c r="H325" s="6" t="s">
        <v>2999</v>
      </c>
      <c r="I325" s="13">
        <v>6.28</v>
      </c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ht="15.0" customHeight="1">
      <c r="A326" s="8">
        <v>325.0</v>
      </c>
      <c r="B326" s="9" t="s">
        <v>3457</v>
      </c>
      <c r="C326" s="6" t="s">
        <v>3455</v>
      </c>
      <c r="D326" s="6" t="s">
        <v>3458</v>
      </c>
      <c r="E326" s="25">
        <v>380.9072</v>
      </c>
      <c r="F326" s="13">
        <v>5.2</v>
      </c>
      <c r="G326" s="13">
        <v>6.38</v>
      </c>
      <c r="H326" s="6" t="s">
        <v>2999</v>
      </c>
      <c r="I326" s="13">
        <v>6.38</v>
      </c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</row>
    <row r="327" ht="15.0" customHeight="1">
      <c r="A327" s="8">
        <v>326.0</v>
      </c>
      <c r="B327" s="9" t="s">
        <v>3459</v>
      </c>
      <c r="C327" s="6" t="s">
        <v>3460</v>
      </c>
      <c r="D327" s="6" t="s">
        <v>3461</v>
      </c>
      <c r="E327" s="25">
        <v>389.0</v>
      </c>
      <c r="F327" s="13">
        <v>4.98</v>
      </c>
      <c r="G327" s="13">
        <v>6.21</v>
      </c>
      <c r="H327" s="6" t="s">
        <v>2999</v>
      </c>
      <c r="I327" s="13">
        <v>6.21</v>
      </c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</row>
    <row r="328" ht="15.0" customHeight="1">
      <c r="A328" s="8">
        <v>327.0</v>
      </c>
      <c r="B328" s="9" t="s">
        <v>1417</v>
      </c>
      <c r="C328" s="6" t="s">
        <v>1418</v>
      </c>
      <c r="D328" s="6" t="s">
        <v>1419</v>
      </c>
      <c r="E328" s="25">
        <v>142.16</v>
      </c>
      <c r="F328" s="13">
        <v>0.81</v>
      </c>
      <c r="G328" s="13">
        <v>3.7548374061252074</v>
      </c>
      <c r="H328" s="6" t="s">
        <v>3005</v>
      </c>
      <c r="I328" s="13">
        <v>3.7548374061252074</v>
      </c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</row>
    <row r="329" ht="15.0" customHeight="1">
      <c r="A329" s="8">
        <v>328.0</v>
      </c>
      <c r="B329" s="9" t="s">
        <v>1420</v>
      </c>
      <c r="C329" s="6" t="s">
        <v>1421</v>
      </c>
      <c r="D329" s="6" t="s">
        <v>1422</v>
      </c>
      <c r="E329" s="25">
        <v>202.25</v>
      </c>
      <c r="F329" s="13">
        <v>-0.15</v>
      </c>
      <c r="G329" s="13">
        <v>3.9634658494621036</v>
      </c>
      <c r="H329" s="6" t="s">
        <v>3005</v>
      </c>
      <c r="I329" s="13">
        <v>3.9634658494621036</v>
      </c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</row>
    <row r="330" ht="15.0" customHeight="1">
      <c r="A330" s="8">
        <v>329.0</v>
      </c>
      <c r="B330" s="9" t="s">
        <v>1426</v>
      </c>
      <c r="C330" s="3" t="s">
        <v>1427</v>
      </c>
      <c r="D330" s="3" t="s">
        <v>3462</v>
      </c>
      <c r="E330" s="25">
        <v>122.25</v>
      </c>
      <c r="F330" s="13">
        <v>2.86</v>
      </c>
      <c r="G330" s="13">
        <v>5.496184260769159</v>
      </c>
      <c r="H330" s="6" t="s">
        <v>3005</v>
      </c>
      <c r="I330" s="13">
        <v>5.496184260769159</v>
      </c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</row>
    <row r="331" ht="15.0" customHeight="1">
      <c r="A331" s="8">
        <v>330.0</v>
      </c>
      <c r="B331" s="9" t="s">
        <v>1429</v>
      </c>
      <c r="C331" s="3" t="s">
        <v>1430</v>
      </c>
      <c r="D331" s="3" t="s">
        <v>1431</v>
      </c>
      <c r="E331" s="25">
        <v>94.19</v>
      </c>
      <c r="F331" s="13">
        <v>1.77</v>
      </c>
      <c r="G331" s="13">
        <v>4.218129941224923</v>
      </c>
      <c r="H331" s="6" t="s">
        <v>3005</v>
      </c>
      <c r="I331" s="13">
        <v>4.218129941224923</v>
      </c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ht="15.0" customHeight="1">
      <c r="A332" s="8">
        <v>331.0</v>
      </c>
      <c r="B332" s="9" t="s">
        <v>3463</v>
      </c>
      <c r="C332" s="3" t="s">
        <v>3464</v>
      </c>
      <c r="D332" s="3" t="s">
        <v>3465</v>
      </c>
      <c r="E332" s="25">
        <v>62.13</v>
      </c>
      <c r="F332" s="13">
        <v>0.92</v>
      </c>
      <c r="G332" s="13">
        <v>2.2747874137352277</v>
      </c>
      <c r="H332" s="6" t="s">
        <v>3005</v>
      </c>
      <c r="I332" s="13">
        <v>2.2747874137352277</v>
      </c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ht="15.0" customHeight="1">
      <c r="A333" s="8">
        <v>332.0</v>
      </c>
      <c r="B333" s="9" t="s">
        <v>3466</v>
      </c>
      <c r="C333" s="3" t="s">
        <v>3467</v>
      </c>
      <c r="D333" s="3" t="s">
        <v>3468</v>
      </c>
      <c r="E333" s="25">
        <v>178.2068</v>
      </c>
      <c r="F333" s="13">
        <v>-0.18</v>
      </c>
      <c r="G333" s="13">
        <v>3.3875848395804002</v>
      </c>
      <c r="H333" s="6" t="s">
        <v>3005</v>
      </c>
      <c r="I333" s="11">
        <v>3.3875848395804002</v>
      </c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ht="15.0" customHeight="1">
      <c r="A334" s="8">
        <v>333.0</v>
      </c>
      <c r="B334" s="9" t="s">
        <v>1467</v>
      </c>
      <c r="C334" s="3" t="s">
        <v>1468</v>
      </c>
      <c r="D334" s="3" t="s">
        <v>3469</v>
      </c>
      <c r="E334" s="25">
        <v>104.17</v>
      </c>
      <c r="F334" s="13">
        <v>0.41</v>
      </c>
      <c r="G334" s="13">
        <v>4.16041016773023</v>
      </c>
      <c r="H334" s="6" t="s">
        <v>3005</v>
      </c>
      <c r="I334" s="13">
        <v>4.16041016773023</v>
      </c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ht="15.0" customHeight="1">
      <c r="A335" s="8">
        <v>334.0</v>
      </c>
      <c r="B335" s="9" t="s">
        <v>1470</v>
      </c>
      <c r="C335" s="3" t="s">
        <v>1471</v>
      </c>
      <c r="D335" s="3" t="s">
        <v>1472</v>
      </c>
      <c r="E335" s="25">
        <v>62.13</v>
      </c>
      <c r="F335" s="13">
        <v>1.27</v>
      </c>
      <c r="G335" s="13" t="s">
        <v>3470</v>
      </c>
      <c r="H335" s="6" t="s">
        <v>3083</v>
      </c>
      <c r="I335" s="13">
        <v>5.733405314220317</v>
      </c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ht="15.0" customHeight="1">
      <c r="A336" s="8">
        <v>335.0</v>
      </c>
      <c r="B336" s="9" t="s">
        <v>3471</v>
      </c>
      <c r="C336" s="3" t="s">
        <v>3472</v>
      </c>
      <c r="D336" s="3" t="s">
        <v>3473</v>
      </c>
      <c r="E336" s="25">
        <v>76.1613</v>
      </c>
      <c r="F336" s="13">
        <v>1.81</v>
      </c>
      <c r="G336" s="13">
        <v>6.1</v>
      </c>
      <c r="H336" s="6" t="s">
        <v>2999</v>
      </c>
      <c r="I336" s="13">
        <v>6.1</v>
      </c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</row>
    <row r="337" ht="15.0" customHeight="1">
      <c r="A337" s="8">
        <v>336.0</v>
      </c>
      <c r="B337" s="9" t="s">
        <v>1476</v>
      </c>
      <c r="C337" s="3" t="s">
        <v>1477</v>
      </c>
      <c r="D337" s="3" t="s">
        <v>1478</v>
      </c>
      <c r="E337" s="25">
        <v>146.29</v>
      </c>
      <c r="F337" s="13">
        <v>4.21</v>
      </c>
      <c r="G337" s="13">
        <v>6.7850033981987234</v>
      </c>
      <c r="H337" s="6" t="s">
        <v>3005</v>
      </c>
      <c r="I337" s="13">
        <v>6.7850033981987234</v>
      </c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</row>
    <row r="338" ht="15.0" customHeight="1">
      <c r="A338" s="8">
        <v>337.0</v>
      </c>
      <c r="B338" s="9" t="s">
        <v>1479</v>
      </c>
      <c r="C338" s="3" t="s">
        <v>1480</v>
      </c>
      <c r="D338" s="3" t="s">
        <v>3474</v>
      </c>
      <c r="E338" s="25">
        <v>202.3998</v>
      </c>
      <c r="F338" s="13">
        <v>6.07</v>
      </c>
      <c r="G338" s="13">
        <v>6.431149244776061</v>
      </c>
      <c r="H338" s="6" t="s">
        <v>3005</v>
      </c>
      <c r="I338" s="11">
        <v>6.431149244776061</v>
      </c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</row>
    <row r="339" ht="15.0" customHeight="1">
      <c r="A339" s="8">
        <v>338.0</v>
      </c>
      <c r="B339" s="9" t="s">
        <v>3475</v>
      </c>
      <c r="C339" s="3" t="s">
        <v>3476</v>
      </c>
      <c r="D339" s="3" t="s">
        <v>3477</v>
      </c>
      <c r="E339" s="25">
        <v>154.2526</v>
      </c>
      <c r="F339" s="13">
        <v>-0.48</v>
      </c>
      <c r="G339" s="8">
        <v>3.76</v>
      </c>
      <c r="H339" s="6" t="s">
        <v>2999</v>
      </c>
      <c r="I339" s="11">
        <v>3.76</v>
      </c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</row>
    <row r="340" ht="15.0" customHeight="1">
      <c r="A340" s="8">
        <v>339.0</v>
      </c>
      <c r="B340" s="9" t="s">
        <v>1485</v>
      </c>
      <c r="C340" s="3" t="s">
        <v>1486</v>
      </c>
      <c r="D340" s="3" t="s">
        <v>1487</v>
      </c>
      <c r="E340" s="25">
        <v>92.11</v>
      </c>
      <c r="F340" s="13">
        <v>0.09</v>
      </c>
      <c r="G340" s="13">
        <v>3.408004281536649</v>
      </c>
      <c r="H340" s="6" t="s">
        <v>3005</v>
      </c>
      <c r="I340" s="13">
        <v>3.408004281536649</v>
      </c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</row>
    <row r="341" ht="15.0" customHeight="1">
      <c r="A341" s="8">
        <v>340.0</v>
      </c>
      <c r="B341" s="9" t="s">
        <v>3478</v>
      </c>
      <c r="C341" s="3" t="s">
        <v>3479</v>
      </c>
      <c r="D341" s="3" t="s">
        <v>3480</v>
      </c>
      <c r="E341" s="25">
        <v>87.1443</v>
      </c>
      <c r="F341" s="13">
        <v>1.47</v>
      </c>
      <c r="G341" s="13">
        <v>5.31</v>
      </c>
      <c r="H341" s="6" t="s">
        <v>2999</v>
      </c>
      <c r="I341" s="13">
        <v>5.31</v>
      </c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</row>
    <row r="342" ht="15.0" customHeight="1">
      <c r="A342" s="8">
        <v>341.0</v>
      </c>
      <c r="B342" s="9" t="s">
        <v>1488</v>
      </c>
      <c r="C342" s="3" t="s">
        <v>1489</v>
      </c>
      <c r="D342" s="3" t="s">
        <v>1490</v>
      </c>
      <c r="E342" s="25">
        <v>73.11</v>
      </c>
      <c r="F342" s="13">
        <v>0.94</v>
      </c>
      <c r="G342" s="13" t="s">
        <v>3481</v>
      </c>
      <c r="H342" s="6" t="s">
        <v>3083</v>
      </c>
      <c r="I342" s="13">
        <v>5.60239776892838</v>
      </c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</row>
    <row r="343" ht="15.0" customHeight="1">
      <c r="A343" s="8">
        <v>342.0</v>
      </c>
      <c r="B343" s="9" t="s">
        <v>3482</v>
      </c>
      <c r="C343" s="3" t="s">
        <v>3483</v>
      </c>
      <c r="D343" s="3" t="s">
        <v>3484</v>
      </c>
      <c r="E343" s="25">
        <v>115.1973</v>
      </c>
      <c r="F343" s="13">
        <v>2.92</v>
      </c>
      <c r="G343" s="13">
        <v>5.43</v>
      </c>
      <c r="H343" s="6" t="s">
        <v>2999</v>
      </c>
      <c r="I343" s="13">
        <v>5.43</v>
      </c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</row>
    <row r="344" ht="15.0" customHeight="1">
      <c r="A344" s="8">
        <v>343.0</v>
      </c>
      <c r="B344" s="9" t="s">
        <v>3485</v>
      </c>
      <c r="C344" s="3" t="s">
        <v>3486</v>
      </c>
      <c r="D344" s="3" t="s">
        <v>3487</v>
      </c>
      <c r="E344" s="25">
        <v>76.1217</v>
      </c>
      <c r="F344" s="13">
        <v>-1.08</v>
      </c>
      <c r="G344" s="13" t="s">
        <v>3488</v>
      </c>
      <c r="H344" s="6" t="s">
        <v>3083</v>
      </c>
      <c r="I344" s="11">
        <v>3.758689398479529</v>
      </c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</row>
    <row r="345" ht="15.0" customHeight="1">
      <c r="A345" s="8">
        <v>344.0</v>
      </c>
      <c r="B345" s="9" t="s">
        <v>3489</v>
      </c>
      <c r="C345" s="3" t="s">
        <v>3490</v>
      </c>
      <c r="D345" s="3" t="s">
        <v>3491</v>
      </c>
      <c r="E345" s="25">
        <v>132.2277</v>
      </c>
      <c r="F345" s="13">
        <v>0.57</v>
      </c>
      <c r="G345" s="13">
        <v>2.84</v>
      </c>
      <c r="H345" s="6" t="s">
        <v>2999</v>
      </c>
      <c r="I345" s="13">
        <v>2.84</v>
      </c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</row>
    <row r="346" ht="15.0" customHeight="1">
      <c r="A346" s="8">
        <v>345.0</v>
      </c>
      <c r="B346" s="9" t="s">
        <v>3492</v>
      </c>
      <c r="C346" s="3" t="s">
        <v>3493</v>
      </c>
      <c r="D346" s="3" t="s">
        <v>3494</v>
      </c>
      <c r="E346" s="25">
        <v>188.3337</v>
      </c>
      <c r="F346" s="13">
        <v>2.75</v>
      </c>
      <c r="G346" s="13">
        <v>3.52</v>
      </c>
      <c r="H346" s="6" t="s">
        <v>2999</v>
      </c>
      <c r="I346" s="13">
        <v>3.52</v>
      </c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</row>
    <row r="347" ht="15.0" customHeight="1">
      <c r="A347" s="8">
        <v>346.0</v>
      </c>
      <c r="B347" s="9" t="s">
        <v>3495</v>
      </c>
      <c r="C347" s="3" t="s">
        <v>3496</v>
      </c>
      <c r="D347" s="3" t="s">
        <v>3497</v>
      </c>
      <c r="E347" s="25">
        <v>104.1747</v>
      </c>
      <c r="F347" s="13">
        <v>-0.24</v>
      </c>
      <c r="G347" s="13">
        <v>3.85</v>
      </c>
      <c r="H347" s="6" t="s">
        <v>2999</v>
      </c>
      <c r="I347" s="11">
        <v>3.85</v>
      </c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</row>
    <row r="348" ht="15.0" customHeight="1">
      <c r="A348" s="8">
        <v>347.0</v>
      </c>
      <c r="B348" s="9" t="s">
        <v>3498</v>
      </c>
      <c r="C348" s="3" t="s">
        <v>3499</v>
      </c>
      <c r="D348" s="3" t="s">
        <v>3500</v>
      </c>
      <c r="E348" s="25">
        <v>90.1482</v>
      </c>
      <c r="F348" s="13">
        <v>-0.69</v>
      </c>
      <c r="G348" s="13">
        <v>3.98</v>
      </c>
      <c r="H348" s="6" t="s">
        <v>2999</v>
      </c>
      <c r="I348" s="11">
        <v>3.98</v>
      </c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</row>
    <row r="349" ht="15.0" customHeight="1">
      <c r="A349" s="8">
        <v>348.0</v>
      </c>
      <c r="B349" s="9" t="s">
        <v>3501</v>
      </c>
      <c r="C349" s="3" t="s">
        <v>3502</v>
      </c>
      <c r="D349" s="3" t="s">
        <v>3503</v>
      </c>
      <c r="E349" s="25">
        <v>104.1747</v>
      </c>
      <c r="F349" s="13">
        <v>-0.21</v>
      </c>
      <c r="G349" s="13">
        <v>4.0</v>
      </c>
      <c r="H349" s="6" t="s">
        <v>2999</v>
      </c>
      <c r="I349" s="11">
        <v>4.0</v>
      </c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</row>
    <row r="350" ht="15.0" customHeight="1">
      <c r="A350" s="8">
        <v>349.0</v>
      </c>
      <c r="B350" s="9" t="s">
        <v>3504</v>
      </c>
      <c r="C350" s="3" t="s">
        <v>3505</v>
      </c>
      <c r="D350" s="3" t="s">
        <v>3506</v>
      </c>
      <c r="E350" s="25">
        <v>132.2277</v>
      </c>
      <c r="F350" s="13">
        <v>0.63</v>
      </c>
      <c r="G350" s="13">
        <v>3.85</v>
      </c>
      <c r="H350" s="6" t="s">
        <v>2999</v>
      </c>
      <c r="I350" s="13">
        <v>3.85</v>
      </c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</row>
    <row r="351" ht="15.0" customHeight="1">
      <c r="A351" s="8">
        <v>350.0</v>
      </c>
      <c r="B351" s="9" t="s">
        <v>3507</v>
      </c>
      <c r="C351" s="3" t="s">
        <v>3508</v>
      </c>
      <c r="D351" s="3" t="s">
        <v>3509</v>
      </c>
      <c r="E351" s="25">
        <v>118.2012</v>
      </c>
      <c r="F351" s="13">
        <v>0.1</v>
      </c>
      <c r="G351" s="13">
        <v>2.19</v>
      </c>
      <c r="H351" s="6" t="s">
        <v>2999</v>
      </c>
      <c r="I351" s="13">
        <v>2.19</v>
      </c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ht="15.0" customHeight="1">
      <c r="A352" s="8">
        <v>351.0</v>
      </c>
      <c r="B352" s="9" t="s">
        <v>3510</v>
      </c>
      <c r="C352" s="3" t="s">
        <v>3511</v>
      </c>
      <c r="D352" s="3" t="s">
        <v>3512</v>
      </c>
      <c r="E352" s="25">
        <v>132.2277</v>
      </c>
      <c r="F352" s="13">
        <v>0.49</v>
      </c>
      <c r="G352" s="13">
        <v>2.23</v>
      </c>
      <c r="H352" s="6" t="s">
        <v>2999</v>
      </c>
      <c r="I352" s="13">
        <v>2.23</v>
      </c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</row>
    <row r="353" ht="15.0" customHeight="1">
      <c r="A353" s="8">
        <v>352.0</v>
      </c>
      <c r="B353" s="9" t="s">
        <v>3513</v>
      </c>
      <c r="C353" s="3" t="s">
        <v>3514</v>
      </c>
      <c r="D353" s="3" t="s">
        <v>3515</v>
      </c>
      <c r="E353" s="25">
        <v>104.1747</v>
      </c>
      <c r="F353" s="13">
        <v>-0.43</v>
      </c>
      <c r="G353" s="13">
        <v>3.39</v>
      </c>
      <c r="H353" s="6" t="s">
        <v>2999</v>
      </c>
      <c r="I353" s="11">
        <v>3.39</v>
      </c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</row>
    <row r="354" ht="15.0" customHeight="1">
      <c r="A354" s="8">
        <v>353.0</v>
      </c>
      <c r="B354" s="9" t="s">
        <v>3516</v>
      </c>
      <c r="C354" s="3" t="s">
        <v>3517</v>
      </c>
      <c r="D354" s="3" t="s">
        <v>3518</v>
      </c>
      <c r="E354" s="25">
        <v>102.1589</v>
      </c>
      <c r="F354" s="13">
        <v>-0.66</v>
      </c>
      <c r="G354" s="13">
        <v>3.59</v>
      </c>
      <c r="H354" s="6" t="s">
        <v>2999</v>
      </c>
      <c r="I354" s="11">
        <v>3.59</v>
      </c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</row>
    <row r="355" ht="15.0" customHeight="1">
      <c r="A355" s="8">
        <v>354.0</v>
      </c>
      <c r="B355" s="9" t="s">
        <v>3519</v>
      </c>
      <c r="C355" s="3" t="s">
        <v>3520</v>
      </c>
      <c r="D355" s="3" t="s">
        <v>3521</v>
      </c>
      <c r="E355" s="25">
        <v>116.1425</v>
      </c>
      <c r="F355" s="13">
        <v>-0.43</v>
      </c>
      <c r="G355" s="13">
        <v>3.77</v>
      </c>
      <c r="H355" s="6" t="s">
        <v>2999</v>
      </c>
      <c r="I355" s="11">
        <v>3.77</v>
      </c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</row>
    <row r="356" ht="15.0" customHeight="1">
      <c r="A356" s="8">
        <v>355.0</v>
      </c>
      <c r="B356" s="9" t="s">
        <v>3522</v>
      </c>
      <c r="C356" s="3" t="s">
        <v>3523</v>
      </c>
      <c r="D356" s="3" t="s">
        <v>3524</v>
      </c>
      <c r="E356" s="25">
        <v>108.1205</v>
      </c>
      <c r="F356" s="13">
        <v>-2.64</v>
      </c>
      <c r="G356" s="13">
        <v>3.125421018148038</v>
      </c>
      <c r="H356" s="6" t="s">
        <v>3005</v>
      </c>
      <c r="I356" s="11">
        <v>3.125421018148038</v>
      </c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</row>
    <row r="357" ht="15.0" customHeight="1">
      <c r="A357" s="8">
        <v>356.0</v>
      </c>
      <c r="B357" s="9" t="s">
        <v>3525</v>
      </c>
      <c r="C357" s="3" t="s">
        <v>3526</v>
      </c>
      <c r="D357" s="3" t="s">
        <v>3527</v>
      </c>
      <c r="E357" s="25">
        <v>260.3798</v>
      </c>
      <c r="F357" s="13">
        <v>3.56</v>
      </c>
      <c r="G357" s="13">
        <v>7.13</v>
      </c>
      <c r="H357" s="6" t="s">
        <v>2999</v>
      </c>
      <c r="I357" s="13">
        <v>7.13</v>
      </c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ht="15.0" customHeight="1">
      <c r="A358" s="8">
        <v>357.0</v>
      </c>
      <c r="B358" s="9" t="s">
        <v>3528</v>
      </c>
      <c r="C358" s="3" t="s">
        <v>3529</v>
      </c>
      <c r="D358" s="3" t="s">
        <v>3530</v>
      </c>
      <c r="E358" s="25">
        <v>322.4191</v>
      </c>
      <c r="F358" s="13">
        <v>6.07</v>
      </c>
      <c r="G358" s="13">
        <v>4.332330714586788</v>
      </c>
      <c r="H358" s="6" t="s">
        <v>3005</v>
      </c>
      <c r="I358" s="11">
        <v>4.332330714586788</v>
      </c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</row>
    <row r="359" ht="15.0" customHeight="1">
      <c r="A359" s="8">
        <v>358.0</v>
      </c>
      <c r="B359" s="9" t="s">
        <v>1500</v>
      </c>
      <c r="C359" s="3" t="s">
        <v>1501</v>
      </c>
      <c r="D359" s="3" t="s">
        <v>3531</v>
      </c>
      <c r="E359" s="25">
        <v>266.32</v>
      </c>
      <c r="F359" s="13">
        <v>4.0</v>
      </c>
      <c r="G359" s="13" t="s">
        <v>3532</v>
      </c>
      <c r="H359" s="6" t="s">
        <v>3533</v>
      </c>
      <c r="I359" s="13">
        <v>4.70229509493391</v>
      </c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</row>
    <row r="360" ht="15.0" customHeight="1">
      <c r="A360" s="8">
        <v>359.0</v>
      </c>
      <c r="B360" s="9" t="s">
        <v>1503</v>
      </c>
      <c r="C360" s="3" t="s">
        <v>1504</v>
      </c>
      <c r="D360" s="3" t="s">
        <v>1505</v>
      </c>
      <c r="E360" s="25">
        <v>697.62</v>
      </c>
      <c r="F360" s="13">
        <v>4.29</v>
      </c>
      <c r="G360" s="13">
        <v>5.220369632451394</v>
      </c>
      <c r="H360" s="6" t="s">
        <v>3005</v>
      </c>
      <c r="I360" s="13">
        <v>5.220369632451394</v>
      </c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</row>
    <row r="361" ht="15.0" customHeight="1">
      <c r="A361" s="8">
        <v>360.0</v>
      </c>
      <c r="B361" s="9" t="s">
        <v>3534</v>
      </c>
      <c r="C361" s="3" t="s">
        <v>3535</v>
      </c>
      <c r="D361" s="3" t="s">
        <v>3536</v>
      </c>
      <c r="E361" s="25">
        <v>285.49</v>
      </c>
      <c r="F361" s="13">
        <v>1.44</v>
      </c>
      <c r="G361" s="13">
        <v>3.2251419792215286</v>
      </c>
      <c r="H361" s="6" t="s">
        <v>3005</v>
      </c>
      <c r="I361" s="13">
        <v>3.2251419792215286</v>
      </c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</row>
    <row r="362" ht="15.0" customHeight="1">
      <c r="A362" s="8">
        <v>361.0</v>
      </c>
      <c r="B362" s="9" t="s">
        <v>3537</v>
      </c>
      <c r="C362" s="3" t="s">
        <v>3538</v>
      </c>
      <c r="D362" s="3" t="s">
        <v>3539</v>
      </c>
      <c r="E362" s="25">
        <v>220.9749</v>
      </c>
      <c r="F362" s="13">
        <v>1.43</v>
      </c>
      <c r="G362" s="13">
        <v>9.1</v>
      </c>
      <c r="H362" s="6" t="s">
        <v>2999</v>
      </c>
      <c r="I362" s="13">
        <v>9.1</v>
      </c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</row>
    <row r="363" ht="15.0" customHeight="1">
      <c r="A363" s="8">
        <v>362.0</v>
      </c>
      <c r="B363" s="9" t="s">
        <v>3540</v>
      </c>
      <c r="C363" s="3" t="s">
        <v>3541</v>
      </c>
      <c r="D363" s="3" t="s">
        <v>3542</v>
      </c>
      <c r="E363" s="25">
        <v>257.4355</v>
      </c>
      <c r="F363" s="13">
        <v>0.51</v>
      </c>
      <c r="G363" s="13">
        <v>6.31</v>
      </c>
      <c r="H363" s="6" t="s">
        <v>2999</v>
      </c>
      <c r="I363" s="13">
        <v>6.31</v>
      </c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</row>
    <row r="364" ht="15.0" customHeight="1">
      <c r="A364" s="8">
        <v>363.0</v>
      </c>
      <c r="B364" s="9" t="s">
        <v>3543</v>
      </c>
      <c r="C364" s="3" t="s">
        <v>3544</v>
      </c>
      <c r="D364" s="3" t="s">
        <v>3545</v>
      </c>
      <c r="E364" s="25">
        <v>179.1997</v>
      </c>
      <c r="F364" s="13">
        <v>0.28</v>
      </c>
      <c r="G364" s="13">
        <v>1.43</v>
      </c>
      <c r="H364" s="6" t="s">
        <v>3546</v>
      </c>
      <c r="I364" s="13">
        <v>1.43</v>
      </c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</row>
    <row r="365" ht="15.0" customHeight="1">
      <c r="A365" s="8">
        <v>364.0</v>
      </c>
      <c r="B365" s="9" t="s">
        <v>1510</v>
      </c>
      <c r="C365" s="3" t="s">
        <v>1511</v>
      </c>
      <c r="D365" s="3" t="s">
        <v>3547</v>
      </c>
      <c r="E365" s="25">
        <v>330.3593</v>
      </c>
      <c r="F365" s="13">
        <v>2.36</v>
      </c>
      <c r="G365" s="13">
        <v>7.36</v>
      </c>
      <c r="H365" s="6" t="s">
        <v>2999</v>
      </c>
      <c r="I365" s="13">
        <v>7.36</v>
      </c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</row>
    <row r="366" ht="15.0" customHeight="1">
      <c r="A366" s="8">
        <v>365.0</v>
      </c>
      <c r="B366" s="9" t="s">
        <v>3548</v>
      </c>
      <c r="C366" s="3" t="s">
        <v>3549</v>
      </c>
      <c r="D366" s="3" t="s">
        <v>3550</v>
      </c>
      <c r="E366" s="25">
        <v>322.3202</v>
      </c>
      <c r="F366" s="13">
        <v>3.99</v>
      </c>
      <c r="G366" s="13">
        <v>9.15</v>
      </c>
      <c r="H366" s="6" t="s">
        <v>2999</v>
      </c>
      <c r="I366" s="13">
        <v>9.15</v>
      </c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</row>
    <row r="367" ht="15.0" customHeight="1">
      <c r="A367" s="8">
        <v>366.0</v>
      </c>
      <c r="B367" s="9" t="s">
        <v>3551</v>
      </c>
      <c r="C367" s="3" t="s">
        <v>3552</v>
      </c>
      <c r="D367" s="3" t="s">
        <v>3553</v>
      </c>
      <c r="E367" s="25">
        <v>229.259</v>
      </c>
      <c r="F367" s="13">
        <v>0.78</v>
      </c>
      <c r="G367" s="13">
        <v>4.94</v>
      </c>
      <c r="H367" s="6" t="s">
        <v>2999</v>
      </c>
      <c r="I367" s="13">
        <v>4.94</v>
      </c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</row>
    <row r="368" ht="15.0" customHeight="1">
      <c r="A368" s="8">
        <v>367.0</v>
      </c>
      <c r="B368" s="9" t="s">
        <v>1526</v>
      </c>
      <c r="C368" s="6" t="s">
        <v>1527</v>
      </c>
      <c r="D368" s="6" t="s">
        <v>1528</v>
      </c>
      <c r="E368" s="25">
        <v>161.03</v>
      </c>
      <c r="F368" s="13">
        <v>2.97</v>
      </c>
      <c r="G368" s="13">
        <v>3.864484112108658</v>
      </c>
      <c r="H368" s="6" t="s">
        <v>3005</v>
      </c>
      <c r="I368" s="13">
        <v>3.864484112108658</v>
      </c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ht="15.0" customHeight="1">
      <c r="A369" s="8">
        <v>368.0</v>
      </c>
      <c r="B369" s="9" t="s">
        <v>1536</v>
      </c>
      <c r="C369" s="6" t="s">
        <v>3554</v>
      </c>
      <c r="D369" s="6" t="s">
        <v>1538</v>
      </c>
      <c r="E369" s="25">
        <v>171.58</v>
      </c>
      <c r="F369" s="13">
        <v>2.61</v>
      </c>
      <c r="G369" s="13">
        <v>5.058375404434581</v>
      </c>
      <c r="H369" s="6" t="s">
        <v>3005</v>
      </c>
      <c r="I369" s="13">
        <v>5.058375404434581</v>
      </c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ht="15.0" customHeight="1">
      <c r="A370" s="8">
        <v>369.0</v>
      </c>
      <c r="B370" s="9" t="s">
        <v>3555</v>
      </c>
      <c r="C370" s="6" t="s">
        <v>3556</v>
      </c>
      <c r="D370" s="6" t="s">
        <v>3557</v>
      </c>
      <c r="E370" s="25">
        <v>280.3615</v>
      </c>
      <c r="F370" s="13">
        <v>5.45</v>
      </c>
      <c r="G370" s="13">
        <v>7.01</v>
      </c>
      <c r="H370" s="6" t="s">
        <v>2999</v>
      </c>
      <c r="I370" s="13">
        <v>7.01</v>
      </c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ht="15.0" customHeight="1">
      <c r="A371" s="8">
        <v>370.0</v>
      </c>
      <c r="B371" s="9" t="s">
        <v>1548</v>
      </c>
      <c r="C371" s="6" t="s">
        <v>1549</v>
      </c>
      <c r="D371" s="6" t="s">
        <v>1550</v>
      </c>
      <c r="E371" s="25">
        <v>172.61</v>
      </c>
      <c r="F371" s="13">
        <v>2.69</v>
      </c>
      <c r="G371" s="13">
        <v>4.00661703117713</v>
      </c>
      <c r="H371" s="6" t="s">
        <v>3005</v>
      </c>
      <c r="I371" s="13">
        <v>4.00661703117713</v>
      </c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</row>
    <row r="372" ht="15.0" customHeight="1">
      <c r="A372" s="8">
        <v>371.0</v>
      </c>
      <c r="B372" s="9" t="s">
        <v>3558</v>
      </c>
      <c r="C372" s="6" t="s">
        <v>3559</v>
      </c>
      <c r="D372" s="6" t="s">
        <v>3560</v>
      </c>
      <c r="E372" s="25">
        <v>108.14</v>
      </c>
      <c r="F372" s="13">
        <v>1.1</v>
      </c>
      <c r="G372" s="13">
        <v>2.672258529222013</v>
      </c>
      <c r="H372" s="6" t="s">
        <v>3005</v>
      </c>
      <c r="I372" s="13">
        <v>2.672258529222013</v>
      </c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</row>
    <row r="373" ht="15.0" customHeight="1">
      <c r="A373" s="8">
        <v>372.0</v>
      </c>
      <c r="B373" s="9" t="s">
        <v>1557</v>
      </c>
      <c r="C373" s="6" t="s">
        <v>3561</v>
      </c>
      <c r="D373" s="6" t="s">
        <v>1559</v>
      </c>
      <c r="E373" s="25">
        <v>136.19</v>
      </c>
      <c r="F373" s="13">
        <v>2.04</v>
      </c>
      <c r="G373" s="13">
        <v>3.231055232888351</v>
      </c>
      <c r="H373" s="6" t="s">
        <v>3005</v>
      </c>
      <c r="I373" s="13">
        <v>3.231055232888351</v>
      </c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</row>
    <row r="374" ht="15.0" customHeight="1">
      <c r="A374" s="8">
        <v>373.0</v>
      </c>
      <c r="B374" s="9" t="s">
        <v>1584</v>
      </c>
      <c r="C374" s="6" t="s">
        <v>1585</v>
      </c>
      <c r="D374" s="6" t="s">
        <v>1586</v>
      </c>
      <c r="E374" s="25">
        <v>148.21</v>
      </c>
      <c r="F374" s="13">
        <v>3.35</v>
      </c>
      <c r="G374" s="13">
        <v>4.517664993500237</v>
      </c>
      <c r="H374" s="6" t="s">
        <v>3005</v>
      </c>
      <c r="I374" s="13">
        <v>4.517664993500237</v>
      </c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ht="15.0" customHeight="1">
      <c r="A375" s="8">
        <v>374.0</v>
      </c>
      <c r="B375" s="9" t="s">
        <v>3562</v>
      </c>
      <c r="C375" s="6" t="s">
        <v>3563</v>
      </c>
      <c r="D375" s="6" t="s">
        <v>3564</v>
      </c>
      <c r="E375" s="25">
        <v>196.2</v>
      </c>
      <c r="F375" s="13">
        <v>1.39</v>
      </c>
      <c r="G375" s="13">
        <v>3.211</v>
      </c>
      <c r="H375" s="6" t="s">
        <v>3565</v>
      </c>
      <c r="I375" s="13">
        <v>3.211</v>
      </c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</row>
    <row r="376" ht="15.0" customHeight="1">
      <c r="A376" s="8">
        <v>375.0</v>
      </c>
      <c r="B376" s="9" t="s">
        <v>3566</v>
      </c>
      <c r="C376" s="6" t="s">
        <v>3567</v>
      </c>
      <c r="D376" s="6" t="s">
        <v>3568</v>
      </c>
      <c r="E376" s="25">
        <v>166.18</v>
      </c>
      <c r="F376" s="13">
        <v>1.91</v>
      </c>
      <c r="G376" s="13">
        <v>3.972</v>
      </c>
      <c r="H376" s="6" t="s">
        <v>3569</v>
      </c>
      <c r="I376" s="13">
        <v>3.972</v>
      </c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</row>
    <row r="377" ht="15.0" customHeight="1">
      <c r="A377" s="8">
        <v>376.0</v>
      </c>
      <c r="B377" s="9" t="s">
        <v>3570</v>
      </c>
      <c r="C377" s="6" t="s">
        <v>3571</v>
      </c>
      <c r="D377" s="6" t="s">
        <v>3572</v>
      </c>
      <c r="E377" s="25">
        <v>166.18</v>
      </c>
      <c r="F377" s="13">
        <v>1.22</v>
      </c>
      <c r="G377" s="13">
        <v>3.151</v>
      </c>
      <c r="H377" s="6" t="s">
        <v>3573</v>
      </c>
      <c r="I377" s="13">
        <v>3.151</v>
      </c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</row>
    <row r="378" ht="15.0" customHeight="1">
      <c r="A378" s="8">
        <v>377.0</v>
      </c>
      <c r="B378" s="9" t="s">
        <v>3574</v>
      </c>
      <c r="C378" s="6" t="s">
        <v>3575</v>
      </c>
      <c r="D378" s="6" t="s">
        <v>3576</v>
      </c>
      <c r="E378" s="25">
        <v>180.21</v>
      </c>
      <c r="F378" s="13">
        <v>1.63</v>
      </c>
      <c r="G378" s="13">
        <v>3.195</v>
      </c>
      <c r="H378" s="6" t="s">
        <v>3577</v>
      </c>
      <c r="I378" s="13">
        <v>3.195</v>
      </c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</row>
    <row r="379" ht="15.0" customHeight="1">
      <c r="A379" s="8">
        <v>378.0</v>
      </c>
      <c r="B379" s="9" t="s">
        <v>1593</v>
      </c>
      <c r="C379" s="6" t="s">
        <v>1594</v>
      </c>
      <c r="D379" s="6" t="s">
        <v>1595</v>
      </c>
      <c r="E379" s="25">
        <v>136.15</v>
      </c>
      <c r="F379" s="13">
        <v>1.76</v>
      </c>
      <c r="G379" s="13">
        <v>3.48080513190064</v>
      </c>
      <c r="H379" s="6" t="s">
        <v>3005</v>
      </c>
      <c r="I379" s="13">
        <v>3.48080513190064</v>
      </c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</row>
    <row r="380" ht="15.0" customHeight="1">
      <c r="A380" s="8">
        <v>379.0</v>
      </c>
      <c r="B380" s="9" t="s">
        <v>3578</v>
      </c>
      <c r="C380" s="6" t="s">
        <v>3579</v>
      </c>
      <c r="D380" s="6" t="s">
        <v>3580</v>
      </c>
      <c r="E380" s="25">
        <v>164.2</v>
      </c>
      <c r="F380" s="13">
        <v>2.7</v>
      </c>
      <c r="G380" s="13">
        <v>3.875</v>
      </c>
      <c r="H380" s="6" t="s">
        <v>3581</v>
      </c>
      <c r="I380" s="13">
        <v>3.875</v>
      </c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</row>
    <row r="381" ht="15.0" customHeight="1">
      <c r="A381" s="8">
        <v>380.0</v>
      </c>
      <c r="B381" s="9" t="s">
        <v>3582</v>
      </c>
      <c r="C381" s="6" t="s">
        <v>3583</v>
      </c>
      <c r="D381" s="6" t="s">
        <v>3584</v>
      </c>
      <c r="E381" s="25">
        <v>222.24</v>
      </c>
      <c r="F381" s="13">
        <v>1.88</v>
      </c>
      <c r="G381" s="13">
        <v>3.729</v>
      </c>
      <c r="H381" s="6" t="s">
        <v>3585</v>
      </c>
      <c r="I381" s="13">
        <v>3.729</v>
      </c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</row>
    <row r="382" ht="15.0" customHeight="1">
      <c r="A382" s="8">
        <v>381.0</v>
      </c>
      <c r="B382" s="9" t="s">
        <v>3586</v>
      </c>
      <c r="C382" s="6" t="s">
        <v>3587</v>
      </c>
      <c r="D382" s="6" t="s">
        <v>3588</v>
      </c>
      <c r="E382" s="25">
        <v>263.92</v>
      </c>
      <c r="F382" s="13">
        <v>3.35</v>
      </c>
      <c r="G382" s="13">
        <v>4.736</v>
      </c>
      <c r="H382" s="6" t="s">
        <v>3589</v>
      </c>
      <c r="I382" s="13">
        <v>4.736</v>
      </c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ht="15.0" customHeight="1">
      <c r="A383" s="8">
        <v>382.0</v>
      </c>
      <c r="B383" s="9" t="s">
        <v>1628</v>
      </c>
      <c r="C383" s="6" t="s">
        <v>1629</v>
      </c>
      <c r="D383" s="6" t="s">
        <v>3590</v>
      </c>
      <c r="E383" s="25">
        <v>122.12</v>
      </c>
      <c r="F383" s="13">
        <v>1.81</v>
      </c>
      <c r="G383" s="13" t="s">
        <v>3591</v>
      </c>
      <c r="H383" s="6" t="s">
        <v>3592</v>
      </c>
      <c r="I383" s="13">
        <v>4.433333333333334</v>
      </c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</row>
    <row r="384" ht="15.0" customHeight="1">
      <c r="A384" s="8">
        <v>383.0</v>
      </c>
      <c r="B384" s="9" t="s">
        <v>3593</v>
      </c>
      <c r="C384" s="6" t="s">
        <v>3594</v>
      </c>
      <c r="D384" s="6" t="s">
        <v>3595</v>
      </c>
      <c r="E384" s="25">
        <v>122.12</v>
      </c>
      <c r="F384" s="13">
        <v>1.29</v>
      </c>
      <c r="G384" s="13">
        <v>3.596</v>
      </c>
      <c r="H384" s="6" t="s">
        <v>3596</v>
      </c>
      <c r="I384" s="13">
        <v>3.596</v>
      </c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ht="15.0" customHeight="1">
      <c r="A385" s="8">
        <v>384.0</v>
      </c>
      <c r="B385" s="9" t="s">
        <v>3597</v>
      </c>
      <c r="C385" s="6" t="s">
        <v>3598</v>
      </c>
      <c r="D385" s="6" t="s">
        <v>3599</v>
      </c>
      <c r="E385" s="25">
        <v>122.1211</v>
      </c>
      <c r="F385" s="13">
        <v>1.35</v>
      </c>
      <c r="G385" s="13" t="s">
        <v>3600</v>
      </c>
      <c r="H385" s="6" t="s">
        <v>3601</v>
      </c>
      <c r="I385" s="13">
        <v>3.4400000000000004</v>
      </c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</row>
    <row r="386" ht="15.0" customHeight="1">
      <c r="A386" s="8">
        <v>385.0</v>
      </c>
      <c r="B386" s="9" t="s">
        <v>1631</v>
      </c>
      <c r="C386" s="6" t="s">
        <v>1632</v>
      </c>
      <c r="D386" s="6" t="s">
        <v>3602</v>
      </c>
      <c r="E386" s="25">
        <v>166.18</v>
      </c>
      <c r="F386" s="13">
        <v>1.58</v>
      </c>
      <c r="G386" s="13">
        <v>3.603</v>
      </c>
      <c r="H386" s="6" t="s">
        <v>3603</v>
      </c>
      <c r="I386" s="13">
        <v>3.603</v>
      </c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ht="15.0" customHeight="1">
      <c r="A387" s="8">
        <v>386.0</v>
      </c>
      <c r="B387" s="9" t="s">
        <v>1634</v>
      </c>
      <c r="C387" s="6" t="s">
        <v>1635</v>
      </c>
      <c r="D387" s="6" t="s">
        <v>3604</v>
      </c>
      <c r="E387" s="25">
        <v>152.15</v>
      </c>
      <c r="F387" s="13">
        <v>1.21</v>
      </c>
      <c r="G387" s="13">
        <v>3.499</v>
      </c>
      <c r="H387" s="6" t="s">
        <v>3605</v>
      </c>
      <c r="I387" s="13">
        <v>3.499</v>
      </c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</row>
    <row r="388" ht="15.0" customHeight="1">
      <c r="A388" s="8">
        <v>387.0</v>
      </c>
      <c r="B388" s="9" t="s">
        <v>3606</v>
      </c>
      <c r="C388" s="6" t="s">
        <v>3607</v>
      </c>
      <c r="D388" s="6" t="s">
        <v>3608</v>
      </c>
      <c r="E388" s="25">
        <v>182.18</v>
      </c>
      <c r="F388" s="13">
        <v>0.88</v>
      </c>
      <c r="G388" s="13">
        <v>3.637251407341188</v>
      </c>
      <c r="H388" s="6" t="s">
        <v>3005</v>
      </c>
      <c r="I388" s="13">
        <v>3.637251407341188</v>
      </c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</row>
    <row r="389" ht="15.0" customHeight="1">
      <c r="A389" s="8">
        <v>388.0</v>
      </c>
      <c r="B389" s="9" t="s">
        <v>1652</v>
      </c>
      <c r="C389" s="6" t="s">
        <v>1653</v>
      </c>
      <c r="D389" s="6" t="s">
        <v>3609</v>
      </c>
      <c r="E389" s="25">
        <v>201.02</v>
      </c>
      <c r="F389" s="13">
        <v>2.9</v>
      </c>
      <c r="G389" s="13">
        <v>4.745</v>
      </c>
      <c r="H389" s="6" t="s">
        <v>3610</v>
      </c>
      <c r="I389" s="13">
        <v>4.745</v>
      </c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</row>
    <row r="390" ht="15.0" customHeight="1">
      <c r="A390" s="8">
        <v>389.0</v>
      </c>
      <c r="B390" s="9" t="s">
        <v>3611</v>
      </c>
      <c r="C390" s="6" t="s">
        <v>3612</v>
      </c>
      <c r="D390" s="6" t="s">
        <v>3613</v>
      </c>
      <c r="E390" s="25">
        <v>201.02</v>
      </c>
      <c r="F390" s="13">
        <v>1.83</v>
      </c>
      <c r="G390" s="13">
        <v>3.282</v>
      </c>
      <c r="H390" s="6" t="s">
        <v>3614</v>
      </c>
      <c r="I390" s="13">
        <v>3.282</v>
      </c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</row>
    <row r="391" ht="15.0" customHeight="1">
      <c r="A391" s="8">
        <v>390.0</v>
      </c>
      <c r="B391" s="9" t="s">
        <v>3615</v>
      </c>
      <c r="C391" s="6" t="s">
        <v>3616</v>
      </c>
      <c r="D391" s="6" t="s">
        <v>3617</v>
      </c>
      <c r="E391" s="25">
        <v>191.01</v>
      </c>
      <c r="F391" s="13">
        <v>3.3</v>
      </c>
      <c r="G391" s="13">
        <v>5.134928068905266</v>
      </c>
      <c r="H391" s="6" t="s">
        <v>3005</v>
      </c>
      <c r="I391" s="13">
        <v>5.134928068905266</v>
      </c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ht="15.0" customHeight="1">
      <c r="A392" s="8">
        <v>391.0</v>
      </c>
      <c r="B392" s="9" t="s">
        <v>3618</v>
      </c>
      <c r="C392" s="6" t="s">
        <v>3619</v>
      </c>
      <c r="D392" s="6" t="s">
        <v>3620</v>
      </c>
      <c r="E392" s="25">
        <v>140.11</v>
      </c>
      <c r="F392" s="13">
        <v>2.21</v>
      </c>
      <c r="G392" s="13">
        <v>4.15083393847432</v>
      </c>
      <c r="H392" s="6" t="s">
        <v>3005</v>
      </c>
      <c r="I392" s="13">
        <v>4.15083393847432</v>
      </c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</row>
    <row r="393" ht="15.0" customHeight="1">
      <c r="A393" s="8">
        <v>392.0</v>
      </c>
      <c r="B393" s="9" t="s">
        <v>1676</v>
      </c>
      <c r="C393" s="6" t="s">
        <v>1677</v>
      </c>
      <c r="D393" s="6" t="s">
        <v>1678</v>
      </c>
      <c r="E393" s="25">
        <v>202.3</v>
      </c>
      <c r="F393" s="13">
        <v>4.33</v>
      </c>
      <c r="G393" s="13">
        <v>5.858837851428586</v>
      </c>
      <c r="H393" s="6" t="s">
        <v>3005</v>
      </c>
      <c r="I393" s="13">
        <v>5.858837851428586</v>
      </c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ht="15.0" customHeight="1">
      <c r="A394" s="8">
        <v>393.0</v>
      </c>
      <c r="B394" s="9" t="s">
        <v>1701</v>
      </c>
      <c r="C394" s="6" t="s">
        <v>1702</v>
      </c>
      <c r="D394" s="6" t="s">
        <v>1703</v>
      </c>
      <c r="E394" s="25">
        <v>222.24</v>
      </c>
      <c r="F394" s="13">
        <v>2.42</v>
      </c>
      <c r="G394" s="13" t="s">
        <v>3621</v>
      </c>
      <c r="H394" s="6" t="s">
        <v>3622</v>
      </c>
      <c r="I394" s="13">
        <v>3.51</v>
      </c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ht="15.0" customHeight="1">
      <c r="A395" s="8">
        <v>394.0</v>
      </c>
      <c r="B395" s="9" t="s">
        <v>1705</v>
      </c>
      <c r="C395" s="6" t="s">
        <v>1706</v>
      </c>
      <c r="D395" s="6" t="s">
        <v>1707</v>
      </c>
      <c r="E395" s="25">
        <v>278.35</v>
      </c>
      <c r="F395" s="13">
        <v>4.11</v>
      </c>
      <c r="G395" s="13">
        <v>4.618516422942131</v>
      </c>
      <c r="H395" s="6" t="s">
        <v>3005</v>
      </c>
      <c r="I395" s="13">
        <v>4.618516422942131</v>
      </c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</row>
    <row r="396" ht="15.0" customHeight="1">
      <c r="A396" s="8">
        <v>395.0</v>
      </c>
      <c r="B396" s="9" t="s">
        <v>1708</v>
      </c>
      <c r="C396" s="6" t="s">
        <v>1709</v>
      </c>
      <c r="D396" s="6" t="s">
        <v>3623</v>
      </c>
      <c r="E396" s="25">
        <v>278.35</v>
      </c>
      <c r="F396" s="13">
        <v>4.5</v>
      </c>
      <c r="G396" s="9" t="s">
        <v>3624</v>
      </c>
      <c r="H396" s="6" t="s">
        <v>3625</v>
      </c>
      <c r="I396" s="13">
        <v>4.82</v>
      </c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ht="15.0" customHeight="1">
      <c r="A397" s="8">
        <v>396.0</v>
      </c>
      <c r="B397" s="9" t="s">
        <v>1711</v>
      </c>
      <c r="C397" s="6" t="s">
        <v>1712</v>
      </c>
      <c r="D397" s="6" t="s">
        <v>1713</v>
      </c>
      <c r="E397" s="25">
        <v>390.57</v>
      </c>
      <c r="F397" s="13">
        <v>7.6</v>
      </c>
      <c r="G397" s="13">
        <v>4.55</v>
      </c>
      <c r="H397" s="6" t="s">
        <v>3626</v>
      </c>
      <c r="I397" s="13">
        <v>4.55</v>
      </c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</row>
    <row r="398" ht="15.0" customHeight="1">
      <c r="A398" s="8">
        <v>397.0</v>
      </c>
      <c r="B398" s="9" t="s">
        <v>3627</v>
      </c>
      <c r="C398" s="6" t="s">
        <v>3628</v>
      </c>
      <c r="D398" s="6" t="s">
        <v>3629</v>
      </c>
      <c r="E398" s="25">
        <v>390.57</v>
      </c>
      <c r="F398" s="13">
        <v>8.1</v>
      </c>
      <c r="G398" s="13">
        <v>5.34</v>
      </c>
      <c r="H398" s="6" t="s">
        <v>3630</v>
      </c>
      <c r="I398" s="13">
        <v>5.34</v>
      </c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</row>
    <row r="399" ht="15.0" customHeight="1">
      <c r="A399" s="8">
        <v>398.0</v>
      </c>
      <c r="B399" s="9" t="s">
        <v>3631</v>
      </c>
      <c r="C399" s="6" t="s">
        <v>3632</v>
      </c>
      <c r="D399" s="6" t="s">
        <v>3633</v>
      </c>
      <c r="E399" s="25">
        <v>194.1836</v>
      </c>
      <c r="F399" s="13">
        <v>1.6</v>
      </c>
      <c r="G399" s="13">
        <v>3.77</v>
      </c>
      <c r="H399" s="6" t="s">
        <v>2999</v>
      </c>
      <c r="I399" s="13">
        <v>3.77</v>
      </c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 ht="15.0" customHeight="1">
      <c r="A400" s="8">
        <v>399.0</v>
      </c>
      <c r="B400" s="9" t="s">
        <v>3634</v>
      </c>
      <c r="C400" s="6" t="s">
        <v>3635</v>
      </c>
      <c r="D400" s="6" t="s">
        <v>3636</v>
      </c>
      <c r="E400" s="25">
        <v>362.51</v>
      </c>
      <c r="F400" s="13">
        <v>7.56</v>
      </c>
      <c r="G400" s="13">
        <v>5.991118267212204</v>
      </c>
      <c r="H400" s="6" t="s">
        <v>3005</v>
      </c>
      <c r="I400" s="13">
        <v>5.991118267212204</v>
      </c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 ht="15.0" customHeight="1">
      <c r="A401" s="8">
        <v>400.0</v>
      </c>
      <c r="B401" s="9" t="s">
        <v>3637</v>
      </c>
      <c r="C401" s="6" t="s">
        <v>3638</v>
      </c>
      <c r="D401" s="6" t="s">
        <v>3639</v>
      </c>
      <c r="E401" s="25">
        <v>362.5</v>
      </c>
      <c r="F401" s="13">
        <v>7.41</v>
      </c>
      <c r="G401" s="13">
        <v>5.968243403880513</v>
      </c>
      <c r="H401" s="6" t="s">
        <v>3005</v>
      </c>
      <c r="I401" s="13">
        <v>5.968243403880513</v>
      </c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 ht="15.0" customHeight="1">
      <c r="A402" s="8">
        <v>401.0</v>
      </c>
      <c r="B402" s="9" t="s">
        <v>1721</v>
      </c>
      <c r="C402" s="6" t="s">
        <v>1722</v>
      </c>
      <c r="D402" s="6" t="s">
        <v>1723</v>
      </c>
      <c r="E402" s="25">
        <v>246.27</v>
      </c>
      <c r="F402" s="13">
        <v>3.23</v>
      </c>
      <c r="G402" s="13">
        <v>4.187291527729687</v>
      </c>
      <c r="H402" s="6" t="s">
        <v>3005</v>
      </c>
      <c r="I402" s="13">
        <v>4.187291527729687</v>
      </c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ht="15.0" customHeight="1">
      <c r="A403" s="8">
        <v>402.0</v>
      </c>
      <c r="B403" s="9" t="s">
        <v>3640</v>
      </c>
      <c r="C403" s="6" t="s">
        <v>3641</v>
      </c>
      <c r="D403" s="6" t="s">
        <v>3642</v>
      </c>
      <c r="E403" s="25">
        <v>221.0366</v>
      </c>
      <c r="F403" s="13">
        <v>2.81</v>
      </c>
      <c r="G403" s="13">
        <v>3.17</v>
      </c>
      <c r="H403" s="6" t="s">
        <v>2999</v>
      </c>
      <c r="I403" s="13">
        <v>3.17</v>
      </c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</row>
    <row r="404" ht="15.0" customHeight="1">
      <c r="A404" s="8">
        <v>403.0</v>
      </c>
      <c r="B404" s="9" t="s">
        <v>3643</v>
      </c>
      <c r="C404" s="6" t="s">
        <v>3644</v>
      </c>
      <c r="D404" s="6" t="s">
        <v>3645</v>
      </c>
      <c r="E404" s="25">
        <v>122.1211</v>
      </c>
      <c r="F404" s="13">
        <v>1.87</v>
      </c>
      <c r="G404" s="9" t="s">
        <v>3646</v>
      </c>
      <c r="H404" s="6" t="s">
        <v>3647</v>
      </c>
      <c r="I404" s="13">
        <v>2.024634993347335</v>
      </c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</row>
    <row r="405" ht="15.0" customHeight="1">
      <c r="A405" s="8">
        <v>404.0</v>
      </c>
      <c r="B405" s="9" t="s">
        <v>1724</v>
      </c>
      <c r="C405" s="6" t="s">
        <v>1725</v>
      </c>
      <c r="D405" s="6" t="s">
        <v>1726</v>
      </c>
      <c r="E405" s="25">
        <v>136.15</v>
      </c>
      <c r="F405" s="13">
        <v>2.37</v>
      </c>
      <c r="G405" s="13">
        <v>3.2589563822842833</v>
      </c>
      <c r="H405" s="6" t="s">
        <v>3005</v>
      </c>
      <c r="I405" s="13">
        <v>3.2589563822842833</v>
      </c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 ht="15.0" customHeight="1">
      <c r="A406" s="8">
        <v>405.0</v>
      </c>
      <c r="B406" s="9" t="s">
        <v>1727</v>
      </c>
      <c r="C406" s="6" t="s">
        <v>1728</v>
      </c>
      <c r="D406" s="6" t="s">
        <v>1729</v>
      </c>
      <c r="E406" s="25">
        <v>136.15</v>
      </c>
      <c r="F406" s="13">
        <v>2.27</v>
      </c>
      <c r="G406" s="13">
        <v>3.510768355278083</v>
      </c>
      <c r="H406" s="6" t="s">
        <v>3005</v>
      </c>
      <c r="I406" s="13">
        <v>3.510768355278083</v>
      </c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 ht="15.0" customHeight="1">
      <c r="A407" s="8">
        <v>406.0</v>
      </c>
      <c r="B407" s="9" t="s">
        <v>3648</v>
      </c>
      <c r="C407" s="6" t="s">
        <v>3649</v>
      </c>
      <c r="D407" s="6" t="s">
        <v>3650</v>
      </c>
      <c r="E407" s="25">
        <v>182.1729</v>
      </c>
      <c r="F407" s="13">
        <v>1.61</v>
      </c>
      <c r="G407" s="13">
        <v>2.0</v>
      </c>
      <c r="H407" s="6" t="s">
        <v>3651</v>
      </c>
      <c r="I407" s="13">
        <v>2.0</v>
      </c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 ht="15.0" customHeight="1">
      <c r="A408" s="8">
        <v>407.0</v>
      </c>
      <c r="B408" s="9" t="s">
        <v>3652</v>
      </c>
      <c r="C408" s="6" t="s">
        <v>3653</v>
      </c>
      <c r="D408" s="6" t="s">
        <v>3654</v>
      </c>
      <c r="E408" s="25">
        <v>152.147</v>
      </c>
      <c r="F408" s="13">
        <v>1.96</v>
      </c>
      <c r="G408" s="13">
        <v>2.207608310501746</v>
      </c>
      <c r="H408" s="6" t="s">
        <v>3651</v>
      </c>
      <c r="I408" s="13">
        <v>2.207608310501746</v>
      </c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 ht="15.0" customHeight="1">
      <c r="A409" s="8">
        <v>408.0</v>
      </c>
      <c r="B409" s="9" t="s">
        <v>3655</v>
      </c>
      <c r="C409" s="6" t="s">
        <v>3656</v>
      </c>
      <c r="D409" s="6" t="s">
        <v>3657</v>
      </c>
      <c r="E409" s="25">
        <v>212.1988</v>
      </c>
      <c r="F409" s="13">
        <v>1.39</v>
      </c>
      <c r="G409" s="13">
        <v>1.6108339156354676</v>
      </c>
      <c r="H409" s="6" t="s">
        <v>3651</v>
      </c>
      <c r="I409" s="13">
        <v>1.6108339156354676</v>
      </c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 ht="15.0" customHeight="1">
      <c r="A410" s="8">
        <v>409.0</v>
      </c>
      <c r="B410" s="9" t="s">
        <v>3658</v>
      </c>
      <c r="C410" s="6" t="s">
        <v>3659</v>
      </c>
      <c r="D410" s="6" t="s">
        <v>3660</v>
      </c>
      <c r="E410" s="25">
        <v>154.1199</v>
      </c>
      <c r="F410" s="13">
        <v>1.63</v>
      </c>
      <c r="G410" s="13">
        <v>3.1051303432547472</v>
      </c>
      <c r="H410" s="6" t="s">
        <v>3651</v>
      </c>
      <c r="I410" s="13">
        <v>3.1051303432547472</v>
      </c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 ht="15.0" customHeight="1">
      <c r="A411" s="8">
        <v>410.0</v>
      </c>
      <c r="B411" s="9" t="s">
        <v>3661</v>
      </c>
      <c r="C411" s="6" t="s">
        <v>3662</v>
      </c>
      <c r="D411" s="6" t="s">
        <v>3663</v>
      </c>
      <c r="E411" s="25">
        <v>154.1199</v>
      </c>
      <c r="F411" s="13">
        <v>0.86</v>
      </c>
      <c r="G411" s="13">
        <v>2.3979400086720375</v>
      </c>
      <c r="H411" s="6" t="s">
        <v>3651</v>
      </c>
      <c r="I411" s="13">
        <v>2.3979400086720375</v>
      </c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 ht="15.0" customHeight="1">
      <c r="A412" s="8">
        <v>411.0</v>
      </c>
      <c r="B412" s="9" t="s">
        <v>3664</v>
      </c>
      <c r="C412" s="6" t="s">
        <v>3665</v>
      </c>
      <c r="D412" s="6" t="s">
        <v>3666</v>
      </c>
      <c r="E412" s="25">
        <v>154.1199</v>
      </c>
      <c r="F412" s="13">
        <v>0.86</v>
      </c>
      <c r="G412" s="13">
        <v>2.619788758288394</v>
      </c>
      <c r="H412" s="6" t="s">
        <v>3651</v>
      </c>
      <c r="I412" s="13">
        <v>2.619788758288394</v>
      </c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 ht="15.0" customHeight="1">
      <c r="A413" s="8">
        <v>412.0</v>
      </c>
      <c r="B413" s="9" t="s">
        <v>3667</v>
      </c>
      <c r="C413" s="6" t="s">
        <v>3668</v>
      </c>
      <c r="D413" s="6" t="s">
        <v>3669</v>
      </c>
      <c r="E413" s="25">
        <v>154.1199</v>
      </c>
      <c r="F413" s="13">
        <v>2.2</v>
      </c>
      <c r="G413" s="13">
        <v>4.164309428507575</v>
      </c>
      <c r="H413" s="6" t="s">
        <v>3651</v>
      </c>
      <c r="I413" s="13">
        <v>4.164309428507575</v>
      </c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 ht="15.0" customHeight="1">
      <c r="A414" s="8">
        <v>413.0</v>
      </c>
      <c r="B414" s="9" t="s">
        <v>3670</v>
      </c>
      <c r="C414" s="6" t="s">
        <v>3671</v>
      </c>
      <c r="D414" s="6" t="s">
        <v>3672</v>
      </c>
      <c r="E414" s="25">
        <v>154.1199</v>
      </c>
      <c r="F414" s="13">
        <v>1.2</v>
      </c>
      <c r="G414" s="13">
        <v>2.537602002101044</v>
      </c>
      <c r="H414" s="6" t="s">
        <v>3651</v>
      </c>
      <c r="I414" s="13">
        <v>2.537602002101044</v>
      </c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 ht="15.0" customHeight="1">
      <c r="A415" s="8">
        <v>414.0</v>
      </c>
      <c r="B415" s="9" t="s">
        <v>3673</v>
      </c>
      <c r="C415" s="6" t="s">
        <v>3674</v>
      </c>
      <c r="D415" s="6" t="s">
        <v>3675</v>
      </c>
      <c r="E415" s="25">
        <v>154.1199</v>
      </c>
      <c r="F415" s="13">
        <v>1.74</v>
      </c>
      <c r="G415" s="13">
        <v>3.413412695328245</v>
      </c>
      <c r="H415" s="6" t="s">
        <v>3651</v>
      </c>
      <c r="I415" s="13">
        <v>3.413412695328245</v>
      </c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 ht="15.0" customHeight="1">
      <c r="A416" s="8">
        <v>415.0</v>
      </c>
      <c r="B416" s="9" t="s">
        <v>1734</v>
      </c>
      <c r="C416" s="6" t="s">
        <v>1735</v>
      </c>
      <c r="D416" s="6" t="s">
        <v>3676</v>
      </c>
      <c r="E416" s="25">
        <v>138.12</v>
      </c>
      <c r="F416" s="13">
        <v>2.26</v>
      </c>
      <c r="G416" s="13" t="s">
        <v>3677</v>
      </c>
      <c r="H416" s="6" t="s">
        <v>3678</v>
      </c>
      <c r="I416" s="13">
        <v>2.725</v>
      </c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 ht="15.0" customHeight="1">
      <c r="A417" s="8">
        <v>416.0</v>
      </c>
      <c r="B417" s="9" t="s">
        <v>3679</v>
      </c>
      <c r="C417" s="6" t="s">
        <v>3680</v>
      </c>
      <c r="D417" s="6" t="s">
        <v>3681</v>
      </c>
      <c r="E417" s="25">
        <v>138.1205</v>
      </c>
      <c r="F417" s="13">
        <v>1.5</v>
      </c>
      <c r="G417" s="13">
        <v>1.9507819773298185</v>
      </c>
      <c r="H417" s="6" t="s">
        <v>3651</v>
      </c>
      <c r="I417" s="13">
        <v>1.9507819773298185</v>
      </c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 ht="15.0" customHeight="1">
      <c r="A418" s="8">
        <v>417.0</v>
      </c>
      <c r="B418" s="9" t="s">
        <v>1737</v>
      </c>
      <c r="C418" s="6" t="s">
        <v>1738</v>
      </c>
      <c r="D418" s="6" t="s">
        <v>1739</v>
      </c>
      <c r="E418" s="25">
        <v>138.12</v>
      </c>
      <c r="F418" s="13">
        <v>1.58</v>
      </c>
      <c r="G418" s="13" t="s">
        <v>3682</v>
      </c>
      <c r="H418" s="6" t="s">
        <v>3678</v>
      </c>
      <c r="I418" s="13">
        <v>2.45</v>
      </c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 ht="15.0" customHeight="1">
      <c r="A419" s="8">
        <v>418.0</v>
      </c>
      <c r="B419" s="9" t="s">
        <v>1740</v>
      </c>
      <c r="C419" s="6" t="s">
        <v>1741</v>
      </c>
      <c r="D419" s="6" t="s">
        <v>1742</v>
      </c>
      <c r="E419" s="25">
        <v>250.34</v>
      </c>
      <c r="F419" s="13">
        <v>6.06</v>
      </c>
      <c r="G419" s="13">
        <v>4.893380269575761</v>
      </c>
      <c r="H419" s="6" t="s">
        <v>3005</v>
      </c>
      <c r="I419" s="13">
        <v>4.893380269575761</v>
      </c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 ht="15.0" customHeight="1">
      <c r="A420" s="8">
        <v>419.0</v>
      </c>
      <c r="B420" s="9" t="s">
        <v>3683</v>
      </c>
      <c r="C420" s="6" t="s">
        <v>3684</v>
      </c>
      <c r="D420" s="6" t="s">
        <v>3685</v>
      </c>
      <c r="E420" s="25">
        <v>168.1464</v>
      </c>
      <c r="F420" s="13">
        <v>1.43</v>
      </c>
      <c r="G420" s="13">
        <v>2.2676062401770314</v>
      </c>
      <c r="H420" s="6" t="s">
        <v>3651</v>
      </c>
      <c r="I420" s="13">
        <v>2.2676062401770314</v>
      </c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 ht="15.0" customHeight="1">
      <c r="A421" s="8">
        <v>420.0</v>
      </c>
      <c r="B421" s="9" t="s">
        <v>3686</v>
      </c>
      <c r="C421" s="6" t="s">
        <v>3687</v>
      </c>
      <c r="D421" s="6" t="s">
        <v>3688</v>
      </c>
      <c r="E421" s="25">
        <v>198.1723</v>
      </c>
      <c r="F421" s="13">
        <v>1.04</v>
      </c>
      <c r="G421" s="13">
        <v>2.1739251972991736</v>
      </c>
      <c r="H421" s="6" t="s">
        <v>3651</v>
      </c>
      <c r="I421" s="13">
        <v>2.1739251972991736</v>
      </c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 ht="15.0" customHeight="1">
      <c r="A422" s="8">
        <v>421.0</v>
      </c>
      <c r="B422" s="9" t="s">
        <v>3689</v>
      </c>
      <c r="C422" s="6" t="s">
        <v>3690</v>
      </c>
      <c r="D422" s="6" t="s">
        <v>3691</v>
      </c>
      <c r="E422" s="25">
        <v>168.1464</v>
      </c>
      <c r="F422" s="13">
        <v>1.22</v>
      </c>
      <c r="G422" s="13">
        <v>2.1739251972991736</v>
      </c>
      <c r="H422" s="6" t="s">
        <v>3651</v>
      </c>
      <c r="I422" s="13">
        <v>2.1739251972991736</v>
      </c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 ht="15.0" customHeight="1">
      <c r="A423" s="8">
        <v>422.0</v>
      </c>
      <c r="B423" s="9" t="s">
        <v>3692</v>
      </c>
      <c r="C423" s="6" t="s">
        <v>3693</v>
      </c>
      <c r="D423" s="6" t="s">
        <v>3694</v>
      </c>
      <c r="E423" s="25">
        <v>170.1193</v>
      </c>
      <c r="F423" s="13">
        <v>1.28</v>
      </c>
      <c r="G423" s="13">
        <v>5.0</v>
      </c>
      <c r="H423" s="6" t="s">
        <v>3651</v>
      </c>
      <c r="I423" s="13">
        <v>5.0</v>
      </c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 ht="15.0" customHeight="1">
      <c r="A424" s="8">
        <v>423.0</v>
      </c>
      <c r="B424" s="9" t="s">
        <v>3695</v>
      </c>
      <c r="C424" s="6" t="s">
        <v>3696</v>
      </c>
      <c r="D424" s="6" t="s">
        <v>3697</v>
      </c>
      <c r="E424" s="25">
        <v>170.1193</v>
      </c>
      <c r="F424" s="13">
        <v>0.7</v>
      </c>
      <c r="G424" s="13">
        <v>3.9507819773298185</v>
      </c>
      <c r="H424" s="6" t="s">
        <v>3651</v>
      </c>
      <c r="I424" s="13">
        <v>3.9507819773298185</v>
      </c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 ht="15.0" customHeight="1">
      <c r="A425" s="8">
        <v>424.0</v>
      </c>
      <c r="B425" s="9" t="s">
        <v>3698</v>
      </c>
      <c r="C425" s="6" t="s">
        <v>3699</v>
      </c>
      <c r="D425" s="6" t="s">
        <v>3700</v>
      </c>
      <c r="E425" s="25">
        <v>170.1193</v>
      </c>
      <c r="F425" s="13">
        <v>1.05</v>
      </c>
      <c r="G425" s="13">
        <v>4.163675884293248</v>
      </c>
      <c r="H425" s="6" t="s">
        <v>3651</v>
      </c>
      <c r="I425" s="13">
        <v>4.163675884293248</v>
      </c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 ht="15.0" customHeight="1">
      <c r="A426" s="8">
        <v>425.0</v>
      </c>
      <c r="B426" s="9" t="s">
        <v>1750</v>
      </c>
      <c r="C426" s="6" t="s">
        <v>1751</v>
      </c>
      <c r="D426" s="6" t="s">
        <v>1752</v>
      </c>
      <c r="E426" s="25">
        <v>231.89</v>
      </c>
      <c r="F426" s="13">
        <v>4.45</v>
      </c>
      <c r="G426" s="9" t="s">
        <v>3701</v>
      </c>
      <c r="H426" s="6" t="s">
        <v>3044</v>
      </c>
      <c r="I426" s="13">
        <v>5.721051328297982</v>
      </c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 ht="15.0" customHeight="1">
      <c r="A427" s="8">
        <v>426.0</v>
      </c>
      <c r="B427" s="9" t="s">
        <v>1753</v>
      </c>
      <c r="C427" s="6" t="s">
        <v>1754</v>
      </c>
      <c r="D427" s="6" t="s">
        <v>1755</v>
      </c>
      <c r="E427" s="25">
        <v>266.34</v>
      </c>
      <c r="F427" s="13">
        <v>5.12</v>
      </c>
      <c r="G427" s="9" t="s">
        <v>3702</v>
      </c>
      <c r="H427" s="6" t="s">
        <v>3044</v>
      </c>
      <c r="I427" s="13">
        <v>5.895347903416929</v>
      </c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 ht="15.0" customHeight="1">
      <c r="A428" s="8">
        <v>427.0</v>
      </c>
      <c r="B428" s="9" t="s">
        <v>1756</v>
      </c>
      <c r="C428" s="6" t="s">
        <v>1757</v>
      </c>
      <c r="D428" s="6" t="s">
        <v>3703</v>
      </c>
      <c r="E428" s="25">
        <v>231.8902</v>
      </c>
      <c r="F428" s="13">
        <v>3.88</v>
      </c>
      <c r="G428" s="9" t="s">
        <v>3704</v>
      </c>
      <c r="H428" s="6" t="s">
        <v>3037</v>
      </c>
      <c r="I428" s="13">
        <v>5.609500000000001</v>
      </c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 ht="15.0" customHeight="1">
      <c r="A429" s="8">
        <v>428.0</v>
      </c>
      <c r="B429" s="9" t="s">
        <v>3705</v>
      </c>
      <c r="C429" s="6" t="s">
        <v>3706</v>
      </c>
      <c r="D429" s="6" t="s">
        <v>3707</v>
      </c>
      <c r="E429" s="25">
        <v>231.8902</v>
      </c>
      <c r="F429" s="13">
        <v>4.45</v>
      </c>
      <c r="G429" s="13">
        <v>5.76</v>
      </c>
      <c r="H429" s="6" t="s">
        <v>2999</v>
      </c>
      <c r="I429" s="13">
        <v>5.76</v>
      </c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 ht="15.0" customHeight="1">
      <c r="A430" s="8">
        <v>429.0</v>
      </c>
      <c r="B430" s="9" t="s">
        <v>3708</v>
      </c>
      <c r="C430" s="6" t="s">
        <v>3709</v>
      </c>
      <c r="D430" s="6" t="s">
        <v>3710</v>
      </c>
      <c r="E430" s="25">
        <v>124.14</v>
      </c>
      <c r="F430" s="13">
        <v>1.32</v>
      </c>
      <c r="G430" s="13" t="s">
        <v>3711</v>
      </c>
      <c r="H430" s="6" t="s">
        <v>3083</v>
      </c>
      <c r="I430" s="13">
        <v>3.6557568715752113</v>
      </c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 ht="15.0" customHeight="1">
      <c r="A431" s="8">
        <v>430.0</v>
      </c>
      <c r="B431" s="9" t="s">
        <v>1762</v>
      </c>
      <c r="C431" s="6" t="s">
        <v>1763</v>
      </c>
      <c r="D431" s="6" t="s">
        <v>3712</v>
      </c>
      <c r="E431" s="25">
        <v>124.1369</v>
      </c>
      <c r="F431" s="13">
        <v>1.34</v>
      </c>
      <c r="G431" s="13">
        <v>3.48</v>
      </c>
      <c r="H431" s="6" t="s">
        <v>2999</v>
      </c>
      <c r="I431" s="13">
        <v>3.48</v>
      </c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 ht="15.0" customHeight="1">
      <c r="A432" s="8">
        <v>431.0</v>
      </c>
      <c r="B432" s="9" t="s">
        <v>1768</v>
      </c>
      <c r="C432" s="6" t="s">
        <v>1769</v>
      </c>
      <c r="D432" s="6" t="s">
        <v>1770</v>
      </c>
      <c r="E432" s="25">
        <v>180.25</v>
      </c>
      <c r="F432" s="13">
        <v>3.5</v>
      </c>
      <c r="G432" s="13">
        <v>4.894147437373873</v>
      </c>
      <c r="H432" s="6" t="s">
        <v>3005</v>
      </c>
      <c r="I432" s="13">
        <v>4.894147437373873</v>
      </c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</row>
    <row r="433" ht="15.0" customHeight="1">
      <c r="A433" s="8">
        <v>432.0</v>
      </c>
      <c r="B433" s="9" t="s">
        <v>3713</v>
      </c>
      <c r="C433" s="6" t="s">
        <v>3714</v>
      </c>
      <c r="D433" s="6" t="s">
        <v>3715</v>
      </c>
      <c r="E433" s="25">
        <v>261.9161</v>
      </c>
      <c r="F433" s="13">
        <v>4.59</v>
      </c>
      <c r="G433" s="13">
        <v>6.08</v>
      </c>
      <c r="H433" s="6" t="s">
        <v>2999</v>
      </c>
      <c r="I433" s="13">
        <v>6.08</v>
      </c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 ht="15.0" customHeight="1">
      <c r="A434" s="8">
        <v>433.0</v>
      </c>
      <c r="B434" s="9" t="s">
        <v>3716</v>
      </c>
      <c r="C434" s="6" t="s">
        <v>3717</v>
      </c>
      <c r="D434" s="6" t="s">
        <v>3718</v>
      </c>
      <c r="E434" s="25">
        <v>227.4713</v>
      </c>
      <c r="F434" s="13">
        <v>3.72</v>
      </c>
      <c r="G434" s="13">
        <v>5.37</v>
      </c>
      <c r="H434" s="6" t="s">
        <v>2999</v>
      </c>
      <c r="I434" s="13">
        <v>5.37</v>
      </c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 ht="15.0" customHeight="1">
      <c r="A435" s="8">
        <v>434.0</v>
      </c>
      <c r="B435" s="9" t="s">
        <v>3719</v>
      </c>
      <c r="C435" s="6" t="s">
        <v>3720</v>
      </c>
      <c r="D435" s="6" t="s">
        <v>3721</v>
      </c>
      <c r="E435" s="25">
        <v>227.4713</v>
      </c>
      <c r="F435" s="13">
        <v>3.77</v>
      </c>
      <c r="G435" s="13">
        <v>5.56</v>
      </c>
      <c r="H435" s="6" t="s">
        <v>2999</v>
      </c>
      <c r="I435" s="13">
        <v>5.56</v>
      </c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 ht="15.0" customHeight="1">
      <c r="A436" s="8">
        <v>435.0</v>
      </c>
      <c r="B436" s="9" t="s">
        <v>1774</v>
      </c>
      <c r="C436" s="6" t="s">
        <v>1775</v>
      </c>
      <c r="D436" s="6" t="s">
        <v>1776</v>
      </c>
      <c r="E436" s="25">
        <v>152.15</v>
      </c>
      <c r="F436" s="13">
        <v>1.96</v>
      </c>
      <c r="G436" s="13" t="s">
        <v>3722</v>
      </c>
      <c r="H436" s="6" t="s">
        <v>3678</v>
      </c>
      <c r="I436" s="13">
        <v>3.5999999999999996</v>
      </c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 ht="15.0" customHeight="1">
      <c r="A437" s="8">
        <v>436.0</v>
      </c>
      <c r="B437" s="9" t="s">
        <v>3723</v>
      </c>
      <c r="C437" s="6" t="s">
        <v>3724</v>
      </c>
      <c r="D437" s="6" t="s">
        <v>3725</v>
      </c>
      <c r="E437" s="25">
        <v>136.15</v>
      </c>
      <c r="F437" s="13">
        <v>1.35</v>
      </c>
      <c r="G437" s="13">
        <v>3.69</v>
      </c>
      <c r="H437" s="6" t="s">
        <v>3726</v>
      </c>
      <c r="I437" s="13">
        <v>3.69</v>
      </c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 ht="15.0" customHeight="1">
      <c r="A438" s="8">
        <v>437.0</v>
      </c>
      <c r="B438" s="9" t="s">
        <v>3727</v>
      </c>
      <c r="C438" s="6" t="s">
        <v>3728</v>
      </c>
      <c r="D438" s="6" t="s">
        <v>3729</v>
      </c>
      <c r="E438" s="25">
        <v>124.1369</v>
      </c>
      <c r="F438" s="13">
        <v>0.25</v>
      </c>
      <c r="G438" s="13">
        <v>3.619788758288394</v>
      </c>
      <c r="H438" s="6" t="s">
        <v>3651</v>
      </c>
      <c r="I438" s="13">
        <v>3.619788758288394</v>
      </c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</row>
    <row r="439" ht="15.0" customHeight="1">
      <c r="A439" s="8">
        <v>438.0</v>
      </c>
      <c r="B439" s="9" t="s">
        <v>3730</v>
      </c>
      <c r="C439" s="6" t="s">
        <v>3731</v>
      </c>
      <c r="D439" s="6" t="s">
        <v>3732</v>
      </c>
      <c r="E439" s="25">
        <v>110.11</v>
      </c>
      <c r="F439" s="13">
        <v>0.59</v>
      </c>
      <c r="G439" s="13">
        <v>6.256496927626777</v>
      </c>
      <c r="H439" s="6" t="s">
        <v>3005</v>
      </c>
      <c r="I439" s="13">
        <v>6.256496927626777</v>
      </c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 ht="15.0" customHeight="1">
      <c r="A440" s="8">
        <v>439.0</v>
      </c>
      <c r="B440" s="9" t="s">
        <v>3733</v>
      </c>
      <c r="C440" s="6" t="s">
        <v>3734</v>
      </c>
      <c r="D440" s="6" t="s">
        <v>3735</v>
      </c>
      <c r="E440" s="25">
        <v>138.12</v>
      </c>
      <c r="F440" s="13">
        <v>1.09</v>
      </c>
      <c r="G440" s="13">
        <v>3.668</v>
      </c>
      <c r="H440" s="6" t="s">
        <v>3736</v>
      </c>
      <c r="I440" s="13">
        <v>3.668</v>
      </c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 ht="15.0" customHeight="1">
      <c r="A441" s="8">
        <v>440.0</v>
      </c>
      <c r="B441" s="9" t="s">
        <v>3737</v>
      </c>
      <c r="C441" s="6" t="s">
        <v>3738</v>
      </c>
      <c r="D441" s="6" t="s">
        <v>3739</v>
      </c>
      <c r="E441" s="25">
        <v>138.12</v>
      </c>
      <c r="F441" s="13">
        <v>1.53</v>
      </c>
      <c r="G441" s="13">
        <v>3.821</v>
      </c>
      <c r="H441" s="6" t="s">
        <v>3740</v>
      </c>
      <c r="I441" s="13">
        <v>3.821</v>
      </c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 ht="15.0" customHeight="1">
      <c r="A442" s="8">
        <v>441.0</v>
      </c>
      <c r="B442" s="9" t="s">
        <v>1805</v>
      </c>
      <c r="C442" s="6" t="s">
        <v>1806</v>
      </c>
      <c r="D442" s="6" t="s">
        <v>1807</v>
      </c>
      <c r="E442" s="25">
        <v>109.13</v>
      </c>
      <c r="F442" s="13">
        <v>0.04</v>
      </c>
      <c r="G442" s="13">
        <v>5.5327941768831925</v>
      </c>
      <c r="H442" s="6" t="s">
        <v>3005</v>
      </c>
      <c r="I442" s="13">
        <v>5.5327941768831925</v>
      </c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 ht="15.0" customHeight="1">
      <c r="A443" s="8">
        <v>442.0</v>
      </c>
      <c r="B443" s="9" t="s">
        <v>1808</v>
      </c>
      <c r="C443" s="6" t="s">
        <v>1809</v>
      </c>
      <c r="D443" s="6" t="s">
        <v>1810</v>
      </c>
      <c r="E443" s="25">
        <v>109.13</v>
      </c>
      <c r="F443" s="13">
        <v>0.21</v>
      </c>
      <c r="G443" s="13">
        <v>5.384731641427755</v>
      </c>
      <c r="H443" s="6" t="s">
        <v>3005</v>
      </c>
      <c r="I443" s="13">
        <v>5.384731641427755</v>
      </c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 ht="15.0" customHeight="1">
      <c r="A444" s="8">
        <v>443.0</v>
      </c>
      <c r="B444" s="9" t="s">
        <v>1811</v>
      </c>
      <c r="C444" s="6" t="s">
        <v>3741</v>
      </c>
      <c r="D444" s="6" t="s">
        <v>1813</v>
      </c>
      <c r="E444" s="25">
        <v>154.13</v>
      </c>
      <c r="F444" s="13">
        <v>0.96</v>
      </c>
      <c r="G444" s="13">
        <v>4.845464497587342</v>
      </c>
      <c r="H444" s="6" t="s">
        <v>3005</v>
      </c>
      <c r="I444" s="13">
        <v>4.845464497587342</v>
      </c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</row>
    <row r="445" ht="15.0" customHeight="1">
      <c r="A445" s="8">
        <v>444.0</v>
      </c>
      <c r="B445" s="9" t="s">
        <v>1819</v>
      </c>
      <c r="C445" s="6" t="s">
        <v>1820</v>
      </c>
      <c r="D445" s="6" t="s">
        <v>1821</v>
      </c>
      <c r="E445" s="25">
        <v>108.14</v>
      </c>
      <c r="F445" s="13">
        <v>0.15</v>
      </c>
      <c r="G445" s="13">
        <v>4.887858329561368</v>
      </c>
      <c r="H445" s="6" t="s">
        <v>3005</v>
      </c>
      <c r="I445" s="13">
        <v>4.887858329561368</v>
      </c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 ht="15.0" customHeight="1">
      <c r="A446" s="8">
        <v>445.0</v>
      </c>
      <c r="B446" s="9" t="s">
        <v>1822</v>
      </c>
      <c r="C446" s="3" t="s">
        <v>1823</v>
      </c>
      <c r="D446" s="3" t="s">
        <v>3742</v>
      </c>
      <c r="E446" s="25">
        <v>122.17</v>
      </c>
      <c r="F446" s="13">
        <v>0.16</v>
      </c>
      <c r="G446" s="13">
        <v>5.424206742195477</v>
      </c>
      <c r="H446" s="6" t="s">
        <v>3005</v>
      </c>
      <c r="I446" s="13">
        <v>5.424206742195477</v>
      </c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 ht="15.0" customHeight="1">
      <c r="A447" s="8">
        <v>446.0</v>
      </c>
      <c r="B447" s="9" t="s">
        <v>3743</v>
      </c>
      <c r="C447" s="6" t="s">
        <v>3744</v>
      </c>
      <c r="D447" s="6" t="s">
        <v>3745</v>
      </c>
      <c r="E447" s="25">
        <v>122.17</v>
      </c>
      <c r="F447" s="13">
        <v>0.14</v>
      </c>
      <c r="G447" s="13">
        <v>3.91087331482137</v>
      </c>
      <c r="H447" s="6" t="s">
        <v>3005</v>
      </c>
      <c r="I447" s="13">
        <v>3.91087331482137</v>
      </c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 ht="15.0" customHeight="1">
      <c r="A448" s="8">
        <v>447.0</v>
      </c>
      <c r="B448" s="9" t="s">
        <v>1825</v>
      </c>
      <c r="C448" s="6" t="s">
        <v>1826</v>
      </c>
      <c r="D448" s="6" t="s">
        <v>1827</v>
      </c>
      <c r="E448" s="25">
        <v>108.1408</v>
      </c>
      <c r="F448" s="13">
        <v>-0.3</v>
      </c>
      <c r="G448" s="13">
        <v>5.515472425361718</v>
      </c>
      <c r="H448" s="6" t="s">
        <v>3005</v>
      </c>
      <c r="I448" s="11">
        <v>5.515472425361718</v>
      </c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</row>
    <row r="449" ht="15.0" customHeight="1">
      <c r="A449" s="8">
        <v>448.0</v>
      </c>
      <c r="B449" s="9" t="s">
        <v>3746</v>
      </c>
      <c r="C449" s="6" t="s">
        <v>3747</v>
      </c>
      <c r="D449" s="6" t="s">
        <v>3748</v>
      </c>
      <c r="E449" s="25">
        <v>108.1408</v>
      </c>
      <c r="F449" s="13">
        <v>-0.33</v>
      </c>
      <c r="G449" s="13">
        <v>4.732956369575625</v>
      </c>
      <c r="H449" s="6" t="s">
        <v>3005</v>
      </c>
      <c r="I449" s="11">
        <v>4.732956369575625</v>
      </c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 ht="15.0" customHeight="1">
      <c r="A450" s="8">
        <v>449.0</v>
      </c>
      <c r="B450" s="9" t="s">
        <v>1828</v>
      </c>
      <c r="C450" s="6" t="s">
        <v>1829</v>
      </c>
      <c r="D450" s="6" t="s">
        <v>1830</v>
      </c>
      <c r="E450" s="25">
        <v>177.03</v>
      </c>
      <c r="F450" s="13">
        <v>0.9</v>
      </c>
      <c r="G450" s="13">
        <v>5.318627943644369</v>
      </c>
      <c r="H450" s="6" t="s">
        <v>3005</v>
      </c>
      <c r="I450" s="13">
        <v>5.318627943644369</v>
      </c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 ht="15.0" customHeight="1">
      <c r="A451" s="8">
        <v>450.0</v>
      </c>
      <c r="B451" s="9" t="s">
        <v>1831</v>
      </c>
      <c r="C451" s="6" t="s">
        <v>1832</v>
      </c>
      <c r="D451" s="6" t="s">
        <v>3749</v>
      </c>
      <c r="E451" s="25">
        <v>220.35</v>
      </c>
      <c r="F451" s="13">
        <v>3.5</v>
      </c>
      <c r="G451" s="13">
        <v>5.610739003878315</v>
      </c>
      <c r="H451" s="6" t="s">
        <v>3005</v>
      </c>
      <c r="I451" s="13">
        <v>5.610739003878315</v>
      </c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 ht="15.0" customHeight="1">
      <c r="A452" s="8">
        <v>451.0</v>
      </c>
      <c r="B452" s="9" t="s">
        <v>1840</v>
      </c>
      <c r="C452" s="6" t="s">
        <v>3750</v>
      </c>
      <c r="D452" s="6" t="s">
        <v>1842</v>
      </c>
      <c r="E452" s="25">
        <v>243.15</v>
      </c>
      <c r="F452" s="13">
        <v>3.0</v>
      </c>
      <c r="G452" s="13">
        <v>4.645511584409952</v>
      </c>
      <c r="H452" s="6" t="s">
        <v>3005</v>
      </c>
      <c r="I452" s="13">
        <v>4.645511584409952</v>
      </c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</row>
    <row r="453" ht="15.0" customHeight="1">
      <c r="A453" s="8">
        <v>452.0</v>
      </c>
      <c r="B453" s="9" t="s">
        <v>1849</v>
      </c>
      <c r="C453" s="6" t="s">
        <v>1850</v>
      </c>
      <c r="D453" s="6" t="s">
        <v>1851</v>
      </c>
      <c r="E453" s="25">
        <v>136.2</v>
      </c>
      <c r="F453" s="13">
        <v>0.15</v>
      </c>
      <c r="G453" s="13">
        <v>3.958085848521085</v>
      </c>
      <c r="H453" s="6" t="s">
        <v>3005</v>
      </c>
      <c r="I453" s="13">
        <v>3.958085848521085</v>
      </c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 ht="15.0" customHeight="1">
      <c r="A454" s="8">
        <v>453.0</v>
      </c>
      <c r="B454" s="9" t="s">
        <v>1852</v>
      </c>
      <c r="C454" s="3" t="s">
        <v>3751</v>
      </c>
      <c r="D454" s="3" t="s">
        <v>3752</v>
      </c>
      <c r="E454" s="25">
        <v>153.14</v>
      </c>
      <c r="F454" s="13">
        <v>1.73</v>
      </c>
      <c r="G454" s="13">
        <v>3.5223308110763454</v>
      </c>
      <c r="H454" s="6" t="s">
        <v>3005</v>
      </c>
      <c r="I454" s="13">
        <v>3.5223308110763454</v>
      </c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</row>
    <row r="455" ht="15.0" customHeight="1">
      <c r="A455" s="8">
        <v>454.0</v>
      </c>
      <c r="B455" s="9" t="s">
        <v>1855</v>
      </c>
      <c r="C455" s="6" t="s">
        <v>3753</v>
      </c>
      <c r="D455" s="6" t="s">
        <v>1857</v>
      </c>
      <c r="E455" s="25">
        <v>153.14</v>
      </c>
      <c r="F455" s="13">
        <v>2.16</v>
      </c>
      <c r="G455" s="13">
        <v>3.906335041805091</v>
      </c>
      <c r="H455" s="6" t="s">
        <v>3005</v>
      </c>
      <c r="I455" s="13">
        <v>3.906335041805091</v>
      </c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</row>
    <row r="456" ht="15.0" customHeight="1">
      <c r="A456" s="8">
        <v>455.0</v>
      </c>
      <c r="B456" s="9" t="s">
        <v>1858</v>
      </c>
      <c r="C456" s="6" t="s">
        <v>3754</v>
      </c>
      <c r="D456" s="6" t="s">
        <v>1860</v>
      </c>
      <c r="E456" s="25">
        <v>148.12</v>
      </c>
      <c r="F456" s="13">
        <v>1.17</v>
      </c>
      <c r="G456" s="13">
        <v>3.2068258760318495</v>
      </c>
      <c r="H456" s="6" t="s">
        <v>3005</v>
      </c>
      <c r="I456" s="13">
        <v>3.2068258760318495</v>
      </c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</row>
    <row r="457" ht="15.0" customHeight="1">
      <c r="A457" s="8">
        <v>456.0</v>
      </c>
      <c r="B457" s="9" t="s">
        <v>1873</v>
      </c>
      <c r="C457" s="6" t="s">
        <v>3755</v>
      </c>
      <c r="D457" s="6" t="s">
        <v>3756</v>
      </c>
      <c r="E457" s="25">
        <v>168.11</v>
      </c>
      <c r="F457" s="13">
        <v>1.49</v>
      </c>
      <c r="G457" s="13" t="s">
        <v>3757</v>
      </c>
      <c r="H457" s="6" t="s">
        <v>3083</v>
      </c>
      <c r="I457" s="13">
        <v>3.635762751902262</v>
      </c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</row>
    <row r="458" ht="15.0" customHeight="1">
      <c r="A458" s="8">
        <v>457.0</v>
      </c>
      <c r="B458" s="9" t="s">
        <v>1879</v>
      </c>
      <c r="C458" s="6" t="s">
        <v>1880</v>
      </c>
      <c r="D458" s="6" t="s">
        <v>3758</v>
      </c>
      <c r="E458" s="25">
        <v>182.1333</v>
      </c>
      <c r="F458" s="13">
        <v>1.98</v>
      </c>
      <c r="G458" s="13">
        <v>3.72</v>
      </c>
      <c r="H458" s="6" t="s">
        <v>2999</v>
      </c>
      <c r="I458" s="13">
        <v>3.72</v>
      </c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</row>
    <row r="459" ht="15.0" customHeight="1">
      <c r="A459" s="8">
        <v>458.0</v>
      </c>
      <c r="B459" s="9" t="s">
        <v>3759</v>
      </c>
      <c r="C459" s="6" t="s">
        <v>3760</v>
      </c>
      <c r="D459" s="6" t="s">
        <v>3761</v>
      </c>
      <c r="E459" s="25">
        <v>182.1333</v>
      </c>
      <c r="F459" s="13">
        <v>2.18</v>
      </c>
      <c r="G459" s="13">
        <v>5.44</v>
      </c>
      <c r="H459" s="6" t="s">
        <v>2999</v>
      </c>
      <c r="I459" s="13">
        <v>5.44</v>
      </c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</row>
    <row r="460" ht="15.0" customHeight="1">
      <c r="A460" s="8">
        <v>459.0</v>
      </c>
      <c r="B460" s="9" t="s">
        <v>1882</v>
      </c>
      <c r="C460" s="6" t="s">
        <v>3762</v>
      </c>
      <c r="D460" s="6" t="s">
        <v>1884</v>
      </c>
      <c r="E460" s="25">
        <v>182.14</v>
      </c>
      <c r="F460" s="13">
        <v>2.1</v>
      </c>
      <c r="G460" s="13">
        <v>3.959375336575843</v>
      </c>
      <c r="H460" s="6" t="s">
        <v>3005</v>
      </c>
      <c r="I460" s="13">
        <v>3.959375336575843</v>
      </c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ht="15.0" customHeight="1">
      <c r="A461" s="8">
        <v>460.0</v>
      </c>
      <c r="B461" s="9" t="s">
        <v>1885</v>
      </c>
      <c r="C461" s="6" t="s">
        <v>3763</v>
      </c>
      <c r="D461" s="6" t="s">
        <v>1887</v>
      </c>
      <c r="E461" s="25">
        <v>254.24</v>
      </c>
      <c r="F461" s="13">
        <v>3.66</v>
      </c>
      <c r="G461" s="13">
        <v>5.025032638151698</v>
      </c>
      <c r="H461" s="6" t="s">
        <v>3005</v>
      </c>
      <c r="I461" s="13">
        <v>5.025032638151698</v>
      </c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</row>
    <row r="462" ht="15.0" customHeight="1">
      <c r="A462" s="8">
        <v>461.0</v>
      </c>
      <c r="B462" s="9" t="s">
        <v>3764</v>
      </c>
      <c r="C462" s="6" t="s">
        <v>3765</v>
      </c>
      <c r="D462" s="6" t="s">
        <v>3766</v>
      </c>
      <c r="E462" s="25">
        <v>225.158</v>
      </c>
      <c r="F462" s="13">
        <v>0.19</v>
      </c>
      <c r="G462" s="13">
        <v>3.14</v>
      </c>
      <c r="H462" s="6" t="s">
        <v>2999</v>
      </c>
      <c r="I462" s="13">
        <v>3.14</v>
      </c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</row>
    <row r="463" ht="15.0" customHeight="1">
      <c r="A463" s="8">
        <v>462.0</v>
      </c>
      <c r="B463" s="9" t="s">
        <v>3767</v>
      </c>
      <c r="C463" s="6" t="s">
        <v>3768</v>
      </c>
      <c r="D463" s="6" t="s">
        <v>3769</v>
      </c>
      <c r="E463" s="25">
        <v>309.3599</v>
      </c>
      <c r="F463" s="13">
        <v>5.8</v>
      </c>
      <c r="G463" s="13">
        <v>7.01</v>
      </c>
      <c r="H463" s="6" t="s">
        <v>2999</v>
      </c>
      <c r="I463" s="13">
        <v>7.01</v>
      </c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</row>
    <row r="464" ht="15.0" customHeight="1">
      <c r="A464" s="8">
        <v>463.0</v>
      </c>
      <c r="B464" s="9" t="s">
        <v>3770</v>
      </c>
      <c r="C464" s="6" t="s">
        <v>3771</v>
      </c>
      <c r="D464" s="6" t="s">
        <v>3772</v>
      </c>
      <c r="E464" s="25">
        <v>335.2784</v>
      </c>
      <c r="F464" s="13">
        <v>5.34</v>
      </c>
      <c r="G464" s="13">
        <v>6.24</v>
      </c>
      <c r="H464" s="6" t="s">
        <v>2999</v>
      </c>
      <c r="I464" s="13">
        <v>6.24</v>
      </c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 ht="15.0" customHeight="1">
      <c r="A465" s="8">
        <v>464.0</v>
      </c>
      <c r="B465" s="9" t="s">
        <v>1891</v>
      </c>
      <c r="C465" s="6" t="s">
        <v>3773</v>
      </c>
      <c r="D465" s="6" t="s">
        <v>1893</v>
      </c>
      <c r="E465" s="25">
        <v>202.55</v>
      </c>
      <c r="F465" s="13">
        <v>2.17</v>
      </c>
      <c r="G465" s="13" t="s">
        <v>3774</v>
      </c>
      <c r="H465" s="6" t="s">
        <v>3083</v>
      </c>
      <c r="I465" s="13">
        <v>5.443494155988869</v>
      </c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 ht="15.0" customHeight="1">
      <c r="A466" s="8">
        <v>465.0</v>
      </c>
      <c r="B466" s="9" t="s">
        <v>1900</v>
      </c>
      <c r="C466" s="6" t="s">
        <v>3775</v>
      </c>
      <c r="D466" s="6" t="s">
        <v>3776</v>
      </c>
      <c r="E466" s="25">
        <v>184.1062</v>
      </c>
      <c r="F466" s="13">
        <v>1.67</v>
      </c>
      <c r="G466" s="9" t="s">
        <v>3777</v>
      </c>
      <c r="H466" s="6" t="s">
        <v>3778</v>
      </c>
      <c r="I466" s="13">
        <v>4.606485278104487</v>
      </c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 ht="15.0" customHeight="1">
      <c r="A467" s="8">
        <v>466.0</v>
      </c>
      <c r="B467" s="9" t="s">
        <v>3779</v>
      </c>
      <c r="C467" s="6" t="s">
        <v>3780</v>
      </c>
      <c r="D467" s="6" t="s">
        <v>3781</v>
      </c>
      <c r="E467" s="25">
        <v>240.22</v>
      </c>
      <c r="F467" s="13">
        <v>3.56</v>
      </c>
      <c r="G467" s="13" t="s">
        <v>3782</v>
      </c>
      <c r="H467" s="6" t="s">
        <v>3083</v>
      </c>
      <c r="I467" s="13">
        <v>5.889274585653075</v>
      </c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 ht="15.0" customHeight="1">
      <c r="A468" s="8">
        <v>467.0</v>
      </c>
      <c r="B468" s="9" t="s">
        <v>1909</v>
      </c>
      <c r="C468" s="6" t="s">
        <v>1910</v>
      </c>
      <c r="D468" s="6" t="s">
        <v>3783</v>
      </c>
      <c r="E468" s="25">
        <v>198.1327</v>
      </c>
      <c r="F468" s="13">
        <v>2.13</v>
      </c>
      <c r="G468" s="13">
        <v>4.79</v>
      </c>
      <c r="H468" s="6" t="s">
        <v>2999</v>
      </c>
      <c r="I468" s="13">
        <v>4.79</v>
      </c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</row>
    <row r="469" ht="15.0" customHeight="1">
      <c r="A469" s="8">
        <v>468.0</v>
      </c>
      <c r="B469" s="9" t="s">
        <v>3784</v>
      </c>
      <c r="C469" s="6" t="s">
        <v>3785</v>
      </c>
      <c r="D469" s="6" t="s">
        <v>3786</v>
      </c>
      <c r="E469" s="25">
        <v>227.1309</v>
      </c>
      <c r="F469" s="13">
        <v>1.6</v>
      </c>
      <c r="G469" s="13">
        <v>4.39</v>
      </c>
      <c r="H469" s="6" t="s">
        <v>2999</v>
      </c>
      <c r="I469" s="13">
        <v>4.39</v>
      </c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</row>
    <row r="470" ht="15.0" customHeight="1">
      <c r="A470" s="8">
        <v>469.0</v>
      </c>
      <c r="B470" s="9" t="s">
        <v>3787</v>
      </c>
      <c r="C470" s="6" t="s">
        <v>3788</v>
      </c>
      <c r="D470" s="6" t="s">
        <v>3789</v>
      </c>
      <c r="E470" s="25">
        <v>245.1032</v>
      </c>
      <c r="F470" s="13">
        <v>1.06</v>
      </c>
      <c r="G470" s="13">
        <v>2.19</v>
      </c>
      <c r="H470" s="6" t="s">
        <v>2999</v>
      </c>
      <c r="I470" s="13">
        <v>2.19</v>
      </c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ht="15.0" customHeight="1">
      <c r="A471" s="8">
        <v>470.0</v>
      </c>
      <c r="B471" s="9" t="s">
        <v>3790</v>
      </c>
      <c r="C471" s="6" t="s">
        <v>3791</v>
      </c>
      <c r="D471" s="6" t="s">
        <v>3792</v>
      </c>
      <c r="E471" s="25">
        <v>229.1038</v>
      </c>
      <c r="F471" s="13">
        <v>1.33</v>
      </c>
      <c r="G471" s="13">
        <v>3.43</v>
      </c>
      <c r="H471" s="6" t="s">
        <v>2999</v>
      </c>
      <c r="I471" s="13">
        <v>3.43</v>
      </c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ht="15.0" customHeight="1">
      <c r="A472" s="8">
        <v>471.0</v>
      </c>
      <c r="B472" s="9" t="s">
        <v>1918</v>
      </c>
      <c r="C472" s="6" t="s">
        <v>1919</v>
      </c>
      <c r="D472" s="6" t="s">
        <v>1920</v>
      </c>
      <c r="E472" s="25">
        <v>137.57</v>
      </c>
      <c r="F472" s="13">
        <v>2.18</v>
      </c>
      <c r="G472" s="13">
        <v>3.883251232175852</v>
      </c>
      <c r="H472" s="6" t="s">
        <v>3005</v>
      </c>
      <c r="I472" s="13">
        <v>3.883251232175852</v>
      </c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ht="15.0" customHeight="1">
      <c r="A473" s="8">
        <v>472.0</v>
      </c>
      <c r="B473" s="9" t="s">
        <v>3793</v>
      </c>
      <c r="C473" s="6" t="s">
        <v>3794</v>
      </c>
      <c r="D473" s="6" t="s">
        <v>3795</v>
      </c>
      <c r="E473" s="25">
        <v>237.2512</v>
      </c>
      <c r="F473" s="13">
        <v>1.9</v>
      </c>
      <c r="G473" s="13">
        <v>3.07</v>
      </c>
      <c r="H473" s="6" t="s">
        <v>2999</v>
      </c>
      <c r="I473" s="13">
        <v>3.07</v>
      </c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</row>
    <row r="474" ht="15.0" customHeight="1">
      <c r="A474" s="8">
        <v>473.0</v>
      </c>
      <c r="B474" s="9" t="s">
        <v>1942</v>
      </c>
      <c r="C474" s="6" t="s">
        <v>1943</v>
      </c>
      <c r="D474" s="6" t="s">
        <v>3796</v>
      </c>
      <c r="E474" s="25">
        <v>311.86</v>
      </c>
      <c r="F474" s="13">
        <v>4.5</v>
      </c>
      <c r="G474" s="13">
        <v>5.215206073601352</v>
      </c>
      <c r="H474" s="6" t="s">
        <v>3005</v>
      </c>
      <c r="I474" s="13">
        <v>5.215206073601352</v>
      </c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ht="15.0" customHeight="1">
      <c r="A475" s="8">
        <v>474.0</v>
      </c>
      <c r="B475" s="9" t="s">
        <v>1948</v>
      </c>
      <c r="C475" s="6" t="s">
        <v>1949</v>
      </c>
      <c r="D475" s="6" t="s">
        <v>1950</v>
      </c>
      <c r="E475" s="25">
        <v>311.86</v>
      </c>
      <c r="F475" s="13">
        <v>4.08</v>
      </c>
      <c r="G475" s="13">
        <v>4.648861634539925</v>
      </c>
      <c r="H475" s="6" t="s">
        <v>3005</v>
      </c>
      <c r="I475" s="13">
        <v>4.648861634539925</v>
      </c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</row>
    <row r="476" ht="15.0" customHeight="1">
      <c r="A476" s="8">
        <v>475.0</v>
      </c>
      <c r="B476" s="9" t="s">
        <v>3797</v>
      </c>
      <c r="C476" s="6" t="s">
        <v>3798</v>
      </c>
      <c r="D476" s="6" t="s">
        <v>3799</v>
      </c>
      <c r="E476" s="25">
        <v>191.23</v>
      </c>
      <c r="F476" s="13">
        <v>0.99</v>
      </c>
      <c r="G476" s="13">
        <v>2.313073076480432</v>
      </c>
      <c r="H476" s="6" t="s">
        <v>3005</v>
      </c>
      <c r="I476" s="13">
        <v>2.313073076480432</v>
      </c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</row>
    <row r="477" ht="15.0" customHeight="1">
      <c r="A477" s="8">
        <v>476.0</v>
      </c>
      <c r="B477" s="9" t="s">
        <v>1951</v>
      </c>
      <c r="C477" s="3" t="s">
        <v>1952</v>
      </c>
      <c r="D477" s="3" t="s">
        <v>1953</v>
      </c>
      <c r="E477" s="25">
        <v>110.17</v>
      </c>
      <c r="F477" s="13">
        <v>2.52</v>
      </c>
      <c r="G477" s="13">
        <v>7.398610672945969</v>
      </c>
      <c r="H477" s="6" t="s">
        <v>3005</v>
      </c>
      <c r="I477" s="13">
        <v>7.398610672945969</v>
      </c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</row>
    <row r="478" ht="15.0" customHeight="1">
      <c r="A478" s="8">
        <v>477.0</v>
      </c>
      <c r="B478" s="9" t="s">
        <v>3800</v>
      </c>
      <c r="C478" s="3" t="s">
        <v>3801</v>
      </c>
      <c r="D478" s="3" t="s">
        <v>3802</v>
      </c>
      <c r="E478" s="25">
        <v>342.3954</v>
      </c>
      <c r="F478" s="13">
        <v>1.4</v>
      </c>
      <c r="G478" s="13">
        <v>4.33</v>
      </c>
      <c r="H478" s="6" t="s">
        <v>2999</v>
      </c>
      <c r="I478" s="13">
        <v>4.33</v>
      </c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</row>
    <row r="479" ht="15.0" customHeight="1">
      <c r="A479" s="8">
        <v>478.0</v>
      </c>
      <c r="B479" s="9" t="s">
        <v>3803</v>
      </c>
      <c r="C479" s="3" t="s">
        <v>3804</v>
      </c>
      <c r="D479" s="3" t="s">
        <v>3805</v>
      </c>
      <c r="E479" s="25">
        <v>171.22</v>
      </c>
      <c r="F479" s="13">
        <v>0.84</v>
      </c>
      <c r="G479" s="13">
        <v>2.911335197980604</v>
      </c>
      <c r="H479" s="6" t="s">
        <v>3005</v>
      </c>
      <c r="I479" s="13">
        <v>2.911335197980604</v>
      </c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</row>
    <row r="480" ht="15.0" customHeight="1">
      <c r="A480" s="8">
        <v>479.0</v>
      </c>
      <c r="B480" s="9" t="s">
        <v>1954</v>
      </c>
      <c r="C480" s="3" t="s">
        <v>1955</v>
      </c>
      <c r="D480" s="3" t="s">
        <v>1956</v>
      </c>
      <c r="E480" s="25">
        <v>190.65</v>
      </c>
      <c r="F480" s="13">
        <v>3.49</v>
      </c>
      <c r="G480" s="13">
        <v>3.422904313178421</v>
      </c>
      <c r="H480" s="6" t="s">
        <v>3005</v>
      </c>
      <c r="I480" s="13">
        <v>3.422904313178421</v>
      </c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</row>
    <row r="481" ht="15.0" customHeight="1">
      <c r="A481" s="8">
        <v>480.0</v>
      </c>
      <c r="B481" s="9" t="s">
        <v>3806</v>
      </c>
      <c r="C481" s="3" t="s">
        <v>3807</v>
      </c>
      <c r="D481" s="3" t="s">
        <v>3808</v>
      </c>
      <c r="E481" s="25">
        <v>172.2056</v>
      </c>
      <c r="F481" s="13">
        <v>-0.62</v>
      </c>
      <c r="G481" s="13">
        <v>4.122089794810799</v>
      </c>
      <c r="H481" s="6" t="s">
        <v>3005</v>
      </c>
      <c r="I481" s="11">
        <v>4.122089794810799</v>
      </c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ht="15.0" customHeight="1">
      <c r="A482" s="8">
        <v>481.0</v>
      </c>
      <c r="B482" s="9" t="s">
        <v>3809</v>
      </c>
      <c r="C482" s="3" t="s">
        <v>3810</v>
      </c>
      <c r="D482" s="3" t="s">
        <v>3811</v>
      </c>
      <c r="E482" s="25">
        <v>135.1871</v>
      </c>
      <c r="F482" s="13">
        <v>3.28</v>
      </c>
      <c r="G482" s="13">
        <v>6.13</v>
      </c>
      <c r="H482" s="6" t="s">
        <v>2999</v>
      </c>
      <c r="I482" s="13">
        <v>6.13</v>
      </c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ht="15.0" customHeight="1">
      <c r="A483" s="8">
        <v>482.0</v>
      </c>
      <c r="B483" s="9" t="s">
        <v>3812</v>
      </c>
      <c r="C483" s="3" t="s">
        <v>3813</v>
      </c>
      <c r="D483" s="3" t="s">
        <v>3814</v>
      </c>
      <c r="E483" s="25">
        <v>192.2626</v>
      </c>
      <c r="F483" s="13">
        <v>4.67</v>
      </c>
      <c r="G483" s="13">
        <v>6.4</v>
      </c>
      <c r="H483" s="6" t="s">
        <v>2999</v>
      </c>
      <c r="I483" s="13">
        <v>6.4</v>
      </c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ht="15.0" customHeight="1">
      <c r="A484" s="8">
        <v>483.0</v>
      </c>
      <c r="B484" s="9" t="s">
        <v>3815</v>
      </c>
      <c r="C484" s="3" t="s">
        <v>3816</v>
      </c>
      <c r="D484" s="3" t="s">
        <v>3817</v>
      </c>
      <c r="E484" s="25">
        <v>152.2175</v>
      </c>
      <c r="F484" s="13">
        <v>0.71</v>
      </c>
      <c r="G484" s="13">
        <v>3.54</v>
      </c>
      <c r="H484" s="6" t="s">
        <v>2999</v>
      </c>
      <c r="I484" s="13">
        <v>3.54</v>
      </c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</row>
    <row r="485" ht="15.0" customHeight="1">
      <c r="A485" s="8">
        <v>484.0</v>
      </c>
      <c r="B485" s="9" t="s">
        <v>3818</v>
      </c>
      <c r="C485" s="3" t="s">
        <v>3819</v>
      </c>
      <c r="D485" s="3" t="s">
        <v>3820</v>
      </c>
      <c r="E485" s="25">
        <v>180.2705</v>
      </c>
      <c r="F485" s="13">
        <v>1.42</v>
      </c>
      <c r="G485" s="13">
        <v>3.35</v>
      </c>
      <c r="H485" s="6" t="s">
        <v>2999</v>
      </c>
      <c r="I485" s="13">
        <v>3.35</v>
      </c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ht="15.0" customHeight="1">
      <c r="A486" s="8">
        <v>485.0</v>
      </c>
      <c r="B486" s="9" t="s">
        <v>3821</v>
      </c>
      <c r="C486" s="3" t="s">
        <v>3822</v>
      </c>
      <c r="D486" s="3" t="s">
        <v>3823</v>
      </c>
      <c r="E486" s="25">
        <v>166.244</v>
      </c>
      <c r="F486" s="13">
        <v>0.85</v>
      </c>
      <c r="G486" s="13">
        <v>3.36</v>
      </c>
      <c r="H486" s="6" t="s">
        <v>2999</v>
      </c>
      <c r="I486" s="13">
        <v>3.36</v>
      </c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ht="15.0" customHeight="1">
      <c r="A487" s="8">
        <v>486.0</v>
      </c>
      <c r="B487" s="9" t="s">
        <v>3824</v>
      </c>
      <c r="C487" s="3" t="s">
        <v>3825</v>
      </c>
      <c r="D487" s="3" t="s">
        <v>3826</v>
      </c>
      <c r="E487" s="25">
        <v>163.1972</v>
      </c>
      <c r="F487" s="13">
        <v>1.65</v>
      </c>
      <c r="G487" s="13">
        <v>4.93</v>
      </c>
      <c r="H487" s="6" t="s">
        <v>2999</v>
      </c>
      <c r="I487" s="13">
        <v>4.93</v>
      </c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</row>
    <row r="488" ht="15.0" customHeight="1">
      <c r="A488" s="8">
        <v>487.0</v>
      </c>
      <c r="B488" s="9" t="s">
        <v>1957</v>
      </c>
      <c r="C488" s="3" t="s">
        <v>1958</v>
      </c>
      <c r="D488" s="3" t="s">
        <v>1959</v>
      </c>
      <c r="E488" s="25">
        <v>257.78</v>
      </c>
      <c r="F488" s="13">
        <v>3.4</v>
      </c>
      <c r="G488" s="13" t="s">
        <v>3827</v>
      </c>
      <c r="H488" s="6" t="s">
        <v>3083</v>
      </c>
      <c r="I488" s="13">
        <v>4.983652933523274</v>
      </c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</row>
    <row r="489" ht="15.0" customHeight="1">
      <c r="A489" s="8">
        <v>488.0</v>
      </c>
      <c r="B489" s="9" t="s">
        <v>1960</v>
      </c>
      <c r="C489" s="3" t="s">
        <v>1961</v>
      </c>
      <c r="D489" s="3" t="s">
        <v>1962</v>
      </c>
      <c r="E489" s="25">
        <v>265.42</v>
      </c>
      <c r="F489" s="13">
        <v>4.6</v>
      </c>
      <c r="G489" s="13">
        <v>6.247842385781624</v>
      </c>
      <c r="H489" s="6" t="s">
        <v>3005</v>
      </c>
      <c r="I489" s="13">
        <v>6.247842385781624</v>
      </c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</row>
    <row r="490" ht="15.0" customHeight="1">
      <c r="A490" s="8">
        <v>489.0</v>
      </c>
      <c r="B490" s="9" t="s">
        <v>3828</v>
      </c>
      <c r="C490" s="3" t="s">
        <v>3829</v>
      </c>
      <c r="D490" s="3" t="s">
        <v>3830</v>
      </c>
      <c r="E490" s="25">
        <v>149.2136</v>
      </c>
      <c r="F490" s="13">
        <v>3.16</v>
      </c>
      <c r="G490" s="13">
        <v>6.54</v>
      </c>
      <c r="H490" s="6" t="s">
        <v>2999</v>
      </c>
      <c r="I490" s="13">
        <v>6.54</v>
      </c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ht="15.0" customHeight="1">
      <c r="A491" s="8">
        <v>490.0</v>
      </c>
      <c r="B491" s="9" t="s">
        <v>3831</v>
      </c>
      <c r="C491" s="3" t="s">
        <v>3832</v>
      </c>
      <c r="D491" s="3" t="s">
        <v>3833</v>
      </c>
      <c r="E491" s="25">
        <v>163.2401</v>
      </c>
      <c r="F491" s="13">
        <v>3.47</v>
      </c>
      <c r="G491" s="13">
        <v>6.1</v>
      </c>
      <c r="H491" s="6" t="s">
        <v>2999</v>
      </c>
      <c r="I491" s="13">
        <v>6.1</v>
      </c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 ht="15.0" customHeight="1">
      <c r="A492" s="8">
        <v>491.0</v>
      </c>
      <c r="B492" s="9" t="s">
        <v>3834</v>
      </c>
      <c r="C492" s="3" t="s">
        <v>3835</v>
      </c>
      <c r="D492" s="3" t="s">
        <v>3836</v>
      </c>
      <c r="E492" s="25">
        <v>246.3307</v>
      </c>
      <c r="F492" s="13">
        <v>3.94</v>
      </c>
      <c r="G492" s="13">
        <v>7.43</v>
      </c>
      <c r="H492" s="6" t="s">
        <v>2999</v>
      </c>
      <c r="I492" s="13">
        <v>7.43</v>
      </c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ht="15.0" customHeight="1">
      <c r="A493" s="8">
        <v>492.0</v>
      </c>
      <c r="B493" s="9" t="s">
        <v>3837</v>
      </c>
      <c r="C493" s="3" t="s">
        <v>3838</v>
      </c>
      <c r="D493" s="3" t="s">
        <v>3839</v>
      </c>
      <c r="E493" s="25">
        <v>359.5685</v>
      </c>
      <c r="F493" s="13">
        <v>3.81</v>
      </c>
      <c r="G493" s="13">
        <v>6.56</v>
      </c>
      <c r="H493" s="6" t="s">
        <v>2999</v>
      </c>
      <c r="I493" s="13">
        <v>6.56</v>
      </c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ht="15.0" customHeight="1">
      <c r="A494" s="8">
        <v>493.0</v>
      </c>
      <c r="B494" s="9" t="s">
        <v>3840</v>
      </c>
      <c r="C494" s="3" t="s">
        <v>3841</v>
      </c>
      <c r="D494" s="3" t="s">
        <v>3842</v>
      </c>
      <c r="E494" s="25">
        <v>275.1945</v>
      </c>
      <c r="F494" s="13">
        <v>1.98</v>
      </c>
      <c r="G494" s="13">
        <v>9.14</v>
      </c>
      <c r="H494" s="6" t="s">
        <v>2999</v>
      </c>
      <c r="I494" s="13">
        <v>9.14</v>
      </c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ht="15.0" customHeight="1">
      <c r="A495" s="8">
        <v>494.0</v>
      </c>
      <c r="B495" s="9" t="s">
        <v>3843</v>
      </c>
      <c r="C495" s="3" t="s">
        <v>3844</v>
      </c>
      <c r="D495" s="3" t="s">
        <v>3845</v>
      </c>
      <c r="E495" s="25">
        <v>291.258</v>
      </c>
      <c r="F495" s="13">
        <v>3.83</v>
      </c>
      <c r="G495" s="13">
        <v>8.17</v>
      </c>
      <c r="H495" s="6" t="s">
        <v>2999</v>
      </c>
      <c r="I495" s="13">
        <v>8.17</v>
      </c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ht="15.0" customHeight="1">
      <c r="A496" s="8">
        <v>495.0</v>
      </c>
      <c r="B496" s="9" t="s">
        <v>3846</v>
      </c>
      <c r="C496" s="3" t="s">
        <v>3847</v>
      </c>
      <c r="D496" s="3" t="s">
        <v>3848</v>
      </c>
      <c r="E496" s="25">
        <v>277.2346</v>
      </c>
      <c r="F496" s="13">
        <v>3.3</v>
      </c>
      <c r="G496" s="13">
        <v>6.68</v>
      </c>
      <c r="H496" s="6" t="s">
        <v>2999</v>
      </c>
      <c r="I496" s="13">
        <v>6.68</v>
      </c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ht="15.0" customHeight="1">
      <c r="A497" s="8">
        <v>496.0</v>
      </c>
      <c r="B497" s="9" t="s">
        <v>3849</v>
      </c>
      <c r="C497" s="3" t="s">
        <v>3850</v>
      </c>
      <c r="D497" s="3" t="s">
        <v>3851</v>
      </c>
      <c r="E497" s="25">
        <v>263.2081</v>
      </c>
      <c r="F497" s="13">
        <v>2.86</v>
      </c>
      <c r="G497" s="13">
        <v>7.34</v>
      </c>
      <c r="H497" s="6" t="s">
        <v>2999</v>
      </c>
      <c r="I497" s="13">
        <v>7.34</v>
      </c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</row>
    <row r="498" ht="15.0" customHeight="1">
      <c r="A498" s="8">
        <v>497.0</v>
      </c>
      <c r="B498" s="9" t="s">
        <v>3852</v>
      </c>
      <c r="C498" s="3" t="s">
        <v>3853</v>
      </c>
      <c r="D498" s="3" t="s">
        <v>3854</v>
      </c>
      <c r="E498" s="25">
        <v>278.3295</v>
      </c>
      <c r="F498" s="13">
        <v>4.09</v>
      </c>
      <c r="G498" s="13">
        <v>6.79</v>
      </c>
      <c r="H498" s="6" t="s">
        <v>2999</v>
      </c>
      <c r="I498" s="13">
        <v>6.79</v>
      </c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</row>
    <row r="499" ht="15.0" customHeight="1">
      <c r="A499" s="8">
        <v>498.0</v>
      </c>
      <c r="B499" s="9" t="s">
        <v>1969</v>
      </c>
      <c r="C499" s="3" t="s">
        <v>1970</v>
      </c>
      <c r="D499" s="3" t="s">
        <v>3855</v>
      </c>
      <c r="E499" s="25">
        <v>342.8674</v>
      </c>
      <c r="F499" s="13">
        <v>5.33</v>
      </c>
      <c r="G499" s="13">
        <v>6.44</v>
      </c>
      <c r="H499" s="6" t="s">
        <v>2999</v>
      </c>
      <c r="I499" s="13">
        <v>6.44</v>
      </c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</row>
    <row r="500" ht="15.0" customHeight="1">
      <c r="A500" s="8">
        <v>499.0</v>
      </c>
      <c r="B500" s="9" t="s">
        <v>1972</v>
      </c>
      <c r="C500" s="3" t="s">
        <v>1973</v>
      </c>
      <c r="D500" s="3" t="s">
        <v>3856</v>
      </c>
      <c r="E500" s="25">
        <v>288.34</v>
      </c>
      <c r="F500" s="13">
        <v>3.34</v>
      </c>
      <c r="G500" s="13">
        <v>5.5254064428764105</v>
      </c>
      <c r="H500" s="6" t="s">
        <v>3005</v>
      </c>
      <c r="I500" s="13">
        <v>5.5254064428764105</v>
      </c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</row>
    <row r="501" ht="15.0" customHeight="1">
      <c r="A501" s="8">
        <v>500.0</v>
      </c>
      <c r="B501" s="9" t="s">
        <v>1975</v>
      </c>
      <c r="C501" s="6" t="s">
        <v>1976</v>
      </c>
      <c r="D501" s="6" t="s">
        <v>1977</v>
      </c>
      <c r="E501" s="25">
        <v>94.12</v>
      </c>
      <c r="F501" s="13">
        <v>0.11</v>
      </c>
      <c r="G501" s="13">
        <v>4.1224235697849085</v>
      </c>
      <c r="H501" s="6" t="s">
        <v>3005</v>
      </c>
      <c r="I501" s="13">
        <v>4.1224235697849085</v>
      </c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 ht="15.0" customHeight="1">
      <c r="A502" s="8">
        <v>501.0</v>
      </c>
      <c r="B502" s="9" t="s">
        <v>1978</v>
      </c>
      <c r="C502" s="6" t="s">
        <v>1979</v>
      </c>
      <c r="D502" s="6" t="s">
        <v>1980</v>
      </c>
      <c r="E502" s="25">
        <v>94.12</v>
      </c>
      <c r="F502" s="13">
        <v>0.32</v>
      </c>
      <c r="G502" s="13">
        <v>3.7975906594483027</v>
      </c>
      <c r="H502" s="6" t="s">
        <v>3005</v>
      </c>
      <c r="I502" s="13">
        <v>3.7975906594483027</v>
      </c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</row>
    <row r="503" ht="15.0" customHeight="1">
      <c r="A503" s="8">
        <v>502.0</v>
      </c>
      <c r="B503" s="9" t="s">
        <v>1981</v>
      </c>
      <c r="C503" s="6" t="s">
        <v>1982</v>
      </c>
      <c r="D503" s="6" t="s">
        <v>1983</v>
      </c>
      <c r="E503" s="25">
        <v>94.12</v>
      </c>
      <c r="F503" s="13">
        <v>0.48</v>
      </c>
      <c r="G503" s="13">
        <v>3.429613874153708</v>
      </c>
      <c r="H503" s="6" t="s">
        <v>3005</v>
      </c>
      <c r="I503" s="13">
        <v>3.429613874153708</v>
      </c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</row>
    <row r="504" ht="15.0" customHeight="1">
      <c r="A504" s="8">
        <v>503.0</v>
      </c>
      <c r="B504" s="9" t="s">
        <v>3857</v>
      </c>
      <c r="C504" s="6" t="s">
        <v>3858</v>
      </c>
      <c r="D504" s="6" t="s">
        <v>3859</v>
      </c>
      <c r="E504" s="25">
        <v>104.11</v>
      </c>
      <c r="F504" s="13">
        <v>0.36</v>
      </c>
      <c r="G504" s="13">
        <v>3.4047085897575395</v>
      </c>
      <c r="H504" s="6" t="s">
        <v>3005</v>
      </c>
      <c r="I504" s="13">
        <v>3.4047085897575395</v>
      </c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</row>
    <row r="505" ht="15.0" customHeight="1">
      <c r="A505" s="8">
        <v>504.0</v>
      </c>
      <c r="B505" s="9" t="s">
        <v>2011</v>
      </c>
      <c r="C505" s="3" t="s">
        <v>2012</v>
      </c>
      <c r="D505" s="3" t="s">
        <v>3860</v>
      </c>
      <c r="E505" s="25">
        <v>350.586</v>
      </c>
      <c r="F505" s="13">
        <v>4.96</v>
      </c>
      <c r="G505" s="13">
        <v>8.64</v>
      </c>
      <c r="H505" s="6" t="s">
        <v>2999</v>
      </c>
      <c r="I505" s="13">
        <v>8.64</v>
      </c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 ht="15.0" customHeight="1">
      <c r="A506" s="8">
        <v>505.0</v>
      </c>
      <c r="B506" s="9" t="s">
        <v>3861</v>
      </c>
      <c r="C506" s="3" t="s">
        <v>3862</v>
      </c>
      <c r="D506" s="3" t="s">
        <v>3863</v>
      </c>
      <c r="E506" s="25">
        <v>305.3338</v>
      </c>
      <c r="F506" s="13">
        <v>4.2</v>
      </c>
      <c r="G506" s="13">
        <v>9.14</v>
      </c>
      <c r="H506" s="6" t="s">
        <v>2999</v>
      </c>
      <c r="I506" s="13">
        <v>9.14</v>
      </c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</row>
    <row r="507" ht="15.0" customHeight="1">
      <c r="A507" s="8">
        <v>506.0</v>
      </c>
      <c r="B507" s="9" t="s">
        <v>2014</v>
      </c>
      <c r="C507" s="6" t="s">
        <v>2015</v>
      </c>
      <c r="D507" s="6" t="s">
        <v>2016</v>
      </c>
      <c r="E507" s="25">
        <v>154.21</v>
      </c>
      <c r="F507" s="13">
        <v>3.98</v>
      </c>
      <c r="G507" s="9" t="s">
        <v>3864</v>
      </c>
      <c r="H507" s="6" t="s">
        <v>3044</v>
      </c>
      <c r="I507" s="13">
        <v>4.859994833828929</v>
      </c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 ht="15.0" customHeight="1">
      <c r="A508" s="8">
        <v>507.0</v>
      </c>
      <c r="B508" s="9" t="s">
        <v>2017</v>
      </c>
      <c r="C508" s="6" t="s">
        <v>2018</v>
      </c>
      <c r="D508" s="6" t="s">
        <v>3865</v>
      </c>
      <c r="E508" s="25">
        <v>182.27</v>
      </c>
      <c r="F508" s="13">
        <v>4.8</v>
      </c>
      <c r="G508" s="13">
        <v>5.829351429418574</v>
      </c>
      <c r="H508" s="6" t="s">
        <v>3005</v>
      </c>
      <c r="I508" s="13">
        <v>5.829351429418574</v>
      </c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</row>
    <row r="509" ht="15.0" customHeight="1">
      <c r="A509" s="8">
        <v>508.0</v>
      </c>
      <c r="B509" s="9" t="s">
        <v>3866</v>
      </c>
      <c r="C509" s="3" t="s">
        <v>3867</v>
      </c>
      <c r="D509" s="3" t="s">
        <v>3868</v>
      </c>
      <c r="E509" s="25">
        <v>223.097</v>
      </c>
      <c r="F509" s="13">
        <v>5.23</v>
      </c>
      <c r="G509" s="9">
        <v>5.699</v>
      </c>
      <c r="H509" s="6" t="s">
        <v>2988</v>
      </c>
      <c r="I509" s="13">
        <v>5.699</v>
      </c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 ht="15.0" customHeight="1">
      <c r="A510" s="8">
        <v>509.0</v>
      </c>
      <c r="B510" s="9" t="s">
        <v>3869</v>
      </c>
      <c r="C510" s="6" t="s">
        <v>3870</v>
      </c>
      <c r="D510" s="6" t="s">
        <v>3871</v>
      </c>
      <c r="E510" s="25">
        <v>188.6522</v>
      </c>
      <c r="F510" s="13">
        <v>4.53</v>
      </c>
      <c r="G510" s="9" t="s">
        <v>3872</v>
      </c>
      <c r="H510" s="6" t="s">
        <v>3037</v>
      </c>
      <c r="I510" s="13">
        <v>5.047000000000001</v>
      </c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</row>
    <row r="511" ht="15.0" customHeight="1">
      <c r="A511" s="8">
        <v>510.0</v>
      </c>
      <c r="B511" s="9" t="s">
        <v>3873</v>
      </c>
      <c r="C511" s="6" t="s">
        <v>3874</v>
      </c>
      <c r="D511" s="6" t="s">
        <v>3875</v>
      </c>
      <c r="E511" s="25">
        <v>188.6522</v>
      </c>
      <c r="F511" s="13">
        <v>4.58</v>
      </c>
      <c r="G511" s="9" t="s">
        <v>3876</v>
      </c>
      <c r="H511" s="6" t="s">
        <v>3877</v>
      </c>
      <c r="I511" s="13">
        <v>5.641</v>
      </c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 ht="15.0" customHeight="1">
      <c r="A512" s="8">
        <v>511.0</v>
      </c>
      <c r="B512" s="9" t="s">
        <v>3878</v>
      </c>
      <c r="C512" s="6" t="s">
        <v>3879</v>
      </c>
      <c r="D512" s="6" t="s">
        <v>3880</v>
      </c>
      <c r="E512" s="25">
        <v>188.6522</v>
      </c>
      <c r="F512" s="13">
        <v>4.61</v>
      </c>
      <c r="G512" s="9" t="s">
        <v>3881</v>
      </c>
      <c r="H512" s="6" t="s">
        <v>3037</v>
      </c>
      <c r="I512" s="13">
        <v>5.6259999999999994</v>
      </c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 ht="15.0" customHeight="1">
      <c r="A513" s="8">
        <v>512.0</v>
      </c>
      <c r="B513" s="9" t="s">
        <v>3882</v>
      </c>
      <c r="C513" s="6" t="s">
        <v>3883</v>
      </c>
      <c r="D513" s="6" t="s">
        <v>3884</v>
      </c>
      <c r="E513" s="25">
        <v>291.9866</v>
      </c>
      <c r="F513" s="13">
        <v>6.29</v>
      </c>
      <c r="G513" s="9" t="s">
        <v>3885</v>
      </c>
      <c r="H513" s="6" t="s">
        <v>3037</v>
      </c>
      <c r="I513" s="13">
        <v>6.995</v>
      </c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 ht="15.0" customHeight="1">
      <c r="A514" s="8">
        <v>513.0</v>
      </c>
      <c r="B514" s="9" t="s">
        <v>3886</v>
      </c>
      <c r="C514" s="6" t="s">
        <v>3887</v>
      </c>
      <c r="D514" s="6" t="s">
        <v>3888</v>
      </c>
      <c r="E514" s="25">
        <v>257.5418</v>
      </c>
      <c r="F514" s="13">
        <v>5.62</v>
      </c>
      <c r="G514" s="13">
        <v>6.21</v>
      </c>
      <c r="H514" s="6" t="s">
        <v>2999</v>
      </c>
      <c r="I514" s="13">
        <v>6.21</v>
      </c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</row>
    <row r="515" ht="15.0" customHeight="1">
      <c r="A515" s="8">
        <v>514.0</v>
      </c>
      <c r="B515" s="9" t="s">
        <v>3889</v>
      </c>
      <c r="C515" s="6" t="s">
        <v>3890</v>
      </c>
      <c r="D515" s="6" t="s">
        <v>3891</v>
      </c>
      <c r="E515" s="25">
        <v>326.4314</v>
      </c>
      <c r="F515" s="13">
        <v>6.75</v>
      </c>
      <c r="G515" s="13">
        <v>7.61</v>
      </c>
      <c r="H515" s="6" t="s">
        <v>2999</v>
      </c>
      <c r="I515" s="13">
        <v>7.61</v>
      </c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 ht="15.0" customHeight="1">
      <c r="A516" s="8">
        <v>515.0</v>
      </c>
      <c r="B516" s="9" t="s">
        <v>3892</v>
      </c>
      <c r="C516" s="6" t="s">
        <v>3893</v>
      </c>
      <c r="D516" s="6" t="s">
        <v>3894</v>
      </c>
      <c r="E516" s="25">
        <v>291.9866</v>
      </c>
      <c r="F516" s="13">
        <v>6.63</v>
      </c>
      <c r="G516" s="13">
        <v>8.16</v>
      </c>
      <c r="H516" s="6" t="s">
        <v>2999</v>
      </c>
      <c r="I516" s="13">
        <v>8.16</v>
      </c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</row>
    <row r="517" ht="15.0" customHeight="1">
      <c r="A517" s="8">
        <v>516.0</v>
      </c>
      <c r="B517" s="9" t="s">
        <v>3895</v>
      </c>
      <c r="C517" s="6" t="s">
        <v>3896</v>
      </c>
      <c r="D517" s="6" t="s">
        <v>3897</v>
      </c>
      <c r="E517" s="25">
        <v>360.8762</v>
      </c>
      <c r="F517" s="13">
        <v>7.75</v>
      </c>
      <c r="G517" s="13">
        <v>8.44</v>
      </c>
      <c r="H517" s="6" t="s">
        <v>2999</v>
      </c>
      <c r="I517" s="13">
        <v>8.44</v>
      </c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 ht="15.75" customHeight="1">
      <c r="A518" s="8">
        <v>517.0</v>
      </c>
      <c r="B518" s="9" t="s">
        <v>3898</v>
      </c>
      <c r="C518" s="6" t="s">
        <v>3899</v>
      </c>
      <c r="D518" s="6" t="s">
        <v>3900</v>
      </c>
      <c r="E518" s="25">
        <v>291.9866</v>
      </c>
      <c r="F518" s="13">
        <v>6.09</v>
      </c>
      <c r="G518" s="13">
        <v>6.99</v>
      </c>
      <c r="H518" s="6" t="s">
        <v>2999</v>
      </c>
      <c r="I518" s="13">
        <v>6.99</v>
      </c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</row>
    <row r="519" ht="15.75" customHeight="1">
      <c r="A519" s="8">
        <v>518.0</v>
      </c>
      <c r="B519" s="9" t="s">
        <v>3901</v>
      </c>
      <c r="C519" s="6" t="s">
        <v>3902</v>
      </c>
      <c r="D519" s="6" t="s">
        <v>3903</v>
      </c>
      <c r="E519" s="25">
        <v>257.5418</v>
      </c>
      <c r="F519" s="13">
        <v>5.55</v>
      </c>
      <c r="G519" s="13">
        <v>6.67</v>
      </c>
      <c r="H519" s="6" t="s">
        <v>2999</v>
      </c>
      <c r="I519" s="13">
        <v>6.67</v>
      </c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 ht="15.0" customHeight="1">
      <c r="A520" s="8">
        <v>519.0</v>
      </c>
      <c r="B520" s="9" t="s">
        <v>3904</v>
      </c>
      <c r="C520" s="6" t="s">
        <v>3905</v>
      </c>
      <c r="D520" s="6" t="s">
        <v>3906</v>
      </c>
      <c r="E520" s="25">
        <v>326.4314</v>
      </c>
      <c r="F520" s="13">
        <v>6.8</v>
      </c>
      <c r="G520" s="13">
        <v>7.51</v>
      </c>
      <c r="H520" s="6" t="s">
        <v>2999</v>
      </c>
      <c r="I520" s="13">
        <v>7.51</v>
      </c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</row>
    <row r="521" ht="15.0" customHeight="1">
      <c r="A521" s="8">
        <v>520.0</v>
      </c>
      <c r="B521" s="9" t="s">
        <v>3907</v>
      </c>
      <c r="C521" s="6" t="s">
        <v>3908</v>
      </c>
      <c r="D521" s="6" t="s">
        <v>3909</v>
      </c>
      <c r="E521" s="25">
        <v>360.8762</v>
      </c>
      <c r="F521" s="13">
        <v>7.31</v>
      </c>
      <c r="G521" s="13">
        <v>8.78</v>
      </c>
      <c r="H521" s="6" t="s">
        <v>2999</v>
      </c>
      <c r="I521" s="13">
        <v>8.78</v>
      </c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 ht="15.0" customHeight="1">
      <c r="A522" s="8">
        <v>521.0</v>
      </c>
      <c r="B522" s="9" t="s">
        <v>3910</v>
      </c>
      <c r="C522" s="6" t="s">
        <v>2021</v>
      </c>
      <c r="D522" s="6" t="s">
        <v>2022</v>
      </c>
      <c r="E522" s="25">
        <v>370.49</v>
      </c>
      <c r="F522" s="13">
        <v>5.02</v>
      </c>
      <c r="G522" s="13">
        <v>6.586505257269222</v>
      </c>
      <c r="H522" s="6" t="s">
        <v>3005</v>
      </c>
      <c r="I522" s="13">
        <v>6.586505257269222</v>
      </c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</row>
    <row r="523" ht="15.0" customHeight="1">
      <c r="A523" s="8">
        <v>522.0</v>
      </c>
      <c r="B523" s="9" t="s">
        <v>2026</v>
      </c>
      <c r="C523" s="6" t="s">
        <v>2027</v>
      </c>
      <c r="D523" s="6" t="s">
        <v>3911</v>
      </c>
      <c r="E523" s="25">
        <v>210.32</v>
      </c>
      <c r="F523" s="13">
        <v>5.24</v>
      </c>
      <c r="G523" s="13">
        <v>5.924940564426269</v>
      </c>
      <c r="H523" s="6" t="s">
        <v>3005</v>
      </c>
      <c r="I523" s="13">
        <v>5.924940564426269</v>
      </c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 ht="15.0" customHeight="1">
      <c r="A524" s="8">
        <v>523.0</v>
      </c>
      <c r="B524" s="9" t="s">
        <v>3912</v>
      </c>
      <c r="C524" s="6" t="s">
        <v>3913</v>
      </c>
      <c r="D524" s="6" t="s">
        <v>3914</v>
      </c>
      <c r="E524" s="25">
        <v>354.4844</v>
      </c>
      <c r="F524" s="13">
        <v>6.91</v>
      </c>
      <c r="G524" s="13">
        <v>7.89</v>
      </c>
      <c r="H524" s="6" t="s">
        <v>2999</v>
      </c>
      <c r="I524" s="13">
        <v>7.89</v>
      </c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</row>
    <row r="525" ht="15.0" customHeight="1">
      <c r="A525" s="8">
        <v>524.0</v>
      </c>
      <c r="B525" s="9" t="s">
        <v>3915</v>
      </c>
      <c r="C525" s="6" t="s">
        <v>3916</v>
      </c>
      <c r="D525" s="6" t="s">
        <v>3917</v>
      </c>
      <c r="E525" s="25">
        <v>251.15</v>
      </c>
      <c r="F525" s="13">
        <v>5.44</v>
      </c>
      <c r="G525" s="13">
        <v>6.86</v>
      </c>
      <c r="H525" s="6" t="s">
        <v>2999</v>
      </c>
      <c r="I525" s="13">
        <v>6.86</v>
      </c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 ht="15.0" customHeight="1">
      <c r="A526" s="8">
        <v>525.0</v>
      </c>
      <c r="B526" s="9" t="s">
        <v>3918</v>
      </c>
      <c r="C526" s="6" t="s">
        <v>3919</v>
      </c>
      <c r="D526" s="6" t="s">
        <v>3920</v>
      </c>
      <c r="E526" s="25">
        <v>236.36</v>
      </c>
      <c r="F526" s="13">
        <v>6.51</v>
      </c>
      <c r="G526" s="13">
        <v>6.617699125635138</v>
      </c>
      <c r="H526" s="6" t="s">
        <v>3005</v>
      </c>
      <c r="I526" s="13">
        <v>6.617699125635138</v>
      </c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 ht="15.0" customHeight="1">
      <c r="A527" s="8">
        <v>526.0</v>
      </c>
      <c r="B527" s="9" t="s">
        <v>2035</v>
      </c>
      <c r="C527" s="6" t="s">
        <v>2036</v>
      </c>
      <c r="D527" s="6" t="s">
        <v>2037</v>
      </c>
      <c r="E527" s="25">
        <v>198.23</v>
      </c>
      <c r="F527" s="13">
        <v>3.13</v>
      </c>
      <c r="G527" s="13" t="s">
        <v>3921</v>
      </c>
      <c r="H527" s="6" t="s">
        <v>3105</v>
      </c>
      <c r="I527" s="13">
        <v>4.348584690484618</v>
      </c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 ht="15.0" customHeight="1">
      <c r="A528" s="8">
        <v>527.0</v>
      </c>
      <c r="B528" s="9" t="s">
        <v>2038</v>
      </c>
      <c r="C528" s="6" t="s">
        <v>2039</v>
      </c>
      <c r="D528" s="6" t="s">
        <v>2040</v>
      </c>
      <c r="E528" s="25">
        <v>169.23</v>
      </c>
      <c r="F528" s="13">
        <v>3.5</v>
      </c>
      <c r="G528" s="13">
        <v>5.052386095389375</v>
      </c>
      <c r="H528" s="6" t="s">
        <v>3005</v>
      </c>
      <c r="I528" s="13">
        <v>5.052386095389375</v>
      </c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</row>
    <row r="529" ht="15.0" customHeight="1">
      <c r="A529" s="8">
        <v>528.0</v>
      </c>
      <c r="B529" s="9" t="s">
        <v>2041</v>
      </c>
      <c r="C529" s="6" t="s">
        <v>2042</v>
      </c>
      <c r="D529" s="6" t="s">
        <v>2043</v>
      </c>
      <c r="E529" s="25">
        <v>197.28</v>
      </c>
      <c r="F529" s="13">
        <v>4.39</v>
      </c>
      <c r="G529" s="13">
        <v>5.693023067923694</v>
      </c>
      <c r="H529" s="6" t="s">
        <v>3005</v>
      </c>
      <c r="I529" s="13">
        <v>5.693023067923694</v>
      </c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 ht="15.0" customHeight="1">
      <c r="A530" s="8">
        <v>529.0</v>
      </c>
      <c r="B530" s="9" t="s">
        <v>3922</v>
      </c>
      <c r="C530" s="6" t="s">
        <v>3923</v>
      </c>
      <c r="D530" s="6" t="s">
        <v>3924</v>
      </c>
      <c r="E530" s="25">
        <v>312.3589</v>
      </c>
      <c r="F530" s="13">
        <v>4.73</v>
      </c>
      <c r="G530" s="13" t="s">
        <v>3925</v>
      </c>
      <c r="H530" s="6" t="s">
        <v>3926</v>
      </c>
      <c r="I530" s="13">
        <v>5.35</v>
      </c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</row>
    <row r="531" ht="15.0" customHeight="1">
      <c r="A531" s="8">
        <v>530.0</v>
      </c>
      <c r="B531" s="9" t="s">
        <v>2044</v>
      </c>
      <c r="C531" s="6" t="s">
        <v>2045</v>
      </c>
      <c r="D531" s="6" t="s">
        <v>2046</v>
      </c>
      <c r="E531" s="25">
        <v>170.21</v>
      </c>
      <c r="F531" s="13">
        <v>4.21</v>
      </c>
      <c r="G531" s="13" t="s">
        <v>3927</v>
      </c>
      <c r="H531" s="6" t="s">
        <v>3083</v>
      </c>
      <c r="I531" s="13">
        <v>5.194977538024787</v>
      </c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 ht="15.0" customHeight="1">
      <c r="A532" s="8">
        <v>531.0</v>
      </c>
      <c r="B532" s="9" t="s">
        <v>2047</v>
      </c>
      <c r="C532" s="6" t="s">
        <v>2048</v>
      </c>
      <c r="D532" s="6" t="s">
        <v>2049</v>
      </c>
      <c r="E532" s="25">
        <v>198.27</v>
      </c>
      <c r="F532" s="13">
        <v>3.31</v>
      </c>
      <c r="G532" s="13">
        <v>5.410766281417611</v>
      </c>
      <c r="H532" s="6" t="s">
        <v>3005</v>
      </c>
      <c r="I532" s="13">
        <v>5.410766281417611</v>
      </c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</row>
    <row r="533" ht="15.0" customHeight="1">
      <c r="A533" s="8">
        <v>532.0</v>
      </c>
      <c r="B533" s="9" t="s">
        <v>3928</v>
      </c>
      <c r="C533" s="6" t="s">
        <v>3929</v>
      </c>
      <c r="D533" s="6" t="s">
        <v>3930</v>
      </c>
      <c r="E533" s="25">
        <v>249.1029</v>
      </c>
      <c r="F533" s="13">
        <v>4.94</v>
      </c>
      <c r="G533" s="13">
        <v>5.84</v>
      </c>
      <c r="H533" s="6" t="s">
        <v>2999</v>
      </c>
      <c r="I533" s="13">
        <v>5.84</v>
      </c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 ht="15.0" customHeight="1">
      <c r="A534" s="8">
        <v>533.0</v>
      </c>
      <c r="B534" s="9" t="s">
        <v>2053</v>
      </c>
      <c r="C534" s="6" t="s">
        <v>3931</v>
      </c>
      <c r="D534" s="6" t="s">
        <v>2055</v>
      </c>
      <c r="E534" s="25">
        <v>268.35</v>
      </c>
      <c r="F534" s="13">
        <v>3.98</v>
      </c>
      <c r="G534" s="13">
        <v>5.282573563944816</v>
      </c>
      <c r="H534" s="6" t="s">
        <v>3005</v>
      </c>
      <c r="I534" s="13">
        <v>5.282573563944816</v>
      </c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</row>
    <row r="535" ht="15.0" customHeight="1">
      <c r="A535" s="8">
        <v>534.0</v>
      </c>
      <c r="B535" s="9" t="s">
        <v>2056</v>
      </c>
      <c r="C535" s="6" t="s">
        <v>2057</v>
      </c>
      <c r="D535" s="6" t="s">
        <v>2058</v>
      </c>
      <c r="E535" s="25">
        <v>200.24</v>
      </c>
      <c r="F535" s="13">
        <v>3.13</v>
      </c>
      <c r="G535" s="13">
        <v>5.125459577544485</v>
      </c>
      <c r="H535" s="6" t="s">
        <v>3005</v>
      </c>
      <c r="I535" s="13">
        <v>5.125459577544485</v>
      </c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 ht="15.0" customHeight="1">
      <c r="A536" s="8">
        <v>535.0</v>
      </c>
      <c r="B536" s="9" t="s">
        <v>2062</v>
      </c>
      <c r="C536" s="6" t="s">
        <v>2063</v>
      </c>
      <c r="D536" s="6" t="s">
        <v>2064</v>
      </c>
      <c r="E536" s="25">
        <v>142.2</v>
      </c>
      <c r="F536" s="13">
        <v>3.87</v>
      </c>
      <c r="G536" s="13">
        <v>4.810476915571541</v>
      </c>
      <c r="H536" s="6" t="s">
        <v>3005</v>
      </c>
      <c r="I536" s="13">
        <v>4.810476915571541</v>
      </c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</row>
    <row r="537" ht="15.0" customHeight="1">
      <c r="A537" s="8">
        <v>536.0</v>
      </c>
      <c r="B537" s="9" t="s">
        <v>2065</v>
      </c>
      <c r="C537" s="6" t="s">
        <v>2066</v>
      </c>
      <c r="D537" s="6" t="s">
        <v>3932</v>
      </c>
      <c r="E537" s="25">
        <v>128.1702</v>
      </c>
      <c r="F537" s="13">
        <v>3.3</v>
      </c>
      <c r="G537" s="13">
        <v>4.12</v>
      </c>
      <c r="H537" s="6" t="s">
        <v>2999</v>
      </c>
      <c r="I537" s="13">
        <v>4.12</v>
      </c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</row>
    <row r="538" ht="15.0" customHeight="1">
      <c r="A538" s="8">
        <v>537.0</v>
      </c>
      <c r="B538" s="9" t="s">
        <v>2068</v>
      </c>
      <c r="C538" s="6" t="s">
        <v>2069</v>
      </c>
      <c r="D538" s="6" t="s">
        <v>2070</v>
      </c>
      <c r="E538" s="25">
        <v>142.2</v>
      </c>
      <c r="F538" s="13">
        <v>3.86</v>
      </c>
      <c r="G538" s="13">
        <v>5.006771560715509</v>
      </c>
      <c r="H538" s="6" t="s">
        <v>3005</v>
      </c>
      <c r="I538" s="13">
        <v>5.006771560715509</v>
      </c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</row>
    <row r="539" ht="15.0" customHeight="1">
      <c r="A539" s="8">
        <v>538.0</v>
      </c>
      <c r="B539" s="9" t="s">
        <v>2071</v>
      </c>
      <c r="C539" s="6" t="s">
        <v>2072</v>
      </c>
      <c r="D539" s="6" t="s">
        <v>2073</v>
      </c>
      <c r="E539" s="25">
        <v>156.23</v>
      </c>
      <c r="F539" s="13">
        <v>4.31</v>
      </c>
      <c r="G539" s="13">
        <v>5.15237174760616</v>
      </c>
      <c r="H539" s="6" t="s">
        <v>3005</v>
      </c>
      <c r="I539" s="13">
        <v>5.15237174760616</v>
      </c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 ht="15.0" customHeight="1">
      <c r="A540" s="8">
        <v>539.0</v>
      </c>
      <c r="B540" s="9" t="s">
        <v>2074</v>
      </c>
      <c r="C540" s="6" t="s">
        <v>2075</v>
      </c>
      <c r="D540" s="6" t="s">
        <v>2076</v>
      </c>
      <c r="E540" s="25">
        <v>156.23</v>
      </c>
      <c r="F540" s="13">
        <v>4.42</v>
      </c>
      <c r="G540" s="13">
        <v>5.20253835707189</v>
      </c>
      <c r="H540" s="6" t="s">
        <v>3005</v>
      </c>
      <c r="I540" s="13">
        <v>5.20253835707189</v>
      </c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 ht="15.0" customHeight="1">
      <c r="A541" s="8">
        <v>540.0</v>
      </c>
      <c r="B541" s="9" t="s">
        <v>3933</v>
      </c>
      <c r="C541" s="6" t="s">
        <v>3934</v>
      </c>
      <c r="D541" s="6" t="s">
        <v>3935</v>
      </c>
      <c r="E541" s="25">
        <v>156.23</v>
      </c>
      <c r="F541" s="13">
        <v>4.31</v>
      </c>
      <c r="G541" s="13">
        <v>4.7958244240923475</v>
      </c>
      <c r="H541" s="6" t="s">
        <v>3005</v>
      </c>
      <c r="I541" s="13">
        <v>4.7958244240923475</v>
      </c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 ht="15.0" customHeight="1">
      <c r="A542" s="8">
        <v>541.0</v>
      </c>
      <c r="B542" s="9" t="s">
        <v>2077</v>
      </c>
      <c r="C542" s="6" t="s">
        <v>2078</v>
      </c>
      <c r="D542" s="6" t="s">
        <v>2079</v>
      </c>
      <c r="E542" s="25">
        <v>156.23</v>
      </c>
      <c r="F542" s="13">
        <v>4.31</v>
      </c>
      <c r="G542" s="13">
        <v>5.017673173708704</v>
      </c>
      <c r="H542" s="6" t="s">
        <v>3005</v>
      </c>
      <c r="I542" s="13">
        <v>5.017673173708704</v>
      </c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</row>
    <row r="543" ht="15.0" customHeight="1">
      <c r="A543" s="8">
        <v>542.0</v>
      </c>
      <c r="B543" s="9" t="s">
        <v>2080</v>
      </c>
      <c r="C543" s="6" t="s">
        <v>2081</v>
      </c>
      <c r="D543" s="6" t="s">
        <v>2082</v>
      </c>
      <c r="E543" s="25">
        <v>170.26</v>
      </c>
      <c r="F543" s="13">
        <v>4.63</v>
      </c>
      <c r="G543" s="13">
        <v>6.055021370000671</v>
      </c>
      <c r="H543" s="6" t="s">
        <v>3005</v>
      </c>
      <c r="I543" s="13">
        <v>6.055021370000671</v>
      </c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 ht="15.0" customHeight="1">
      <c r="A544" s="8">
        <v>543.0</v>
      </c>
      <c r="B544" s="9" t="s">
        <v>3936</v>
      </c>
      <c r="C544" s="6" t="s">
        <v>3937</v>
      </c>
      <c r="D544" s="6" t="s">
        <v>3938</v>
      </c>
      <c r="E544" s="25">
        <v>212.34</v>
      </c>
      <c r="F544" s="13">
        <v>6.08</v>
      </c>
      <c r="G544" s="13">
        <v>6.782963768670883</v>
      </c>
      <c r="H544" s="6" t="s">
        <v>3005</v>
      </c>
      <c r="I544" s="13">
        <v>6.782963768670883</v>
      </c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</row>
    <row r="545" ht="15.0" customHeight="1">
      <c r="A545" s="8">
        <v>544.0</v>
      </c>
      <c r="B545" s="9" t="s">
        <v>2083</v>
      </c>
      <c r="C545" s="6" t="s">
        <v>2084</v>
      </c>
      <c r="D545" s="6" t="s">
        <v>2085</v>
      </c>
      <c r="E545" s="25">
        <v>162.62</v>
      </c>
      <c r="F545" s="13">
        <v>4.0</v>
      </c>
      <c r="G545" s="13" t="s">
        <v>3939</v>
      </c>
      <c r="H545" s="6" t="s">
        <v>3083</v>
      </c>
      <c r="I545" s="13">
        <v>5.178925548304019</v>
      </c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</row>
    <row r="546" ht="15.0" customHeight="1">
      <c r="A546" s="8">
        <v>545.0</v>
      </c>
      <c r="B546" s="9" t="s">
        <v>2086</v>
      </c>
      <c r="C546" s="6" t="s">
        <v>2087</v>
      </c>
      <c r="D546" s="6" t="s">
        <v>2088</v>
      </c>
      <c r="E546" s="25">
        <v>154.21</v>
      </c>
      <c r="F546" s="13">
        <v>3.92</v>
      </c>
      <c r="G546" s="13">
        <v>5.074169184858188</v>
      </c>
      <c r="H546" s="6" t="s">
        <v>3005</v>
      </c>
      <c r="I546" s="13">
        <v>5.074169184858188</v>
      </c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</row>
    <row r="547" ht="15.0" customHeight="1">
      <c r="A547" s="8">
        <v>546.0</v>
      </c>
      <c r="B547" s="9" t="s">
        <v>2090</v>
      </c>
      <c r="C547" s="6" t="s">
        <v>2091</v>
      </c>
      <c r="D547" s="6" t="s">
        <v>2092</v>
      </c>
      <c r="E547" s="25">
        <v>178.24</v>
      </c>
      <c r="F547" s="13">
        <v>4.46</v>
      </c>
      <c r="G547" s="13" t="s">
        <v>3940</v>
      </c>
      <c r="H547" s="6" t="s">
        <v>3105</v>
      </c>
      <c r="I547" s="13">
        <v>5.284806244167705</v>
      </c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 ht="15.0" customHeight="1">
      <c r="A548" s="8">
        <v>547.0</v>
      </c>
      <c r="B548" s="9" t="s">
        <v>3941</v>
      </c>
      <c r="C548" s="6" t="s">
        <v>3942</v>
      </c>
      <c r="D548" s="6" t="s">
        <v>3943</v>
      </c>
      <c r="E548" s="25">
        <v>166.22</v>
      </c>
      <c r="F548" s="13">
        <v>4.18</v>
      </c>
      <c r="G548" s="13">
        <v>5.530487197945832</v>
      </c>
      <c r="H548" s="6" t="s">
        <v>3005</v>
      </c>
      <c r="I548" s="13">
        <v>5.530487197945832</v>
      </c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 ht="15.0" customHeight="1">
      <c r="A549" s="8">
        <v>548.0</v>
      </c>
      <c r="B549" s="9" t="s">
        <v>2093</v>
      </c>
      <c r="C549" s="6" t="s">
        <v>2094</v>
      </c>
      <c r="D549" s="6" t="s">
        <v>2095</v>
      </c>
      <c r="E549" s="25">
        <v>202.26</v>
      </c>
      <c r="F549" s="13">
        <v>4.88</v>
      </c>
      <c r="G549" s="13">
        <v>5.1</v>
      </c>
      <c r="H549" s="6" t="s">
        <v>3005</v>
      </c>
      <c r="I549" s="13">
        <v>5.1</v>
      </c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 ht="15.0" customHeight="1">
      <c r="A550" s="8">
        <v>549.0</v>
      </c>
      <c r="B550" s="9" t="s">
        <v>3944</v>
      </c>
      <c r="C550" s="6" t="s">
        <v>3945</v>
      </c>
      <c r="D550" s="6" t="s">
        <v>3946</v>
      </c>
      <c r="E550" s="25">
        <v>276.34</v>
      </c>
      <c r="F550" s="13">
        <v>6.7</v>
      </c>
      <c r="G550" s="13">
        <v>8.32750040094822</v>
      </c>
      <c r="H550" s="6" t="s">
        <v>3005</v>
      </c>
      <c r="I550" s="13">
        <v>8.32750040094822</v>
      </c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</row>
    <row r="551" ht="15.0" customHeight="1">
      <c r="A551" s="8">
        <v>550.0</v>
      </c>
      <c r="B551" s="9" t="s">
        <v>3947</v>
      </c>
      <c r="C551" s="6" t="s">
        <v>3948</v>
      </c>
      <c r="D551" s="6" t="s">
        <v>3949</v>
      </c>
      <c r="E551" s="25">
        <v>252.32</v>
      </c>
      <c r="F551" s="13">
        <v>6.11</v>
      </c>
      <c r="G551" s="13">
        <v>8.040223839967235</v>
      </c>
      <c r="H551" s="6" t="s">
        <v>3005</v>
      </c>
      <c r="I551" s="13">
        <v>8.040223839967235</v>
      </c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 ht="15.0" customHeight="1">
      <c r="A552" s="8">
        <v>551.0</v>
      </c>
      <c r="B552" s="9" t="s">
        <v>3950</v>
      </c>
      <c r="C552" s="6" t="s">
        <v>3951</v>
      </c>
      <c r="D552" s="6" t="s">
        <v>3952</v>
      </c>
      <c r="E552" s="25">
        <v>202.2502</v>
      </c>
      <c r="F552" s="13">
        <v>5.16</v>
      </c>
      <c r="G552" s="13">
        <v>6.28</v>
      </c>
      <c r="H552" s="6" t="s">
        <v>2999</v>
      </c>
      <c r="I552" s="13">
        <v>6.28</v>
      </c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</row>
    <row r="553" ht="15.0" customHeight="1">
      <c r="A553" s="8">
        <v>552.0</v>
      </c>
      <c r="B553" s="9" t="s">
        <v>2096</v>
      </c>
      <c r="C553" s="6" t="s">
        <v>2097</v>
      </c>
      <c r="D553" s="6" t="s">
        <v>2098</v>
      </c>
      <c r="E553" s="25">
        <v>129.16</v>
      </c>
      <c r="F553" s="13">
        <v>2.03</v>
      </c>
      <c r="G553" s="13" t="s">
        <v>3953</v>
      </c>
      <c r="H553" s="6" t="s">
        <v>3083</v>
      </c>
      <c r="I553" s="13">
        <v>3.621594013836543</v>
      </c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 ht="15.0" customHeight="1">
      <c r="A554" s="8">
        <v>553.0</v>
      </c>
      <c r="B554" s="9" t="s">
        <v>2099</v>
      </c>
      <c r="C554" s="6" t="s">
        <v>2100</v>
      </c>
      <c r="D554" s="6" t="s">
        <v>2101</v>
      </c>
      <c r="E554" s="25">
        <v>217.31</v>
      </c>
      <c r="F554" s="13">
        <v>3.87</v>
      </c>
      <c r="G554" s="13">
        <v>5.45626611952014</v>
      </c>
      <c r="H554" s="6" t="s">
        <v>3005</v>
      </c>
      <c r="I554" s="13">
        <v>5.45626611952014</v>
      </c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</row>
    <row r="555" ht="15.0" customHeight="1">
      <c r="A555" s="8">
        <v>554.0</v>
      </c>
      <c r="B555" s="9" t="s">
        <v>3954</v>
      </c>
      <c r="C555" s="6" t="s">
        <v>3955</v>
      </c>
      <c r="D555" s="6" t="s">
        <v>3956</v>
      </c>
      <c r="E555" s="25">
        <v>129.1583</v>
      </c>
      <c r="F555" s="13">
        <v>2.08</v>
      </c>
      <c r="G555" s="13">
        <v>3.71</v>
      </c>
      <c r="H555" s="6" t="s">
        <v>2999</v>
      </c>
      <c r="I555" s="13">
        <v>3.71</v>
      </c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 ht="15.0" customHeight="1">
      <c r="A556" s="8">
        <v>555.0</v>
      </c>
      <c r="B556" s="9" t="s">
        <v>3957</v>
      </c>
      <c r="C556" s="6" t="s">
        <v>3958</v>
      </c>
      <c r="D556" s="6" t="s">
        <v>3959</v>
      </c>
      <c r="E556" s="25">
        <v>157.2113</v>
      </c>
      <c r="F556" s="13">
        <v>3.24</v>
      </c>
      <c r="G556" s="13">
        <v>3.62</v>
      </c>
      <c r="H556" s="6" t="s">
        <v>2999</v>
      </c>
      <c r="I556" s="13">
        <v>3.62</v>
      </c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</row>
    <row r="557" ht="15.0" customHeight="1">
      <c r="A557" s="8">
        <v>556.0</v>
      </c>
      <c r="B557" s="9" t="s">
        <v>2102</v>
      </c>
      <c r="C557" s="6" t="s">
        <v>2103</v>
      </c>
      <c r="D557" s="6" t="s">
        <v>2104</v>
      </c>
      <c r="E557" s="25">
        <v>145.16</v>
      </c>
      <c r="F557" s="13">
        <v>1.85</v>
      </c>
      <c r="G557" s="13">
        <v>4.931398038150245</v>
      </c>
      <c r="H557" s="6" t="s">
        <v>3005</v>
      </c>
      <c r="I557" s="13">
        <v>4.931398038150245</v>
      </c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 ht="15.0" customHeight="1">
      <c r="A558" s="8">
        <v>557.0</v>
      </c>
      <c r="B558" s="9" t="s">
        <v>2111</v>
      </c>
      <c r="C558" s="6" t="s">
        <v>2112</v>
      </c>
      <c r="D558" s="6" t="s">
        <v>3960</v>
      </c>
      <c r="E558" s="25">
        <v>134.173</v>
      </c>
      <c r="F558" s="13">
        <v>-0.54</v>
      </c>
      <c r="G558" s="13">
        <v>1.53</v>
      </c>
      <c r="H558" s="6" t="s">
        <v>3961</v>
      </c>
      <c r="I558" s="13">
        <v>1.53</v>
      </c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</row>
    <row r="559" ht="15.0" customHeight="1">
      <c r="A559" s="8">
        <v>558.0</v>
      </c>
      <c r="B559" s="9" t="s">
        <v>2126</v>
      </c>
      <c r="C559" s="3" t="s">
        <v>2127</v>
      </c>
      <c r="D559" s="3" t="s">
        <v>3962</v>
      </c>
      <c r="E559" s="25">
        <v>90.12</v>
      </c>
      <c r="F559" s="13">
        <v>0.94</v>
      </c>
      <c r="G559" s="13">
        <v>3.808693147373555</v>
      </c>
      <c r="H559" s="6" t="s">
        <v>3005</v>
      </c>
      <c r="I559" s="13">
        <v>3.808693147373555</v>
      </c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 ht="15.0" customHeight="1">
      <c r="A560" s="8">
        <v>559.0</v>
      </c>
      <c r="B560" s="9" t="s">
        <v>3963</v>
      </c>
      <c r="C560" s="6" t="s">
        <v>3964</v>
      </c>
      <c r="D560" s="6" t="s">
        <v>3965</v>
      </c>
      <c r="E560" s="25">
        <v>132.16</v>
      </c>
      <c r="F560" s="13">
        <v>0.56</v>
      </c>
      <c r="G560" s="13">
        <v>2.552898305909312</v>
      </c>
      <c r="H560" s="6" t="s">
        <v>3005</v>
      </c>
      <c r="I560" s="13">
        <v>2.552898305909312</v>
      </c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</row>
    <row r="561" ht="15.0" customHeight="1">
      <c r="A561" s="8">
        <v>560.0</v>
      </c>
      <c r="B561" s="9" t="s">
        <v>3966</v>
      </c>
      <c r="C561" s="6" t="s">
        <v>3967</v>
      </c>
      <c r="D561" s="6" t="s">
        <v>3968</v>
      </c>
      <c r="E561" s="25">
        <v>160.21</v>
      </c>
      <c r="F561" s="13">
        <v>1.57</v>
      </c>
      <c r="G561" s="13">
        <v>3.64</v>
      </c>
      <c r="H561" s="6" t="s">
        <v>3969</v>
      </c>
      <c r="I561" s="13">
        <v>3.64</v>
      </c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 ht="15.0" customHeight="1">
      <c r="A562" s="8">
        <v>561.0</v>
      </c>
      <c r="B562" s="9" t="s">
        <v>2129</v>
      </c>
      <c r="C562" s="6" t="s">
        <v>2130</v>
      </c>
      <c r="D562" s="6" t="s">
        <v>2131</v>
      </c>
      <c r="E562" s="25">
        <v>132.16</v>
      </c>
      <c r="F562" s="13">
        <v>0.59</v>
      </c>
      <c r="G562" s="13">
        <v>2.8200700343123257</v>
      </c>
      <c r="H562" s="6" t="s">
        <v>3005</v>
      </c>
      <c r="I562" s="13">
        <v>2.8200700343123257</v>
      </c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</row>
    <row r="563" ht="15.0" customHeight="1">
      <c r="A563" s="8">
        <v>562.0</v>
      </c>
      <c r="B563" s="9" t="s">
        <v>3970</v>
      </c>
      <c r="C563" s="6" t="s">
        <v>3971</v>
      </c>
      <c r="D563" s="6" t="s">
        <v>3972</v>
      </c>
      <c r="E563" s="25">
        <v>146.19</v>
      </c>
      <c r="F563" s="13">
        <v>1.08</v>
      </c>
      <c r="G563" s="13">
        <v>2.18</v>
      </c>
      <c r="H563" s="6" t="s">
        <v>3973</v>
      </c>
      <c r="I563" s="13">
        <v>2.18</v>
      </c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 ht="15.0" customHeight="1">
      <c r="A564" s="8">
        <v>563.0</v>
      </c>
      <c r="B564" s="9" t="s">
        <v>2132</v>
      </c>
      <c r="C564" s="6" t="s">
        <v>2133</v>
      </c>
      <c r="D564" s="6" t="s">
        <v>2134</v>
      </c>
      <c r="E564" s="25">
        <v>216.32</v>
      </c>
      <c r="F564" s="13">
        <v>4.31</v>
      </c>
      <c r="G564" s="13">
        <v>4.744032067235043</v>
      </c>
      <c r="H564" s="6" t="s">
        <v>3005</v>
      </c>
      <c r="I564" s="13">
        <v>4.744032067235043</v>
      </c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</row>
    <row r="565" ht="15.0" customHeight="1">
      <c r="A565" s="8">
        <v>564.0</v>
      </c>
      <c r="B565" s="9" t="s">
        <v>3974</v>
      </c>
      <c r="C565" s="6" t="s">
        <v>3975</v>
      </c>
      <c r="D565" s="6" t="s">
        <v>3976</v>
      </c>
      <c r="E565" s="25">
        <v>130.14</v>
      </c>
      <c r="F565" s="13">
        <v>0.25</v>
      </c>
      <c r="G565" s="13">
        <v>2.3</v>
      </c>
      <c r="H565" s="6" t="s">
        <v>3977</v>
      </c>
      <c r="I565" s="13">
        <v>2.3</v>
      </c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 ht="15.0" customHeight="1">
      <c r="A566" s="8">
        <v>565.0</v>
      </c>
      <c r="B566" s="9" t="s">
        <v>3978</v>
      </c>
      <c r="C566" s="6" t="s">
        <v>3979</v>
      </c>
      <c r="D566" s="6" t="s">
        <v>3980</v>
      </c>
      <c r="E566" s="25">
        <v>116.12</v>
      </c>
      <c r="F566" s="13">
        <v>-0.69</v>
      </c>
      <c r="G566" s="13">
        <v>2.46</v>
      </c>
      <c r="H566" s="6" t="s">
        <v>3981</v>
      </c>
      <c r="I566" s="13">
        <v>2.46</v>
      </c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</row>
    <row r="567" ht="15.0" customHeight="1">
      <c r="A567" s="8">
        <v>566.0</v>
      </c>
      <c r="B567" s="9" t="s">
        <v>3982</v>
      </c>
      <c r="C567" s="6" t="s">
        <v>2136</v>
      </c>
      <c r="D567" s="6" t="s">
        <v>2137</v>
      </c>
      <c r="E567" s="25">
        <v>160.17</v>
      </c>
      <c r="F567" s="13">
        <v>0.96</v>
      </c>
      <c r="G567" s="13">
        <v>2.9258275746247424</v>
      </c>
      <c r="H567" s="6" t="s">
        <v>3005</v>
      </c>
      <c r="I567" s="13">
        <v>2.9258275746247424</v>
      </c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 ht="15.0" customHeight="1">
      <c r="A568" s="8">
        <v>567.0</v>
      </c>
      <c r="B568" s="9" t="s">
        <v>2150</v>
      </c>
      <c r="C568" s="6" t="s">
        <v>2151</v>
      </c>
      <c r="D568" s="6" t="s">
        <v>3983</v>
      </c>
      <c r="E568" s="25">
        <v>149.1876</v>
      </c>
      <c r="F568" s="13">
        <v>-1.0</v>
      </c>
      <c r="G568" s="9">
        <v>2.031</v>
      </c>
      <c r="H568" s="6" t="s">
        <v>3984</v>
      </c>
      <c r="I568" s="11">
        <v>2.0307179272031184</v>
      </c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</row>
    <row r="569" ht="15.0" customHeight="1">
      <c r="A569" s="8">
        <v>568.0</v>
      </c>
      <c r="B569" s="9" t="s">
        <v>3985</v>
      </c>
      <c r="C569" s="6" t="s">
        <v>3986</v>
      </c>
      <c r="D569" s="6" t="s">
        <v>3987</v>
      </c>
      <c r="E569" s="25">
        <v>57.0941</v>
      </c>
      <c r="F569" s="13">
        <v>0.03</v>
      </c>
      <c r="G569" s="9" t="s">
        <v>3988</v>
      </c>
      <c r="H569" s="6" t="s">
        <v>3989</v>
      </c>
      <c r="I569" s="13">
        <v>3.157763312169812</v>
      </c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 ht="15.0" customHeight="1">
      <c r="A570" s="8">
        <v>569.0</v>
      </c>
      <c r="B570" s="9" t="s">
        <v>2177</v>
      </c>
      <c r="C570" s="6" t="s">
        <v>2178</v>
      </c>
      <c r="D570" s="6" t="s">
        <v>3990</v>
      </c>
      <c r="E570" s="25">
        <v>53.0625</v>
      </c>
      <c r="F570" s="13">
        <v>0.25</v>
      </c>
      <c r="G570" s="13">
        <v>3.78</v>
      </c>
      <c r="H570" s="6" t="s">
        <v>2999</v>
      </c>
      <c r="I570" s="13">
        <v>3.78</v>
      </c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</row>
    <row r="571" ht="15.0" customHeight="1">
      <c r="A571" s="8">
        <v>570.0</v>
      </c>
      <c r="B571" s="9" t="s">
        <v>3991</v>
      </c>
      <c r="C571" s="6" t="s">
        <v>3992</v>
      </c>
      <c r="D571" s="6" t="s">
        <v>3993</v>
      </c>
      <c r="E571" s="25">
        <v>67.09</v>
      </c>
      <c r="F571" s="13">
        <v>0.68</v>
      </c>
      <c r="G571" s="13">
        <v>2.428717783203832</v>
      </c>
      <c r="H571" s="6" t="s">
        <v>3005</v>
      </c>
      <c r="I571" s="13">
        <v>2.428717783203832</v>
      </c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 ht="15.0" customHeight="1">
      <c r="A572" s="8">
        <v>571.0</v>
      </c>
      <c r="B572" s="9" t="s">
        <v>2195</v>
      </c>
      <c r="C572" s="6" t="s">
        <v>2196</v>
      </c>
      <c r="D572" s="6" t="s">
        <v>2197</v>
      </c>
      <c r="E572" s="25">
        <v>87.12</v>
      </c>
      <c r="F572" s="13">
        <v>0.63</v>
      </c>
      <c r="G572" s="13">
        <v>2.6390878710837375</v>
      </c>
      <c r="H572" s="6" t="s">
        <v>3005</v>
      </c>
      <c r="I572" s="13">
        <v>2.6390878710837375</v>
      </c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</row>
    <row r="573" ht="15.0" customHeight="1">
      <c r="A573" s="8">
        <v>572.0</v>
      </c>
      <c r="B573" s="9" t="s">
        <v>2201</v>
      </c>
      <c r="C573" s="6" t="s">
        <v>2202</v>
      </c>
      <c r="D573" s="6" t="s">
        <v>3994</v>
      </c>
      <c r="E573" s="25">
        <v>113.16</v>
      </c>
      <c r="F573" s="13">
        <v>0.84</v>
      </c>
      <c r="G573" s="13">
        <v>3.1963604423536847</v>
      </c>
      <c r="H573" s="6" t="s">
        <v>3005</v>
      </c>
      <c r="I573" s="13">
        <v>3.1963604423536847</v>
      </c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 ht="15.0" customHeight="1">
      <c r="A574" s="8">
        <v>573.0</v>
      </c>
      <c r="B574" s="9" t="s">
        <v>2204</v>
      </c>
      <c r="C574" s="6" t="s">
        <v>2205</v>
      </c>
      <c r="D574" s="6" t="s">
        <v>3995</v>
      </c>
      <c r="E574" s="25">
        <v>60.098</v>
      </c>
      <c r="F574" s="13">
        <v>-1.19</v>
      </c>
      <c r="G574" s="13">
        <v>4.664931119695903</v>
      </c>
      <c r="H574" s="6" t="s">
        <v>3005</v>
      </c>
      <c r="I574" s="11">
        <v>4.664931119695903</v>
      </c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</row>
    <row r="575" ht="15.0" customHeight="1">
      <c r="A575" s="8">
        <v>574.0</v>
      </c>
      <c r="B575" s="9" t="s">
        <v>2207</v>
      </c>
      <c r="C575" s="3" t="s">
        <v>2208</v>
      </c>
      <c r="D575" s="3" t="s">
        <v>2209</v>
      </c>
      <c r="E575" s="25">
        <v>46.0715</v>
      </c>
      <c r="F575" s="13">
        <v>-1.05</v>
      </c>
      <c r="G575" s="13">
        <v>4.685694606963832</v>
      </c>
      <c r="H575" s="6" t="s">
        <v>3005</v>
      </c>
      <c r="I575" s="11">
        <v>4.685694606963832</v>
      </c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 ht="15.0" customHeight="1">
      <c r="A576" s="8">
        <v>575.0</v>
      </c>
      <c r="B576" s="9" t="s">
        <v>3996</v>
      </c>
      <c r="C576" s="6" t="s">
        <v>3997</v>
      </c>
      <c r="D576" s="6" t="s">
        <v>3998</v>
      </c>
      <c r="E576" s="25">
        <v>116.1611</v>
      </c>
      <c r="F576" s="13">
        <v>0.19</v>
      </c>
      <c r="G576" s="13">
        <v>1.6</v>
      </c>
      <c r="H576" s="6" t="s">
        <v>3999</v>
      </c>
      <c r="I576" s="13">
        <v>1.6</v>
      </c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</row>
    <row r="577" ht="15.0" customHeight="1">
      <c r="A577" s="8">
        <v>576.0</v>
      </c>
      <c r="B577" s="9" t="s">
        <v>4000</v>
      </c>
      <c r="C577" s="6" t="s">
        <v>4001</v>
      </c>
      <c r="D577" s="6" t="s">
        <v>4002</v>
      </c>
      <c r="E577" s="25">
        <v>86.0923</v>
      </c>
      <c r="F577" s="13">
        <v>-0.74</v>
      </c>
      <c r="G577" s="13">
        <v>1.19</v>
      </c>
      <c r="H577" s="6" t="s">
        <v>3141</v>
      </c>
      <c r="I577" s="11">
        <v>1.19</v>
      </c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 ht="15.0" customHeight="1">
      <c r="A578" s="8">
        <v>577.0</v>
      </c>
      <c r="B578" s="9" t="s">
        <v>2225</v>
      </c>
      <c r="C578" s="6" t="s">
        <v>2226</v>
      </c>
      <c r="D578" s="6" t="s">
        <v>2227</v>
      </c>
      <c r="E578" s="25">
        <v>90.0843</v>
      </c>
      <c r="F578" s="13">
        <v>-3.73</v>
      </c>
      <c r="G578" s="13">
        <v>3.976952981629796</v>
      </c>
      <c r="H578" s="6" t="s">
        <v>3005</v>
      </c>
      <c r="I578" s="11">
        <v>3.976952981629796</v>
      </c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</row>
    <row r="579" ht="15.0" customHeight="1">
      <c r="A579" s="8">
        <v>578.0</v>
      </c>
      <c r="B579" s="9" t="s">
        <v>4003</v>
      </c>
      <c r="C579" s="6" t="s">
        <v>4004</v>
      </c>
      <c r="D579" s="6" t="s">
        <v>4005</v>
      </c>
      <c r="E579" s="25">
        <v>89.0995</v>
      </c>
      <c r="F579" s="13">
        <v>-3.41</v>
      </c>
      <c r="G579" s="13">
        <v>3.7194287826586008</v>
      </c>
      <c r="H579" s="6" t="s">
        <v>3005</v>
      </c>
      <c r="I579" s="11">
        <v>3.7194287826586008</v>
      </c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 ht="15.0" customHeight="1">
      <c r="A580" s="8">
        <v>579.0</v>
      </c>
      <c r="B580" s="9" t="s">
        <v>4006</v>
      </c>
      <c r="C580" s="6" t="s">
        <v>4007</v>
      </c>
      <c r="D580" s="6" t="s">
        <v>4008</v>
      </c>
      <c r="E580" s="25">
        <v>87.12</v>
      </c>
      <c r="F580" s="13">
        <v>-0.86</v>
      </c>
      <c r="G580" s="13">
        <v>3.286905352972375</v>
      </c>
      <c r="H580" s="6" t="s">
        <v>3005</v>
      </c>
      <c r="I580" s="11">
        <v>3.286905352972375</v>
      </c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</row>
    <row r="581" ht="15.0" customHeight="1">
      <c r="A581" s="8">
        <v>580.0</v>
      </c>
      <c r="B581" s="9" t="s">
        <v>4009</v>
      </c>
      <c r="C581" s="6" t="s">
        <v>4010</v>
      </c>
      <c r="D581" s="6" t="s">
        <v>4011</v>
      </c>
      <c r="E581" s="25">
        <v>86.1352</v>
      </c>
      <c r="F581" s="13">
        <v>-1.5</v>
      </c>
      <c r="G581" s="13">
        <v>2.8938121822683565</v>
      </c>
      <c r="H581" s="6" t="s">
        <v>3005</v>
      </c>
      <c r="I581" s="11">
        <v>2.8938121822683565</v>
      </c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 ht="15.0" customHeight="1">
      <c r="A582" s="8">
        <v>581.0</v>
      </c>
      <c r="B582" s="9" t="s">
        <v>4012</v>
      </c>
      <c r="C582" s="6" t="s">
        <v>4013</v>
      </c>
      <c r="D582" s="6" t="s">
        <v>4014</v>
      </c>
      <c r="E582" s="25">
        <v>157.26</v>
      </c>
      <c r="F582" s="13">
        <v>0.94</v>
      </c>
      <c r="G582" s="13">
        <v>3.196618271330244</v>
      </c>
      <c r="H582" s="6" t="s">
        <v>3005</v>
      </c>
      <c r="I582" s="13">
        <v>3.196618271330244</v>
      </c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</row>
    <row r="583" ht="15.0" customHeight="1">
      <c r="A583" s="8">
        <v>582.0</v>
      </c>
      <c r="B583" s="9" t="s">
        <v>2257</v>
      </c>
      <c r="C583" s="6" t="s">
        <v>2258</v>
      </c>
      <c r="D583" s="6" t="s">
        <v>4015</v>
      </c>
      <c r="E583" s="25">
        <v>480.7214</v>
      </c>
      <c r="F583" s="13">
        <v>6.5</v>
      </c>
      <c r="G583" s="13">
        <v>4.747411807886423</v>
      </c>
      <c r="H583" s="6" t="s">
        <v>3005</v>
      </c>
      <c r="I583" s="11">
        <v>4.747411807886423</v>
      </c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 ht="15.0" customHeight="1">
      <c r="A584" s="8">
        <v>583.0</v>
      </c>
      <c r="B584" s="9" t="s">
        <v>4016</v>
      </c>
      <c r="C584" s="6" t="s">
        <v>4017</v>
      </c>
      <c r="D584" s="6" t="s">
        <v>4018</v>
      </c>
      <c r="E584" s="25">
        <v>129.08</v>
      </c>
      <c r="F584" s="13">
        <v>1.95</v>
      </c>
      <c r="G584" s="13">
        <v>2.1108589567318674</v>
      </c>
      <c r="H584" s="6" t="s">
        <v>3005</v>
      </c>
      <c r="I584" s="13">
        <v>2.1108589567318674</v>
      </c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</row>
    <row r="585" ht="15.0" customHeight="1">
      <c r="A585" s="8">
        <v>584.0</v>
      </c>
      <c r="B585" s="9" t="s">
        <v>2263</v>
      </c>
      <c r="C585" s="6" t="s">
        <v>2264</v>
      </c>
      <c r="D585" s="6" t="s">
        <v>2265</v>
      </c>
      <c r="E585" s="25">
        <v>423.38</v>
      </c>
      <c r="F585" s="13">
        <v>3.75</v>
      </c>
      <c r="G585" s="13">
        <v>3.6872110859613483</v>
      </c>
      <c r="H585" s="6" t="s">
        <v>3005</v>
      </c>
      <c r="I585" s="13">
        <v>3.6872110859613483</v>
      </c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</row>
    <row r="586" ht="15.0" customHeight="1">
      <c r="A586" s="8">
        <v>585.0</v>
      </c>
      <c r="B586" s="9" t="s">
        <v>2266</v>
      </c>
      <c r="C586" s="6" t="s">
        <v>2267</v>
      </c>
      <c r="D586" s="6" t="s">
        <v>4019</v>
      </c>
      <c r="E586" s="25">
        <v>266.38</v>
      </c>
      <c r="F586" s="13">
        <v>6.41</v>
      </c>
      <c r="G586" s="13">
        <v>4.311558262276632</v>
      </c>
      <c r="H586" s="6" t="s">
        <v>3005</v>
      </c>
      <c r="I586" s="13">
        <v>4.311558262276632</v>
      </c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</row>
    <row r="587" ht="15.0" customHeight="1">
      <c r="A587" s="8">
        <v>586.0</v>
      </c>
      <c r="B587" s="9" t="s">
        <v>2296</v>
      </c>
      <c r="C587" s="3" t="s">
        <v>2297</v>
      </c>
      <c r="D587" s="3" t="s">
        <v>2298</v>
      </c>
      <c r="E587" s="25">
        <v>128.21</v>
      </c>
      <c r="F587" s="13">
        <v>2.06</v>
      </c>
      <c r="G587" s="13">
        <v>2.806891904522298</v>
      </c>
      <c r="H587" s="6" t="s">
        <v>3005</v>
      </c>
      <c r="I587" s="13">
        <v>2.806891904522298</v>
      </c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 ht="15.0" customHeight="1">
      <c r="A588" s="8">
        <v>587.0</v>
      </c>
      <c r="B588" s="9" t="s">
        <v>4020</v>
      </c>
      <c r="C588" s="3" t="s">
        <v>4021</v>
      </c>
      <c r="D588" s="3" t="s">
        <v>4022</v>
      </c>
      <c r="E588" s="25">
        <v>130.1933</v>
      </c>
      <c r="F588" s="13">
        <v>0.62</v>
      </c>
      <c r="G588" s="13">
        <v>6.25</v>
      </c>
      <c r="H588" s="6" t="s">
        <v>2999</v>
      </c>
      <c r="I588" s="13">
        <v>6.25</v>
      </c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</row>
    <row r="589" ht="15.0" customHeight="1">
      <c r="A589" s="8">
        <v>588.0</v>
      </c>
      <c r="B589" s="9" t="s">
        <v>4023</v>
      </c>
      <c r="C589" s="3" t="s">
        <v>4024</v>
      </c>
      <c r="D589" s="3" t="s">
        <v>4025</v>
      </c>
      <c r="E589" s="25">
        <v>253.3607</v>
      </c>
      <c r="F589" s="13">
        <v>3.75</v>
      </c>
      <c r="G589" s="13">
        <v>6.5</v>
      </c>
      <c r="H589" s="6" t="s">
        <v>2999</v>
      </c>
      <c r="I589" s="13">
        <v>6.5</v>
      </c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 ht="15.0" customHeight="1">
      <c r="A590" s="8">
        <v>589.0</v>
      </c>
      <c r="B590" s="9" t="s">
        <v>4026</v>
      </c>
      <c r="C590" s="3" t="s">
        <v>4027</v>
      </c>
      <c r="D590" s="3" t="s">
        <v>4028</v>
      </c>
      <c r="E590" s="25">
        <v>75.1336</v>
      </c>
      <c r="F590" s="13">
        <v>-0.26</v>
      </c>
      <c r="G590" s="8">
        <v>3.64</v>
      </c>
      <c r="H590" s="6" t="s">
        <v>2999</v>
      </c>
      <c r="I590" s="11">
        <v>3.64</v>
      </c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</row>
    <row r="591" ht="15.0" customHeight="1">
      <c r="A591" s="8">
        <v>590.0</v>
      </c>
      <c r="B591" s="9" t="s">
        <v>4029</v>
      </c>
      <c r="C591" s="3" t="s">
        <v>4030</v>
      </c>
      <c r="D591" s="3" t="s">
        <v>4031</v>
      </c>
      <c r="E591" s="25">
        <v>237.3443</v>
      </c>
      <c r="F591" s="13">
        <v>-0.95</v>
      </c>
      <c r="G591" s="8">
        <v>7.38</v>
      </c>
      <c r="H591" s="6" t="s">
        <v>2999</v>
      </c>
      <c r="I591" s="11">
        <v>7.38</v>
      </c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 ht="15.0" customHeight="1">
      <c r="A592" s="8">
        <v>591.0</v>
      </c>
      <c r="B592" s="9" t="s">
        <v>4032</v>
      </c>
      <c r="C592" s="3" t="s">
        <v>4033</v>
      </c>
      <c r="D592" s="3" t="s">
        <v>4034</v>
      </c>
      <c r="E592" s="25">
        <v>189.3185</v>
      </c>
      <c r="F592" s="13">
        <v>3.21</v>
      </c>
      <c r="G592" s="13">
        <v>4.61</v>
      </c>
      <c r="H592" s="6" t="s">
        <v>2999</v>
      </c>
      <c r="I592" s="13">
        <v>4.61</v>
      </c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</row>
    <row r="593" ht="15.0" customHeight="1">
      <c r="A593" s="8">
        <v>592.0</v>
      </c>
      <c r="B593" s="9" t="s">
        <v>4035</v>
      </c>
      <c r="C593" s="3" t="s">
        <v>4036</v>
      </c>
      <c r="D593" s="3" t="s">
        <v>4037</v>
      </c>
      <c r="E593" s="25">
        <v>296.5424</v>
      </c>
      <c r="F593" s="13">
        <v>3.88</v>
      </c>
      <c r="G593" s="13">
        <v>5.56</v>
      </c>
      <c r="H593" s="6" t="s">
        <v>2999</v>
      </c>
      <c r="I593" s="13">
        <v>5.56</v>
      </c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 ht="15.0" customHeight="1">
      <c r="A594" s="8">
        <v>593.0</v>
      </c>
      <c r="B594" s="9" t="s">
        <v>4038</v>
      </c>
      <c r="C594" s="3" t="s">
        <v>4039</v>
      </c>
      <c r="D594" s="3" t="s">
        <v>4040</v>
      </c>
      <c r="E594" s="25">
        <v>208.3704</v>
      </c>
      <c r="F594" s="13">
        <v>0.75</v>
      </c>
      <c r="G594" s="13">
        <v>4.86</v>
      </c>
      <c r="H594" s="6" t="s">
        <v>2999</v>
      </c>
      <c r="I594" s="13">
        <v>4.86</v>
      </c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</row>
    <row r="595" ht="15.0" customHeight="1">
      <c r="A595" s="8">
        <v>594.0</v>
      </c>
      <c r="B595" s="9" t="s">
        <v>4041</v>
      </c>
      <c r="C595" s="3" t="s">
        <v>4042</v>
      </c>
      <c r="D595" s="3" t="s">
        <v>4043</v>
      </c>
      <c r="E595" s="25">
        <v>352.6484</v>
      </c>
      <c r="F595" s="13">
        <v>5.63</v>
      </c>
      <c r="G595" s="13">
        <v>6.19</v>
      </c>
      <c r="H595" s="6" t="s">
        <v>2999</v>
      </c>
      <c r="I595" s="13">
        <v>6.19</v>
      </c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 ht="15.0" customHeight="1">
      <c r="A596" s="8">
        <v>595.0</v>
      </c>
      <c r="B596" s="9" t="s">
        <v>4044</v>
      </c>
      <c r="C596" s="3" t="s">
        <v>4045</v>
      </c>
      <c r="D596" s="3" t="s">
        <v>4046</v>
      </c>
      <c r="E596" s="25">
        <v>240.4364</v>
      </c>
      <c r="F596" s="13">
        <v>1.73</v>
      </c>
      <c r="G596" s="13">
        <v>6.06</v>
      </c>
      <c r="H596" s="6" t="s">
        <v>2999</v>
      </c>
      <c r="I596" s="13">
        <v>6.06</v>
      </c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</row>
    <row r="597" ht="15.0" customHeight="1">
      <c r="A597" s="8">
        <v>596.0</v>
      </c>
      <c r="B597" s="9" t="s">
        <v>4047</v>
      </c>
      <c r="C597" s="3" t="s">
        <v>4048</v>
      </c>
      <c r="D597" s="3" t="s">
        <v>4049</v>
      </c>
      <c r="E597" s="25">
        <v>120.1708</v>
      </c>
      <c r="F597" s="13">
        <v>-0.77</v>
      </c>
      <c r="G597" s="13">
        <v>2.150377135458067</v>
      </c>
      <c r="H597" s="6" t="s">
        <v>3005</v>
      </c>
      <c r="I597" s="11">
        <v>2.150377135458067</v>
      </c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 ht="15.0" customHeight="1">
      <c r="A598" s="8">
        <v>597.0</v>
      </c>
      <c r="B598" s="9" t="s">
        <v>4050</v>
      </c>
      <c r="C598" s="3" t="s">
        <v>4051</v>
      </c>
      <c r="D598" s="3" t="s">
        <v>4052</v>
      </c>
      <c r="E598" s="25">
        <v>76.1427</v>
      </c>
      <c r="F598" s="13">
        <v>1.94</v>
      </c>
      <c r="G598" s="13">
        <v>4.56</v>
      </c>
      <c r="H598" s="6" t="s">
        <v>2999</v>
      </c>
      <c r="I598" s="13">
        <v>4.56</v>
      </c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</row>
    <row r="599" ht="15.0" customHeight="1">
      <c r="A599" s="8">
        <v>598.0</v>
      </c>
      <c r="B599" s="9" t="s">
        <v>2311</v>
      </c>
      <c r="C599" s="3" t="s">
        <v>2312</v>
      </c>
      <c r="D599" s="3" t="s">
        <v>2313</v>
      </c>
      <c r="E599" s="25">
        <v>186.23</v>
      </c>
      <c r="F599" s="13">
        <v>2.24</v>
      </c>
      <c r="G599" s="13">
        <v>4.616837129491817</v>
      </c>
      <c r="H599" s="6" t="s">
        <v>3005</v>
      </c>
      <c r="I599" s="13">
        <v>4.616837129491817</v>
      </c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</row>
    <row r="600" ht="15.0" customHeight="1">
      <c r="A600" s="8">
        <v>599.0</v>
      </c>
      <c r="B600" s="9" t="s">
        <v>2320</v>
      </c>
      <c r="C600" s="3" t="s">
        <v>2321</v>
      </c>
      <c r="D600" s="3" t="s">
        <v>4053</v>
      </c>
      <c r="E600" s="25">
        <v>306.4197</v>
      </c>
      <c r="F600" s="13">
        <v>6.09</v>
      </c>
      <c r="G600" s="13">
        <v>3.8749541390219204</v>
      </c>
      <c r="H600" s="6" t="s">
        <v>3005</v>
      </c>
      <c r="I600" s="11">
        <v>3.8749541390219204</v>
      </c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</row>
    <row r="601" ht="15.0" customHeight="1">
      <c r="A601" s="8">
        <v>600.0</v>
      </c>
      <c r="B601" s="9" t="s">
        <v>2323</v>
      </c>
      <c r="C601" s="6" t="s">
        <v>2324</v>
      </c>
      <c r="D601" s="6" t="s">
        <v>2325</v>
      </c>
      <c r="E601" s="25">
        <v>178.23</v>
      </c>
      <c r="F601" s="13">
        <v>3.03</v>
      </c>
      <c r="G601" s="13">
        <v>3.6711972104795394</v>
      </c>
      <c r="H601" s="6" t="s">
        <v>3005</v>
      </c>
      <c r="I601" s="13">
        <v>3.6711972104795394</v>
      </c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</row>
    <row r="602" ht="15.0" customHeight="1">
      <c r="A602" s="8">
        <v>601.0</v>
      </c>
      <c r="B602" s="9" t="s">
        <v>2326</v>
      </c>
      <c r="C602" s="6" t="s">
        <v>2327</v>
      </c>
      <c r="D602" s="6" t="s">
        <v>2328</v>
      </c>
      <c r="E602" s="25">
        <v>118.18</v>
      </c>
      <c r="F602" s="13">
        <v>3.48</v>
      </c>
      <c r="G602" s="13">
        <v>4.65757063767283</v>
      </c>
      <c r="H602" s="6" t="s">
        <v>3005</v>
      </c>
      <c r="I602" s="13">
        <v>4.65757063767283</v>
      </c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</row>
    <row r="603" ht="15.0" customHeight="1">
      <c r="A603" s="8">
        <v>602.0</v>
      </c>
      <c r="B603" s="9" t="s">
        <v>2329</v>
      </c>
      <c r="C603" s="6" t="s">
        <v>2330</v>
      </c>
      <c r="D603" s="6" t="s">
        <v>2331</v>
      </c>
      <c r="E603" s="25">
        <v>130.19</v>
      </c>
      <c r="F603" s="13">
        <v>3.8</v>
      </c>
      <c r="G603" s="13">
        <v>4.835824026047337</v>
      </c>
      <c r="H603" s="6" t="s">
        <v>3005</v>
      </c>
      <c r="I603" s="13">
        <v>4.835824026047337</v>
      </c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 ht="15.0" customHeight="1">
      <c r="A604" s="8">
        <v>603.0</v>
      </c>
      <c r="B604" s="9" t="s">
        <v>4054</v>
      </c>
      <c r="C604" s="6" t="s">
        <v>4055</v>
      </c>
      <c r="D604" s="6" t="s">
        <v>4056</v>
      </c>
      <c r="E604" s="25">
        <v>104.1488</v>
      </c>
      <c r="F604" s="13">
        <v>2.95</v>
      </c>
      <c r="G604" s="13">
        <v>3.41</v>
      </c>
      <c r="H604" s="6" t="s">
        <v>2999</v>
      </c>
      <c r="I604" s="13">
        <v>3.41</v>
      </c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</row>
    <row r="605" ht="15.0" customHeight="1">
      <c r="A605" s="8">
        <v>604.0</v>
      </c>
      <c r="B605" s="9" t="s">
        <v>2335</v>
      </c>
      <c r="C605" s="6" t="s">
        <v>2336</v>
      </c>
      <c r="D605" s="6" t="s">
        <v>2337</v>
      </c>
      <c r="E605" s="25">
        <v>183.05</v>
      </c>
      <c r="F605" s="13">
        <v>3.29</v>
      </c>
      <c r="G605" s="13">
        <v>5.744055793339663</v>
      </c>
      <c r="H605" s="6" t="s">
        <v>3005</v>
      </c>
      <c r="I605" s="13">
        <v>5.744055793339663</v>
      </c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</row>
    <row r="606" ht="15.0" customHeight="1">
      <c r="A606" s="8">
        <v>605.0</v>
      </c>
      <c r="B606" s="9" t="s">
        <v>4057</v>
      </c>
      <c r="C606" s="6" t="s">
        <v>4058</v>
      </c>
      <c r="D606" s="6" t="s">
        <v>4059</v>
      </c>
      <c r="E606" s="25">
        <v>379.71</v>
      </c>
      <c r="F606" s="13">
        <v>7.46</v>
      </c>
      <c r="G606" s="13">
        <v>7.816024041258268</v>
      </c>
      <c r="H606" s="6" t="s">
        <v>3005</v>
      </c>
      <c r="I606" s="13">
        <v>7.816024041258268</v>
      </c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</row>
    <row r="607" ht="15.0" customHeight="1">
      <c r="A607" s="8">
        <v>606.0</v>
      </c>
      <c r="B607" s="9" t="s">
        <v>2347</v>
      </c>
      <c r="C607" s="6" t="s">
        <v>2348</v>
      </c>
      <c r="D607" s="6" t="s">
        <v>2349</v>
      </c>
      <c r="E607" s="25">
        <v>146.19</v>
      </c>
      <c r="F607" s="13">
        <v>2.07</v>
      </c>
      <c r="G607" s="13">
        <v>3.9888264070452757</v>
      </c>
      <c r="H607" s="6" t="s">
        <v>3005</v>
      </c>
      <c r="I607" s="13">
        <v>3.9888264070452757</v>
      </c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</row>
    <row r="608" ht="15.0" customHeight="1">
      <c r="A608" s="8">
        <v>607.0</v>
      </c>
      <c r="B608" s="9" t="s">
        <v>2350</v>
      </c>
      <c r="C608" s="6" t="s">
        <v>2351</v>
      </c>
      <c r="D608" s="6" t="s">
        <v>4060</v>
      </c>
      <c r="E608" s="25">
        <v>180.64</v>
      </c>
      <c r="F608" s="13">
        <v>2.81</v>
      </c>
      <c r="G608" s="13">
        <v>4.613361248094705</v>
      </c>
      <c r="H608" s="6" t="s">
        <v>3005</v>
      </c>
      <c r="I608" s="13">
        <v>4.613361248094705</v>
      </c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</row>
    <row r="609" ht="15.0" customHeight="1">
      <c r="A609" s="8">
        <v>608.0</v>
      </c>
      <c r="B609" s="9" t="s">
        <v>4061</v>
      </c>
      <c r="C609" s="6" t="s">
        <v>4062</v>
      </c>
      <c r="D609" s="6" t="s">
        <v>4063</v>
      </c>
      <c r="E609" s="25">
        <v>171.58</v>
      </c>
      <c r="F609" s="13">
        <v>1.6</v>
      </c>
      <c r="G609" s="13">
        <v>4.3956175727530065</v>
      </c>
      <c r="H609" s="6" t="s">
        <v>3005</v>
      </c>
      <c r="I609" s="13">
        <v>4.3956175727530065</v>
      </c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</row>
    <row r="610" ht="15.0" customHeight="1">
      <c r="A610" s="8">
        <v>609.0</v>
      </c>
      <c r="B610" s="9" t="s">
        <v>2356</v>
      </c>
      <c r="C610" s="6" t="s">
        <v>2357</v>
      </c>
      <c r="D610" s="6" t="s">
        <v>2358</v>
      </c>
      <c r="E610" s="25">
        <v>330.8</v>
      </c>
      <c r="F610" s="13">
        <v>4.13</v>
      </c>
      <c r="G610" s="13">
        <v>5.177142820058303</v>
      </c>
      <c r="H610" s="6" t="s">
        <v>3005</v>
      </c>
      <c r="I610" s="13">
        <v>5.177142820058303</v>
      </c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</row>
    <row r="611" ht="15.0" customHeight="1">
      <c r="A611" s="8">
        <v>610.0</v>
      </c>
      <c r="B611" s="9" t="s">
        <v>2360</v>
      </c>
      <c r="C611" s="6" t="s">
        <v>2361</v>
      </c>
      <c r="D611" s="6" t="s">
        <v>2362</v>
      </c>
      <c r="E611" s="25">
        <v>173.01</v>
      </c>
      <c r="F611" s="13">
        <v>2.59</v>
      </c>
      <c r="G611" s="13" t="s">
        <v>4064</v>
      </c>
      <c r="H611" s="6" t="s">
        <v>3031</v>
      </c>
      <c r="I611" s="13">
        <v>4.53741095786633</v>
      </c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</row>
    <row r="612" ht="15.0" customHeight="1">
      <c r="A612" s="8">
        <v>611.0</v>
      </c>
      <c r="B612" s="9" t="s">
        <v>4065</v>
      </c>
      <c r="C612" s="6" t="s">
        <v>4066</v>
      </c>
      <c r="D612" s="6" t="s">
        <v>4067</v>
      </c>
      <c r="E612" s="25">
        <v>123.1521</v>
      </c>
      <c r="F612" s="13">
        <v>0.93</v>
      </c>
      <c r="G612" s="13">
        <v>5.64</v>
      </c>
      <c r="H612" s="6" t="s">
        <v>2999</v>
      </c>
      <c r="I612" s="13">
        <v>5.64</v>
      </c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</row>
    <row r="613" ht="15.0" customHeight="1">
      <c r="A613" s="8">
        <v>612.0</v>
      </c>
      <c r="B613" s="9" t="s">
        <v>2378</v>
      </c>
      <c r="C613" s="6" t="s">
        <v>2379</v>
      </c>
      <c r="D613" s="6" t="s">
        <v>2380</v>
      </c>
      <c r="E613" s="25">
        <v>123.16</v>
      </c>
      <c r="F613" s="13">
        <v>1.18</v>
      </c>
      <c r="G613" s="13" t="s">
        <v>4068</v>
      </c>
      <c r="H613" s="6" t="s">
        <v>3083</v>
      </c>
      <c r="I613" s="13">
        <v>3.869370922106784</v>
      </c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</row>
    <row r="614" ht="15.0" customHeight="1">
      <c r="A614" s="8">
        <v>613.0</v>
      </c>
      <c r="B614" s="9" t="s">
        <v>4069</v>
      </c>
      <c r="C614" s="6" t="s">
        <v>4070</v>
      </c>
      <c r="D614" s="6" t="s">
        <v>4071</v>
      </c>
      <c r="E614" s="25">
        <v>123.16</v>
      </c>
      <c r="F614" s="13">
        <v>0.95</v>
      </c>
      <c r="G614" s="13" t="s">
        <v>4072</v>
      </c>
      <c r="H614" s="6" t="s">
        <v>4073</v>
      </c>
      <c r="I614" s="13">
        <v>5.023842911755713</v>
      </c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</row>
    <row r="615" ht="15.0" customHeight="1">
      <c r="A615" s="8">
        <v>614.0</v>
      </c>
      <c r="B615" s="9" t="s">
        <v>2387</v>
      </c>
      <c r="C615" s="6" t="s">
        <v>2388</v>
      </c>
      <c r="D615" s="6" t="s">
        <v>4074</v>
      </c>
      <c r="E615" s="25">
        <v>266.34</v>
      </c>
      <c r="F615" s="13">
        <v>2.01</v>
      </c>
      <c r="G615" s="13">
        <v>4.170163890305704</v>
      </c>
      <c r="H615" s="6" t="s">
        <v>3005</v>
      </c>
      <c r="I615" s="13">
        <v>4.170163890305704</v>
      </c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</row>
    <row r="616" ht="15.0" customHeight="1">
      <c r="A616" s="8">
        <v>615.0</v>
      </c>
      <c r="B616" s="9" t="s">
        <v>2402</v>
      </c>
      <c r="C616" s="6" t="s">
        <v>2403</v>
      </c>
      <c r="D616" s="6" t="s">
        <v>2404</v>
      </c>
      <c r="E616" s="25">
        <v>121.18</v>
      </c>
      <c r="F616" s="13">
        <v>2.16</v>
      </c>
      <c r="G616" s="13" t="s">
        <v>4075</v>
      </c>
      <c r="H616" s="6" t="s">
        <v>4076</v>
      </c>
      <c r="I616" s="13">
        <v>4.955</v>
      </c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</row>
    <row r="617" ht="15.0" customHeight="1">
      <c r="A617" s="8">
        <v>616.0</v>
      </c>
      <c r="B617" s="9" t="s">
        <v>2408</v>
      </c>
      <c r="C617" s="6" t="s">
        <v>2409</v>
      </c>
      <c r="D617" s="6" t="s">
        <v>2410</v>
      </c>
      <c r="E617" s="25">
        <v>107.16</v>
      </c>
      <c r="F617" s="13">
        <v>1.66</v>
      </c>
      <c r="G617" s="13" t="s">
        <v>4077</v>
      </c>
      <c r="H617" s="6" t="s">
        <v>4078</v>
      </c>
      <c r="I617" s="13">
        <v>5.08</v>
      </c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ht="15.0" customHeight="1">
      <c r="A618" s="8">
        <v>617.0</v>
      </c>
      <c r="B618" s="9" t="s">
        <v>2417</v>
      </c>
      <c r="C618" s="3" t="s">
        <v>2418</v>
      </c>
      <c r="D618" s="3" t="s">
        <v>2419</v>
      </c>
      <c r="E618" s="25">
        <v>149.23</v>
      </c>
      <c r="F618" s="13">
        <v>3.31</v>
      </c>
      <c r="G618" s="13">
        <v>4.132463453828045</v>
      </c>
      <c r="H618" s="6" t="s">
        <v>3005</v>
      </c>
      <c r="I618" s="13">
        <v>4.132463453828045</v>
      </c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</row>
    <row r="619" ht="15.0" customHeight="1">
      <c r="A619" s="8">
        <v>618.0</v>
      </c>
      <c r="B619" s="9" t="s">
        <v>2435</v>
      </c>
      <c r="C619" s="6" t="s">
        <v>2436</v>
      </c>
      <c r="D619" s="6" t="s">
        <v>2437</v>
      </c>
      <c r="E619" s="25">
        <v>128.13</v>
      </c>
      <c r="F619" s="13">
        <v>0.99</v>
      </c>
      <c r="G619" s="13">
        <v>2.7854315314125673</v>
      </c>
      <c r="H619" s="6" t="s">
        <v>3005</v>
      </c>
      <c r="I619" s="13">
        <v>2.7854315314125673</v>
      </c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</row>
    <row r="620" ht="15.0" customHeight="1">
      <c r="A620" s="8">
        <v>619.0</v>
      </c>
      <c r="B620" s="9" t="s">
        <v>2438</v>
      </c>
      <c r="C620" s="6" t="s">
        <v>2439</v>
      </c>
      <c r="D620" s="6" t="s">
        <v>2440</v>
      </c>
      <c r="E620" s="25">
        <v>265.91</v>
      </c>
      <c r="F620" s="13">
        <v>3.66</v>
      </c>
      <c r="G620" s="13">
        <v>5.947613415305233</v>
      </c>
      <c r="H620" s="6" t="s">
        <v>3005</v>
      </c>
      <c r="I620" s="13">
        <v>5.947613415305233</v>
      </c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</row>
    <row r="621" ht="15.0" customHeight="1">
      <c r="A621" s="8">
        <v>620.0</v>
      </c>
      <c r="B621" s="9" t="s">
        <v>4079</v>
      </c>
      <c r="C621" s="6" t="s">
        <v>4080</v>
      </c>
      <c r="D621" s="6" t="s">
        <v>4081</v>
      </c>
      <c r="E621" s="25">
        <v>265.9098</v>
      </c>
      <c r="F621" s="13">
        <v>3.05</v>
      </c>
      <c r="G621" s="13">
        <v>6.21</v>
      </c>
      <c r="H621" s="6" t="s">
        <v>2999</v>
      </c>
      <c r="I621" s="13">
        <v>6.21</v>
      </c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</row>
    <row r="622" ht="15.0" customHeight="1">
      <c r="A622" s="8">
        <v>621.0</v>
      </c>
      <c r="B622" s="9" t="s">
        <v>2441</v>
      </c>
      <c r="C622" s="6" t="s">
        <v>2442</v>
      </c>
      <c r="D622" s="6" t="s">
        <v>2443</v>
      </c>
      <c r="E622" s="25">
        <v>108.14</v>
      </c>
      <c r="F622" s="13">
        <v>1.25</v>
      </c>
      <c r="G622" s="13">
        <v>6.829866382583681</v>
      </c>
      <c r="H622" s="6" t="s">
        <v>3005</v>
      </c>
      <c r="I622" s="13">
        <v>6.829866382583681</v>
      </c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</row>
    <row r="623" ht="15.0" customHeight="1">
      <c r="A623" s="8">
        <v>622.0</v>
      </c>
      <c r="B623" s="9" t="s">
        <v>2444</v>
      </c>
      <c r="C623" s="3" t="s">
        <v>2445</v>
      </c>
      <c r="D623" s="3" t="s">
        <v>4082</v>
      </c>
      <c r="E623" s="25">
        <v>211.48</v>
      </c>
      <c r="F623" s="13">
        <v>2.73</v>
      </c>
      <c r="G623" s="13">
        <v>5.211325949426237</v>
      </c>
      <c r="H623" s="6" t="s">
        <v>3005</v>
      </c>
      <c r="I623" s="13">
        <v>5.211325949426237</v>
      </c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</row>
    <row r="624" ht="15.0" customHeight="1">
      <c r="A624" s="8">
        <v>623.0</v>
      </c>
      <c r="B624" s="9" t="s">
        <v>2462</v>
      </c>
      <c r="C624" s="6" t="s">
        <v>2463</v>
      </c>
      <c r="D624" s="6" t="s">
        <v>4083</v>
      </c>
      <c r="E624" s="25">
        <v>190.0259</v>
      </c>
      <c r="F624" s="13">
        <v>0.77</v>
      </c>
      <c r="G624" s="13">
        <v>2.35</v>
      </c>
      <c r="H624" s="6" t="s">
        <v>2999</v>
      </c>
      <c r="I624" s="13">
        <v>2.35</v>
      </c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</row>
    <row r="625" ht="15.0" customHeight="1">
      <c r="A625" s="8">
        <v>624.0</v>
      </c>
      <c r="B625" s="9" t="s">
        <v>2465</v>
      </c>
      <c r="C625" s="6" t="s">
        <v>2466</v>
      </c>
      <c r="D625" s="6" t="s">
        <v>2467</v>
      </c>
      <c r="E625" s="25">
        <v>191.28</v>
      </c>
      <c r="F625" s="13">
        <v>2.18</v>
      </c>
      <c r="G625" s="13">
        <v>3.4124378433767424</v>
      </c>
      <c r="H625" s="6" t="s">
        <v>3005</v>
      </c>
      <c r="I625" s="13">
        <v>3.4124378433767424</v>
      </c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</row>
    <row r="626" ht="15.75" customHeight="1">
      <c r="A626" s="8">
        <v>625.0</v>
      </c>
      <c r="B626" s="9" t="s">
        <v>2483</v>
      </c>
      <c r="C626" s="6" t="s">
        <v>2484</v>
      </c>
      <c r="D626" s="6" t="s">
        <v>4084</v>
      </c>
      <c r="E626" s="25">
        <v>151.17</v>
      </c>
      <c r="F626" s="13">
        <v>0.46</v>
      </c>
      <c r="G626" s="13">
        <v>4.635397568725155</v>
      </c>
      <c r="H626" s="6" t="s">
        <v>3005</v>
      </c>
      <c r="I626" s="13">
        <v>4.635397568725155</v>
      </c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</row>
    <row r="627" ht="15.0" customHeight="1">
      <c r="A627" s="8">
        <v>626.0</v>
      </c>
      <c r="B627" s="9" t="s">
        <v>2486</v>
      </c>
      <c r="C627" s="6" t="s">
        <v>2487</v>
      </c>
      <c r="D627" s="6" t="s">
        <v>2488</v>
      </c>
      <c r="E627" s="25">
        <v>207.27</v>
      </c>
      <c r="F627" s="13">
        <v>2.78</v>
      </c>
      <c r="G627" s="13" t="s">
        <v>4085</v>
      </c>
      <c r="H627" s="6" t="s">
        <v>3083</v>
      </c>
      <c r="I627" s="13">
        <v>6.745</v>
      </c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 ht="15.0" customHeight="1">
      <c r="A628" s="8">
        <v>627.0</v>
      </c>
      <c r="B628" s="9" t="s">
        <v>2492</v>
      </c>
      <c r="C628" s="6" t="s">
        <v>2493</v>
      </c>
      <c r="D628" s="6" t="s">
        <v>4086</v>
      </c>
      <c r="E628" s="25">
        <v>209.2411</v>
      </c>
      <c r="F628" s="13">
        <v>1.52</v>
      </c>
      <c r="G628" s="13">
        <v>4.91</v>
      </c>
      <c r="H628" s="6" t="s">
        <v>2999</v>
      </c>
      <c r="I628" s="13">
        <v>4.91</v>
      </c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</row>
    <row r="629" ht="15.0" customHeight="1">
      <c r="A629" s="8">
        <v>628.0</v>
      </c>
      <c r="B629" s="9" t="s">
        <v>2498</v>
      </c>
      <c r="C629" s="6" t="s">
        <v>2499</v>
      </c>
      <c r="D629" s="6" t="s">
        <v>4087</v>
      </c>
      <c r="E629" s="25">
        <v>221.2518</v>
      </c>
      <c r="F629" s="13">
        <v>2.32</v>
      </c>
      <c r="G629" s="13">
        <v>6.52</v>
      </c>
      <c r="H629" s="6" t="s">
        <v>2999</v>
      </c>
      <c r="I629" s="13">
        <v>6.52</v>
      </c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 ht="15.0" customHeight="1">
      <c r="A630" s="8">
        <v>629.0</v>
      </c>
      <c r="B630" s="9" t="s">
        <v>2505</v>
      </c>
      <c r="C630" s="3" t="s">
        <v>2506</v>
      </c>
      <c r="D630" s="3" t="s">
        <v>4088</v>
      </c>
      <c r="E630" s="25">
        <v>326.5</v>
      </c>
      <c r="F630" s="13">
        <v>4.78</v>
      </c>
      <c r="G630" s="13">
        <v>4.982404268568837</v>
      </c>
      <c r="H630" s="6" t="s">
        <v>3005</v>
      </c>
      <c r="I630" s="13">
        <v>4.982404268568837</v>
      </c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</row>
    <row r="631" ht="15.0" customHeight="1">
      <c r="A631" s="8">
        <v>630.0</v>
      </c>
      <c r="B631" s="9" t="s">
        <v>4089</v>
      </c>
      <c r="C631" s="3" t="s">
        <v>4090</v>
      </c>
      <c r="D631" s="3" t="s">
        <v>4091</v>
      </c>
      <c r="E631" s="25">
        <v>217.1999</v>
      </c>
      <c r="F631" s="13">
        <v>-0.8</v>
      </c>
      <c r="G631" s="13">
        <v>3.2229164686099727</v>
      </c>
      <c r="H631" s="6" t="s">
        <v>3005</v>
      </c>
      <c r="I631" s="11">
        <v>3.2229164686099727</v>
      </c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 ht="15.0" customHeight="1">
      <c r="A632" s="8">
        <v>631.0</v>
      </c>
      <c r="B632" s="9" t="s">
        <v>2511</v>
      </c>
      <c r="C632" s="6" t="s">
        <v>2512</v>
      </c>
      <c r="D632" s="6" t="s">
        <v>2513</v>
      </c>
      <c r="E632" s="25">
        <v>105.14</v>
      </c>
      <c r="F632" s="13">
        <v>1.54</v>
      </c>
      <c r="G632" s="13">
        <v>4.044044367393559</v>
      </c>
      <c r="H632" s="6" t="s">
        <v>3005</v>
      </c>
      <c r="I632" s="13">
        <v>4.044044367393559</v>
      </c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</row>
    <row r="633" ht="15.0" customHeight="1">
      <c r="A633" s="8">
        <v>632.0</v>
      </c>
      <c r="B633" s="9" t="s">
        <v>2514</v>
      </c>
      <c r="C633" s="6" t="s">
        <v>2515</v>
      </c>
      <c r="D633" s="6" t="s">
        <v>2516</v>
      </c>
      <c r="E633" s="25">
        <v>105.14</v>
      </c>
      <c r="F633" s="13">
        <v>1.71</v>
      </c>
      <c r="G633" s="13">
        <v>4.942586726634782</v>
      </c>
      <c r="H633" s="6" t="s">
        <v>3005</v>
      </c>
      <c r="I633" s="13">
        <v>4.942586726634782</v>
      </c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 ht="15.0" customHeight="1">
      <c r="A634" s="8">
        <v>633.0</v>
      </c>
      <c r="B634" s="9" t="s">
        <v>2520</v>
      </c>
      <c r="C634" s="6" t="s">
        <v>2521</v>
      </c>
      <c r="D634" s="6" t="s">
        <v>2522</v>
      </c>
      <c r="E634" s="25">
        <v>109.1256</v>
      </c>
      <c r="F634" s="13">
        <v>-0.02</v>
      </c>
      <c r="G634" s="13">
        <v>2.205435242496862</v>
      </c>
      <c r="H634" s="6" t="s">
        <v>3005</v>
      </c>
      <c r="I634" s="11">
        <v>2.205435242496862</v>
      </c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</row>
    <row r="635" ht="15.0" customHeight="1">
      <c r="A635" s="8">
        <v>634.0</v>
      </c>
      <c r="B635" s="9" t="s">
        <v>4092</v>
      </c>
      <c r="C635" s="6" t="s">
        <v>4093</v>
      </c>
      <c r="D635" s="6" t="s">
        <v>4094</v>
      </c>
      <c r="E635" s="25">
        <v>241.4582</v>
      </c>
      <c r="F635" s="13">
        <v>1.9</v>
      </c>
      <c r="G635" s="13">
        <v>3.61</v>
      </c>
      <c r="H635" s="6" t="s">
        <v>2999</v>
      </c>
      <c r="I635" s="13">
        <v>3.61</v>
      </c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 ht="15.0" customHeight="1">
      <c r="A636" s="8">
        <v>635.0</v>
      </c>
      <c r="B636" s="9" t="s">
        <v>2535</v>
      </c>
      <c r="C636" s="6" t="s">
        <v>2536</v>
      </c>
      <c r="D636" s="6" t="s">
        <v>2537</v>
      </c>
      <c r="E636" s="25">
        <v>130.11</v>
      </c>
      <c r="F636" s="13">
        <v>0.38</v>
      </c>
      <c r="G636" s="13">
        <v>4.7920913821345055</v>
      </c>
      <c r="H636" s="6" t="s">
        <v>3005</v>
      </c>
      <c r="I636" s="13">
        <v>4.7920913821345055</v>
      </c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</row>
    <row r="637" ht="15.0" customHeight="1">
      <c r="A637" s="8">
        <v>636.0</v>
      </c>
      <c r="B637" s="9" t="s">
        <v>2538</v>
      </c>
      <c r="C637" s="3" t="s">
        <v>2539</v>
      </c>
      <c r="D637" s="3" t="s">
        <v>4095</v>
      </c>
      <c r="E637" s="25">
        <v>304.3457</v>
      </c>
      <c r="F637" s="13">
        <v>3.81</v>
      </c>
      <c r="G637" s="13">
        <v>8.45</v>
      </c>
      <c r="H637" s="6" t="s">
        <v>2999</v>
      </c>
      <c r="I637" s="13">
        <v>8.45</v>
      </c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 ht="15.0" customHeight="1">
      <c r="A638" s="8">
        <v>637.0</v>
      </c>
      <c r="B638" s="9" t="s">
        <v>4096</v>
      </c>
      <c r="C638" s="3" t="s">
        <v>4097</v>
      </c>
      <c r="D638" s="3" t="s">
        <v>4098</v>
      </c>
      <c r="E638" s="25">
        <v>128.1532</v>
      </c>
      <c r="F638" s="13">
        <v>0.9</v>
      </c>
      <c r="G638" s="13">
        <v>4.22</v>
      </c>
      <c r="H638" s="6" t="s">
        <v>2999</v>
      </c>
      <c r="I638" s="13">
        <v>4.22</v>
      </c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</row>
    <row r="639" ht="15.0" customHeight="1">
      <c r="A639" s="8">
        <v>638.0</v>
      </c>
      <c r="B639" s="9" t="s">
        <v>4099</v>
      </c>
      <c r="C639" s="3" t="s">
        <v>4100</v>
      </c>
      <c r="D639" s="3" t="s">
        <v>4101</v>
      </c>
      <c r="E639" s="25">
        <v>213.3</v>
      </c>
      <c r="F639" s="13">
        <v>2.8</v>
      </c>
      <c r="G639" s="13">
        <v>3.63</v>
      </c>
      <c r="H639" s="6" t="s">
        <v>2999</v>
      </c>
      <c r="I639" s="13">
        <v>3.63</v>
      </c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 ht="15.0" customHeight="1">
      <c r="A640" s="8">
        <v>639.0</v>
      </c>
      <c r="B640" s="9" t="s">
        <v>4102</v>
      </c>
      <c r="C640" s="6" t="s">
        <v>4103</v>
      </c>
      <c r="D640" s="6" t="s">
        <v>4104</v>
      </c>
      <c r="E640" s="25">
        <v>215.6824</v>
      </c>
      <c r="F640" s="13">
        <v>2.61</v>
      </c>
      <c r="G640" s="13">
        <v>3.6</v>
      </c>
      <c r="H640" s="6" t="s">
        <v>2999</v>
      </c>
      <c r="I640" s="13">
        <v>3.6</v>
      </c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</row>
    <row r="641" ht="15.0" customHeight="1">
      <c r="A641" s="8">
        <v>640.0</v>
      </c>
      <c r="B641" s="9" t="s">
        <v>4105</v>
      </c>
      <c r="C641" s="6" t="s">
        <v>4106</v>
      </c>
      <c r="D641" s="6" t="s">
        <v>4107</v>
      </c>
      <c r="E641" s="25">
        <v>201.6559</v>
      </c>
      <c r="F641" s="13">
        <v>2.18</v>
      </c>
      <c r="G641" s="13">
        <v>3.33</v>
      </c>
      <c r="H641" s="6" t="s">
        <v>2999</v>
      </c>
      <c r="I641" s="13">
        <v>3.33</v>
      </c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</row>
    <row r="642" ht="15.0" customHeight="1">
      <c r="A642" s="8">
        <v>641.0</v>
      </c>
      <c r="B642" s="9" t="s">
        <v>4108</v>
      </c>
      <c r="C642" s="3" t="s">
        <v>4109</v>
      </c>
      <c r="D642" s="3" t="s">
        <v>4110</v>
      </c>
      <c r="E642" s="25">
        <v>214.29</v>
      </c>
      <c r="F642" s="13">
        <v>1.7</v>
      </c>
      <c r="G642" s="13">
        <v>3.386519232694036</v>
      </c>
      <c r="H642" s="6" t="s">
        <v>3005</v>
      </c>
      <c r="I642" s="13">
        <v>3.386519232694036</v>
      </c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</row>
    <row r="643" ht="15.0" customHeight="1">
      <c r="A643" s="8">
        <v>642.0</v>
      </c>
      <c r="B643" s="9" t="s">
        <v>4111</v>
      </c>
      <c r="C643" s="6" t="s">
        <v>4112</v>
      </c>
      <c r="D643" s="6" t="s">
        <v>4113</v>
      </c>
      <c r="E643" s="25">
        <v>177.26</v>
      </c>
      <c r="F643" s="13">
        <v>1.88</v>
      </c>
      <c r="G643" s="13">
        <v>3.6688271483514936</v>
      </c>
      <c r="H643" s="6" t="s">
        <v>3005</v>
      </c>
      <c r="I643" s="13">
        <v>3.6688271483514936</v>
      </c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 ht="15.0" customHeight="1">
      <c r="A644" s="8">
        <v>643.0</v>
      </c>
      <c r="B644" s="9" t="s">
        <v>2544</v>
      </c>
      <c r="C644" s="6" t="s">
        <v>2545</v>
      </c>
      <c r="D644" s="6" t="s">
        <v>2546</v>
      </c>
      <c r="E644" s="25">
        <v>136.15</v>
      </c>
      <c r="F644" s="13">
        <v>1.35</v>
      </c>
      <c r="G644" s="13">
        <v>4.020074293369147</v>
      </c>
      <c r="H644" s="6" t="s">
        <v>3005</v>
      </c>
      <c r="I644" s="13">
        <v>4.020074293369147</v>
      </c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</row>
    <row r="645" ht="15.0" customHeight="1">
      <c r="A645" s="8">
        <v>644.0</v>
      </c>
      <c r="B645" s="9" t="s">
        <v>2550</v>
      </c>
      <c r="C645" s="3" t="s">
        <v>2551</v>
      </c>
      <c r="D645" s="3" t="s">
        <v>2552</v>
      </c>
      <c r="E645" s="25">
        <v>68.07</v>
      </c>
      <c r="F645" s="13">
        <v>1.34</v>
      </c>
      <c r="G645" s="13">
        <v>2.7915630654463732</v>
      </c>
      <c r="H645" s="6" t="s">
        <v>3005</v>
      </c>
      <c r="I645" s="13">
        <v>2.7915630654463732</v>
      </c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 ht="15.0" customHeight="1">
      <c r="A646" s="8">
        <v>645.0</v>
      </c>
      <c r="B646" s="9" t="s">
        <v>4114</v>
      </c>
      <c r="C646" s="3" t="s">
        <v>4115</v>
      </c>
      <c r="D646" s="3" t="s">
        <v>4116</v>
      </c>
      <c r="E646" s="25">
        <v>160.25</v>
      </c>
      <c r="F646" s="13">
        <v>2.95</v>
      </c>
      <c r="G646" s="13">
        <v>5.713436344356582</v>
      </c>
      <c r="H646" s="6" t="s">
        <v>3005</v>
      </c>
      <c r="I646" s="13">
        <v>5.713436344356582</v>
      </c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</row>
    <row r="647" ht="15.0" customHeight="1">
      <c r="A647" s="8">
        <v>646.0</v>
      </c>
      <c r="B647" s="9" t="s">
        <v>2568</v>
      </c>
      <c r="C647" s="6" t="s">
        <v>2569</v>
      </c>
      <c r="D647" s="6" t="s">
        <v>4117</v>
      </c>
      <c r="E647" s="25">
        <v>82.11</v>
      </c>
      <c r="F647" s="13">
        <v>0.24</v>
      </c>
      <c r="G647" s="13">
        <v>2.613366056465805</v>
      </c>
      <c r="H647" s="6" t="s">
        <v>3005</v>
      </c>
      <c r="I647" s="13">
        <v>2.613366056465805</v>
      </c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 ht="15.0" customHeight="1">
      <c r="A648" s="8">
        <v>647.0</v>
      </c>
      <c r="B648" s="9" t="s">
        <v>2574</v>
      </c>
      <c r="C648" s="3" t="s">
        <v>2575</v>
      </c>
      <c r="D648" s="3" t="s">
        <v>2576</v>
      </c>
      <c r="E648" s="25">
        <v>84.14</v>
      </c>
      <c r="F648" s="13">
        <v>1.81</v>
      </c>
      <c r="G648" s="13" t="s">
        <v>4118</v>
      </c>
      <c r="H648" s="6" t="s">
        <v>3083</v>
      </c>
      <c r="I648" s="13">
        <v>3.011391606473529</v>
      </c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</row>
    <row r="649" ht="15.0" customHeight="1">
      <c r="A649" s="8">
        <v>648.0</v>
      </c>
      <c r="B649" s="9" t="s">
        <v>2580</v>
      </c>
      <c r="C649" s="6" t="s">
        <v>2581</v>
      </c>
      <c r="D649" s="6" t="s">
        <v>2582</v>
      </c>
      <c r="E649" s="25">
        <v>212.3</v>
      </c>
      <c r="F649" s="13">
        <v>2.34</v>
      </c>
      <c r="G649" s="13">
        <v>4.673737480390655</v>
      </c>
      <c r="H649" s="6" t="s">
        <v>3005</v>
      </c>
      <c r="I649" s="13">
        <v>4.673737480390655</v>
      </c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 ht="15.0" customHeight="1">
      <c r="A650" s="8">
        <v>649.0</v>
      </c>
      <c r="B650" s="9" t="s">
        <v>2586</v>
      </c>
      <c r="C650" s="6" t="s">
        <v>2587</v>
      </c>
      <c r="D650" s="6" t="s">
        <v>4119</v>
      </c>
      <c r="E650" s="25">
        <v>170.2068</v>
      </c>
      <c r="F650" s="13">
        <v>3.2</v>
      </c>
      <c r="G650" s="13">
        <v>4.67</v>
      </c>
      <c r="H650" s="6" t="s">
        <v>2999</v>
      </c>
      <c r="I650" s="13">
        <v>4.67</v>
      </c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</row>
    <row r="651" ht="15.0" customHeight="1">
      <c r="A651" s="8">
        <v>650.0</v>
      </c>
      <c r="B651" s="9" t="s">
        <v>2589</v>
      </c>
      <c r="C651" s="6" t="s">
        <v>2590</v>
      </c>
      <c r="D651" s="6" t="s">
        <v>4120</v>
      </c>
      <c r="E651" s="25">
        <v>170.2068</v>
      </c>
      <c r="F651" s="13">
        <v>3.09</v>
      </c>
      <c r="G651" s="13">
        <v>5.38</v>
      </c>
      <c r="H651" s="6" t="s">
        <v>2999</v>
      </c>
      <c r="I651" s="13">
        <v>5.38</v>
      </c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 ht="15.0" customHeight="1">
      <c r="A652" s="8">
        <v>651.0</v>
      </c>
      <c r="B652" s="9" t="s">
        <v>4121</v>
      </c>
      <c r="C652" s="6" t="s">
        <v>4122</v>
      </c>
      <c r="D652" s="6" t="s">
        <v>4123</v>
      </c>
      <c r="E652" s="25">
        <v>263.3759</v>
      </c>
      <c r="F652" s="13">
        <v>6.31</v>
      </c>
      <c r="G652" s="13">
        <v>7.539785690010649</v>
      </c>
      <c r="H652" s="6" t="s">
        <v>3005</v>
      </c>
      <c r="I652" s="11">
        <v>7.539785690010649</v>
      </c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</row>
    <row r="653" ht="15.0" customHeight="1">
      <c r="A653" s="8">
        <v>652.0</v>
      </c>
      <c r="B653" s="9" t="s">
        <v>2592</v>
      </c>
      <c r="C653" s="6" t="s">
        <v>2593</v>
      </c>
      <c r="D653" s="6" t="s">
        <v>2594</v>
      </c>
      <c r="E653" s="25">
        <v>253.13</v>
      </c>
      <c r="F653" s="13">
        <v>3.51</v>
      </c>
      <c r="G653" s="13" t="s">
        <v>4124</v>
      </c>
      <c r="H653" s="6" t="s">
        <v>3083</v>
      </c>
      <c r="I653" s="13">
        <v>5.25229500908881</v>
      </c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</row>
    <row r="654" ht="15.0" customHeight="1">
      <c r="A654" s="8">
        <v>653.0</v>
      </c>
      <c r="B654" s="9" t="s">
        <v>2595</v>
      </c>
      <c r="C654" s="6" t="s">
        <v>2596</v>
      </c>
      <c r="D654" s="6" t="s">
        <v>2597</v>
      </c>
      <c r="E654" s="25">
        <v>186.21</v>
      </c>
      <c r="F654" s="13">
        <v>2.8</v>
      </c>
      <c r="G654" s="13">
        <v>5.0147304950017535</v>
      </c>
      <c r="H654" s="6" t="s">
        <v>3005</v>
      </c>
      <c r="I654" s="13">
        <v>5.0147304950017535</v>
      </c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</row>
    <row r="655" ht="15.0" customHeight="1">
      <c r="A655" s="8">
        <v>654.0</v>
      </c>
      <c r="B655" s="9" t="s">
        <v>4125</v>
      </c>
      <c r="C655" s="6" t="s">
        <v>4126</v>
      </c>
      <c r="D655" s="6" t="s">
        <v>4127</v>
      </c>
      <c r="E655" s="25">
        <v>248.7106</v>
      </c>
      <c r="F655" s="13">
        <v>2.69</v>
      </c>
      <c r="G655" s="13">
        <v>4.63</v>
      </c>
      <c r="H655" s="6" t="s">
        <v>2999</v>
      </c>
      <c r="I655" s="13">
        <v>4.63</v>
      </c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ht="15.0" customHeight="1">
      <c r="A656" s="8">
        <v>655.0</v>
      </c>
      <c r="B656" s="9" t="s">
        <v>2601</v>
      </c>
      <c r="C656" s="6" t="s">
        <v>2602</v>
      </c>
      <c r="D656" s="6" t="s">
        <v>2603</v>
      </c>
      <c r="E656" s="25">
        <v>158.2</v>
      </c>
      <c r="F656" s="13">
        <v>2.37</v>
      </c>
      <c r="G656" s="13">
        <v>3.5557538026754703</v>
      </c>
      <c r="H656" s="6" t="s">
        <v>3005</v>
      </c>
      <c r="I656" s="13">
        <v>3.5557538026754703</v>
      </c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</row>
    <row r="657" ht="15.0" customHeight="1">
      <c r="A657" s="8">
        <v>656.0</v>
      </c>
      <c r="B657" s="9" t="s">
        <v>4128</v>
      </c>
      <c r="C657" s="3" t="s">
        <v>4129</v>
      </c>
      <c r="D657" s="3" t="s">
        <v>4130</v>
      </c>
      <c r="E657" s="25">
        <v>313.31</v>
      </c>
      <c r="F657" s="13">
        <v>3.73</v>
      </c>
      <c r="G657" s="13">
        <v>9.22</v>
      </c>
      <c r="H657" s="6" t="s">
        <v>3005</v>
      </c>
      <c r="I657" s="13">
        <v>9.22</v>
      </c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</row>
    <row r="658" ht="15.0" customHeight="1">
      <c r="A658" s="8">
        <v>657.0</v>
      </c>
      <c r="B658" s="9" t="s">
        <v>4131</v>
      </c>
      <c r="C658" s="3" t="s">
        <v>4132</v>
      </c>
      <c r="D658" s="3" t="s">
        <v>4133</v>
      </c>
      <c r="E658" s="25">
        <v>340.34</v>
      </c>
      <c r="F658" s="13">
        <v>3.2</v>
      </c>
      <c r="G658" s="13">
        <v>8.82</v>
      </c>
      <c r="H658" s="6" t="s">
        <v>3005</v>
      </c>
      <c r="I658" s="13">
        <v>8.82</v>
      </c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</row>
    <row r="659" ht="15.0" customHeight="1">
      <c r="A659" s="8">
        <v>658.0</v>
      </c>
      <c r="B659" s="9" t="s">
        <v>4134</v>
      </c>
      <c r="C659" s="6" t="s">
        <v>4135</v>
      </c>
      <c r="D659" s="6" t="s">
        <v>4136</v>
      </c>
      <c r="E659" s="25">
        <v>187.21</v>
      </c>
      <c r="F659" s="13">
        <v>1.36</v>
      </c>
      <c r="G659" s="13">
        <v>3.5563256996392196</v>
      </c>
      <c r="H659" s="6" t="s">
        <v>3005</v>
      </c>
      <c r="I659" s="13">
        <v>3.5563256996392196</v>
      </c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</row>
    <row r="660" ht="15.0" customHeight="1">
      <c r="A660" s="8">
        <v>659.0</v>
      </c>
      <c r="B660" s="9" t="s">
        <v>2616</v>
      </c>
      <c r="C660" s="6" t="s">
        <v>2617</v>
      </c>
      <c r="D660" s="6" t="s">
        <v>2618</v>
      </c>
      <c r="E660" s="25">
        <v>212.29</v>
      </c>
      <c r="F660" s="13">
        <v>4.12</v>
      </c>
      <c r="G660" s="13">
        <v>5.096480615665231</v>
      </c>
      <c r="H660" s="6" t="s">
        <v>3005</v>
      </c>
      <c r="I660" s="13">
        <v>5.096480615665231</v>
      </c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ht="15.0" customHeight="1">
      <c r="A661" s="8">
        <v>660.0</v>
      </c>
      <c r="B661" s="9" t="s">
        <v>2619</v>
      </c>
      <c r="C661" s="6" t="s">
        <v>2620</v>
      </c>
      <c r="D661" s="6" t="s">
        <v>4137</v>
      </c>
      <c r="E661" s="25">
        <v>270.37</v>
      </c>
      <c r="F661" s="13">
        <v>5.04</v>
      </c>
      <c r="G661" s="13">
        <v>4.318015148730277</v>
      </c>
      <c r="H661" s="6" t="s">
        <v>3005</v>
      </c>
      <c r="I661" s="13">
        <v>4.318015148730277</v>
      </c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ht="15.0" customHeight="1">
      <c r="A662" s="8">
        <v>661.0</v>
      </c>
      <c r="B662" s="9" t="s">
        <v>2622</v>
      </c>
      <c r="C662" s="6" t="s">
        <v>2623</v>
      </c>
      <c r="D662" s="6" t="s">
        <v>2624</v>
      </c>
      <c r="E662" s="25">
        <v>200.24</v>
      </c>
      <c r="F662" s="13">
        <v>2.91</v>
      </c>
      <c r="G662" s="13">
        <v>4.222369590552542</v>
      </c>
      <c r="H662" s="6" t="s">
        <v>3005</v>
      </c>
      <c r="I662" s="13">
        <v>4.222369590552542</v>
      </c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</row>
    <row r="663" ht="15.0" customHeight="1">
      <c r="A663" s="8">
        <v>662.0</v>
      </c>
      <c r="B663" s="9" t="s">
        <v>2625</v>
      </c>
      <c r="C663" s="6" t="s">
        <v>2626</v>
      </c>
      <c r="D663" s="6" t="s">
        <v>2627</v>
      </c>
      <c r="E663" s="25">
        <v>228.29</v>
      </c>
      <c r="F663" s="13">
        <v>3.32</v>
      </c>
      <c r="G663" s="13">
        <v>4.2445435357934</v>
      </c>
      <c r="H663" s="6" t="s">
        <v>3005</v>
      </c>
      <c r="I663" s="13">
        <v>4.2445435357934</v>
      </c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ht="15.0" customHeight="1">
      <c r="A664" s="8">
        <v>663.0</v>
      </c>
      <c r="B664" s="9" t="s">
        <v>2628</v>
      </c>
      <c r="C664" s="6" t="s">
        <v>2629</v>
      </c>
      <c r="D664" s="6" t="s">
        <v>2630</v>
      </c>
      <c r="E664" s="25">
        <v>543.88</v>
      </c>
      <c r="F664" s="13">
        <v>7.2</v>
      </c>
      <c r="G664" s="13">
        <v>4.837875997586619</v>
      </c>
      <c r="H664" s="6" t="s">
        <v>3005</v>
      </c>
      <c r="I664" s="13">
        <v>4.837875997586619</v>
      </c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</row>
    <row r="665" ht="15.0" customHeight="1">
      <c r="A665" s="8">
        <v>664.0</v>
      </c>
      <c r="B665" s="9" t="s">
        <v>2640</v>
      </c>
      <c r="C665" s="6" t="s">
        <v>2641</v>
      </c>
      <c r="D665" s="6" t="s">
        <v>2642</v>
      </c>
      <c r="E665" s="25">
        <v>268.41</v>
      </c>
      <c r="F665" s="13">
        <v>4.68</v>
      </c>
      <c r="G665" s="13">
        <v>6.06707085604537</v>
      </c>
      <c r="H665" s="6" t="s">
        <v>3005</v>
      </c>
      <c r="I665" s="13">
        <v>6.06707085604537</v>
      </c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ht="15.0" customHeight="1">
      <c r="A666" s="8">
        <v>665.0</v>
      </c>
      <c r="B666" s="9" t="s">
        <v>2661</v>
      </c>
      <c r="C666" s="6" t="s">
        <v>4138</v>
      </c>
      <c r="D666" s="6" t="s">
        <v>2663</v>
      </c>
      <c r="E666" s="25">
        <v>246.22</v>
      </c>
      <c r="F666" s="13">
        <v>2.42</v>
      </c>
      <c r="G666" s="13">
        <v>3.800258719947592</v>
      </c>
      <c r="H666" s="6" t="s">
        <v>3005</v>
      </c>
      <c r="I666" s="13">
        <v>3.800258719947592</v>
      </c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</row>
    <row r="667" ht="15.0" customHeight="1">
      <c r="A667" s="8">
        <v>666.0</v>
      </c>
      <c r="B667" s="9" t="s">
        <v>2664</v>
      </c>
      <c r="C667" s="6" t="s">
        <v>2665</v>
      </c>
      <c r="D667" s="6" t="s">
        <v>2666</v>
      </c>
      <c r="E667" s="25">
        <v>228.25</v>
      </c>
      <c r="F667" s="13">
        <v>3.79</v>
      </c>
      <c r="G667" s="13">
        <v>5.079657185253508</v>
      </c>
      <c r="H667" s="6" t="s">
        <v>3005</v>
      </c>
      <c r="I667" s="13">
        <v>5.079657185253508</v>
      </c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</row>
    <row r="668" ht="15.0" customHeight="1">
      <c r="A668" s="8">
        <v>667.0</v>
      </c>
      <c r="B668" s="9" t="s">
        <v>2667</v>
      </c>
      <c r="C668" s="6" t="s">
        <v>2668</v>
      </c>
      <c r="D668" s="6" t="s">
        <v>4139</v>
      </c>
      <c r="E668" s="25">
        <v>289.55</v>
      </c>
      <c r="F668" s="13">
        <v>4.76</v>
      </c>
      <c r="G668" s="13">
        <v>6.030359805110406</v>
      </c>
      <c r="H668" s="6" t="s">
        <v>3005</v>
      </c>
      <c r="I668" s="13">
        <v>6.030359805110406</v>
      </c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</row>
    <row r="669" ht="15.0" customHeight="1">
      <c r="A669" s="8">
        <v>668.0</v>
      </c>
      <c r="B669" s="9" t="s">
        <v>2670</v>
      </c>
      <c r="C669" s="6" t="s">
        <v>2671</v>
      </c>
      <c r="D669" s="6" t="s">
        <v>4140</v>
      </c>
      <c r="E669" s="25">
        <v>198.27</v>
      </c>
      <c r="F669" s="13">
        <v>1.59</v>
      </c>
      <c r="G669" s="13">
        <v>4.899316997918055</v>
      </c>
      <c r="H669" s="6" t="s">
        <v>3005</v>
      </c>
      <c r="I669" s="13">
        <v>4.899316997918055</v>
      </c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</row>
    <row r="670" ht="15.0" customHeight="1">
      <c r="A670" s="8">
        <v>669.0</v>
      </c>
      <c r="B670" s="9" t="s">
        <v>2673</v>
      </c>
      <c r="C670" s="6" t="s">
        <v>2674</v>
      </c>
      <c r="D670" s="6" t="s">
        <v>2675</v>
      </c>
      <c r="E670" s="25">
        <v>267.16</v>
      </c>
      <c r="F670" s="13">
        <v>3.91</v>
      </c>
      <c r="G670" s="13">
        <v>5.462983607447142</v>
      </c>
      <c r="H670" s="6" t="s">
        <v>3005</v>
      </c>
      <c r="I670" s="13">
        <v>5.462983607447142</v>
      </c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</row>
    <row r="671" ht="15.0" customHeight="1">
      <c r="A671" s="8">
        <v>670.0</v>
      </c>
      <c r="B671" s="9" t="s">
        <v>4141</v>
      </c>
      <c r="C671" s="6" t="s">
        <v>4142</v>
      </c>
      <c r="D671" s="6" t="s">
        <v>4143</v>
      </c>
      <c r="E671" s="25">
        <v>200.24</v>
      </c>
      <c r="F671" s="13">
        <v>1.36</v>
      </c>
      <c r="G671" s="13">
        <v>5.305915642002617</v>
      </c>
      <c r="H671" s="6" t="s">
        <v>3005</v>
      </c>
      <c r="I671" s="13">
        <v>5.305915642002617</v>
      </c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</row>
    <row r="672" ht="15.0" customHeight="1">
      <c r="A672" s="8">
        <v>671.0</v>
      </c>
      <c r="B672" s="9" t="s">
        <v>4144</v>
      </c>
      <c r="C672" s="6" t="s">
        <v>4145</v>
      </c>
      <c r="D672" s="6" t="s">
        <v>4146</v>
      </c>
      <c r="E672" s="25">
        <v>315.59</v>
      </c>
      <c r="F672" s="13">
        <v>4.9</v>
      </c>
      <c r="G672" s="13">
        <v>7.295003250748299</v>
      </c>
      <c r="H672" s="6" t="s">
        <v>3005</v>
      </c>
      <c r="I672" s="13">
        <v>7.295003250748299</v>
      </c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</row>
    <row r="673" ht="15.0" customHeight="1">
      <c r="A673" s="8">
        <v>672.0</v>
      </c>
      <c r="B673" s="9" t="s">
        <v>4147</v>
      </c>
      <c r="C673" s="6" t="s">
        <v>4148</v>
      </c>
      <c r="D673" s="6" t="s">
        <v>4149</v>
      </c>
      <c r="E673" s="25">
        <v>310.6826</v>
      </c>
      <c r="F673" s="13">
        <v>3.88</v>
      </c>
      <c r="G673" s="13">
        <v>7.77</v>
      </c>
      <c r="H673" s="6" t="s">
        <v>2999</v>
      </c>
      <c r="I673" s="13">
        <v>7.77</v>
      </c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</row>
    <row r="674" ht="15.0" customHeight="1">
      <c r="A674" s="8">
        <v>673.0</v>
      </c>
      <c r="B674" s="9" t="s">
        <v>4150</v>
      </c>
      <c r="C674" s="6" t="s">
        <v>4151</v>
      </c>
      <c r="D674" s="6" t="s">
        <v>4152</v>
      </c>
      <c r="E674" s="25">
        <v>318.5388</v>
      </c>
      <c r="F674" s="13">
        <v>4.97</v>
      </c>
      <c r="G674" s="13">
        <v>5.88</v>
      </c>
      <c r="H674" s="6" t="s">
        <v>2999</v>
      </c>
      <c r="I674" s="13">
        <v>5.88</v>
      </c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</row>
    <row r="675" ht="15.0" customHeight="1">
      <c r="A675" s="8">
        <v>674.0</v>
      </c>
      <c r="B675" s="9" t="s">
        <v>4153</v>
      </c>
      <c r="C675" s="3" t="s">
        <v>4154</v>
      </c>
      <c r="D675" s="3" t="s">
        <v>4155</v>
      </c>
      <c r="E675" s="25">
        <v>358.39</v>
      </c>
      <c r="F675" s="13">
        <v>0.08</v>
      </c>
      <c r="G675" s="13">
        <v>5.0919578853305065</v>
      </c>
      <c r="H675" s="6" t="s">
        <v>3005</v>
      </c>
      <c r="I675" s="13">
        <v>5.0919578853305065</v>
      </c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</row>
    <row r="676" ht="15.0" customHeight="1">
      <c r="A676" s="8">
        <v>675.0</v>
      </c>
      <c r="B676" s="9" t="s">
        <v>4156</v>
      </c>
      <c r="C676" s="6" t="s">
        <v>4157</v>
      </c>
      <c r="D676" s="6" t="s">
        <v>4158</v>
      </c>
      <c r="E676" s="25">
        <v>290.7439</v>
      </c>
      <c r="F676" s="13">
        <v>3.7</v>
      </c>
      <c r="G676" s="13">
        <v>4.99</v>
      </c>
      <c r="H676" s="6" t="s">
        <v>2999</v>
      </c>
      <c r="I676" s="13">
        <v>4.99</v>
      </c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</row>
    <row r="677" ht="15.0" customHeight="1">
      <c r="A677" s="8">
        <v>676.0</v>
      </c>
      <c r="B677" s="9" t="s">
        <v>2682</v>
      </c>
      <c r="C677" s="6" t="s">
        <v>2683</v>
      </c>
      <c r="D677" s="6" t="s">
        <v>2684</v>
      </c>
      <c r="E677" s="25">
        <v>270.37</v>
      </c>
      <c r="F677" s="13">
        <v>5.5</v>
      </c>
      <c r="G677" s="13">
        <v>6.016985153066296</v>
      </c>
      <c r="H677" s="6" t="s">
        <v>3005</v>
      </c>
      <c r="I677" s="13">
        <v>6.016985153066296</v>
      </c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</row>
    <row r="678" ht="15.0" customHeight="1">
      <c r="A678" s="8">
        <v>677.0</v>
      </c>
      <c r="B678" s="9" t="s">
        <v>2691</v>
      </c>
      <c r="C678" s="3" t="s">
        <v>2692</v>
      </c>
      <c r="D678" s="3" t="s">
        <v>4159</v>
      </c>
      <c r="E678" s="25">
        <v>218.33</v>
      </c>
      <c r="F678" s="13">
        <v>4.41</v>
      </c>
      <c r="G678" s="13">
        <v>7.409694489057108</v>
      </c>
      <c r="H678" s="6" t="s">
        <v>3005</v>
      </c>
      <c r="I678" s="13">
        <v>7.409694489057108</v>
      </c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</row>
    <row r="679" ht="15.0" customHeight="1">
      <c r="A679" s="8">
        <v>678.0</v>
      </c>
      <c r="B679" s="9" t="s">
        <v>2697</v>
      </c>
      <c r="C679" s="6" t="s">
        <v>2698</v>
      </c>
      <c r="D679" s="6" t="s">
        <v>2699</v>
      </c>
      <c r="E679" s="25">
        <v>211.27</v>
      </c>
      <c r="F679" s="13">
        <v>2.89</v>
      </c>
      <c r="G679" s="13">
        <v>4.416352813434194</v>
      </c>
      <c r="H679" s="6" t="s">
        <v>3005</v>
      </c>
      <c r="I679" s="13">
        <v>4.416352813434194</v>
      </c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</row>
    <row r="680" ht="15.0" customHeight="1">
      <c r="A680" s="8">
        <v>679.0</v>
      </c>
      <c r="B680" s="9" t="s">
        <v>2700</v>
      </c>
      <c r="C680" s="6" t="s">
        <v>2701</v>
      </c>
      <c r="D680" s="6" t="s">
        <v>2702</v>
      </c>
      <c r="E680" s="25">
        <v>239.32</v>
      </c>
      <c r="F680" s="13">
        <v>3.99</v>
      </c>
      <c r="G680" s="13">
        <v>4.5216464977387405</v>
      </c>
      <c r="H680" s="6" t="s">
        <v>3005</v>
      </c>
      <c r="I680" s="13">
        <v>4.5216464977387405</v>
      </c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</row>
    <row r="681" ht="15.0" customHeight="1">
      <c r="A681" s="8">
        <v>680.0</v>
      </c>
      <c r="B681" s="9" t="s">
        <v>2703</v>
      </c>
      <c r="C681" s="6" t="s">
        <v>2704</v>
      </c>
      <c r="D681" s="6" t="s">
        <v>2705</v>
      </c>
      <c r="E681" s="25">
        <v>253.13</v>
      </c>
      <c r="F681" s="13">
        <v>4.35</v>
      </c>
      <c r="G681" s="13">
        <v>6.041615783112857</v>
      </c>
      <c r="H681" s="6" t="s">
        <v>3005</v>
      </c>
      <c r="I681" s="13">
        <v>6.041615783112857</v>
      </c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</row>
    <row r="682" ht="15.0" customHeight="1">
      <c r="A682" s="8">
        <v>681.0</v>
      </c>
      <c r="B682" s="9" t="s">
        <v>2706</v>
      </c>
      <c r="C682" s="6" t="s">
        <v>2707</v>
      </c>
      <c r="D682" s="6" t="s">
        <v>2708</v>
      </c>
      <c r="E682" s="25">
        <v>184.24</v>
      </c>
      <c r="F682" s="13">
        <v>2.94</v>
      </c>
      <c r="G682" s="13" t="s">
        <v>4160</v>
      </c>
      <c r="H682" s="6" t="s">
        <v>3083</v>
      </c>
      <c r="I682" s="13">
        <v>4.936995619898974</v>
      </c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</row>
    <row r="683" ht="15.0" customHeight="1">
      <c r="A683" s="8">
        <v>682.0</v>
      </c>
      <c r="B683" s="9" t="s">
        <v>4161</v>
      </c>
      <c r="C683" s="6" t="s">
        <v>4162</v>
      </c>
      <c r="D683" s="6" t="s">
        <v>4163</v>
      </c>
      <c r="E683" s="25">
        <v>334.2021</v>
      </c>
      <c r="F683" s="13">
        <v>3.75</v>
      </c>
      <c r="G683" s="13">
        <v>6.65</v>
      </c>
      <c r="H683" s="6" t="s">
        <v>2999</v>
      </c>
      <c r="I683" s="13">
        <v>6.65</v>
      </c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</row>
    <row r="684" ht="15.0" customHeight="1">
      <c r="A684" s="8">
        <v>683.0</v>
      </c>
      <c r="B684" s="9" t="s">
        <v>4164</v>
      </c>
      <c r="C684" s="3" t="s">
        <v>4165</v>
      </c>
      <c r="D684" s="3" t="s">
        <v>4166</v>
      </c>
      <c r="E684" s="25">
        <v>228.3133</v>
      </c>
      <c r="F684" s="13">
        <v>3.21</v>
      </c>
      <c r="G684" s="13">
        <v>3.53</v>
      </c>
      <c r="H684" s="6" t="s">
        <v>2999</v>
      </c>
      <c r="I684" s="13">
        <v>3.53</v>
      </c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</row>
    <row r="685" ht="15.0" customHeight="1">
      <c r="A685" s="8">
        <v>684.0</v>
      </c>
      <c r="B685" s="9" t="s">
        <v>2718</v>
      </c>
      <c r="C685" s="6" t="s">
        <v>2719</v>
      </c>
      <c r="D685" s="6" t="s">
        <v>4167</v>
      </c>
      <c r="E685" s="25">
        <v>197.24</v>
      </c>
      <c r="F685" s="13">
        <v>3.41</v>
      </c>
      <c r="G685" s="13">
        <v>5.6322371621775265</v>
      </c>
      <c r="H685" s="6" t="s">
        <v>3005</v>
      </c>
      <c r="I685" s="13">
        <v>5.6322371621775265</v>
      </c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</row>
    <row r="686" ht="15.0" customHeight="1">
      <c r="A686" s="8">
        <v>685.0</v>
      </c>
      <c r="B686" s="9" t="s">
        <v>4168</v>
      </c>
      <c r="C686" s="3" t="s">
        <v>4169</v>
      </c>
      <c r="D686" s="3" t="s">
        <v>4170</v>
      </c>
      <c r="E686" s="25">
        <v>250.27</v>
      </c>
      <c r="F686" s="13">
        <v>1.65</v>
      </c>
      <c r="G686" s="13">
        <v>3.398408793614166</v>
      </c>
      <c r="H686" s="6" t="s">
        <v>3005</v>
      </c>
      <c r="I686" s="13">
        <v>3.398408793614166</v>
      </c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</row>
    <row r="687" ht="15.0" customHeight="1">
      <c r="A687" s="8">
        <v>686.0</v>
      </c>
      <c r="B687" s="9" t="s">
        <v>4171</v>
      </c>
      <c r="C687" s="6" t="s">
        <v>4172</v>
      </c>
      <c r="D687" s="6" t="s">
        <v>4173</v>
      </c>
      <c r="E687" s="25">
        <v>293.7907</v>
      </c>
      <c r="F687" s="13">
        <v>3.2</v>
      </c>
      <c r="G687" s="13">
        <v>4.01</v>
      </c>
      <c r="H687" s="6" t="s">
        <v>2999</v>
      </c>
      <c r="I687" s="13">
        <v>4.01</v>
      </c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</row>
    <row r="688" ht="15.0" customHeight="1">
      <c r="A688" s="8">
        <v>687.0</v>
      </c>
      <c r="B688" s="9" t="s">
        <v>2730</v>
      </c>
      <c r="C688" s="6" t="s">
        <v>4174</v>
      </c>
      <c r="D688" s="6" t="s">
        <v>2732</v>
      </c>
      <c r="E688" s="25">
        <v>259.22</v>
      </c>
      <c r="F688" s="13">
        <v>2.69</v>
      </c>
      <c r="G688" s="13">
        <v>4.051940670264881</v>
      </c>
      <c r="H688" s="6" t="s">
        <v>3005</v>
      </c>
      <c r="I688" s="13">
        <v>4.051940670264881</v>
      </c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</row>
    <row r="689" ht="15.0" customHeight="1">
      <c r="A689" s="8">
        <v>688.0</v>
      </c>
      <c r="B689" s="9" t="s">
        <v>2739</v>
      </c>
      <c r="C689" s="3" t="s">
        <v>2740</v>
      </c>
      <c r="D689" s="3" t="s">
        <v>4175</v>
      </c>
      <c r="E689" s="25">
        <v>222.26</v>
      </c>
      <c r="F689" s="13">
        <v>1.92</v>
      </c>
      <c r="G689" s="13">
        <v>3.8027932656614603</v>
      </c>
      <c r="H689" s="6" t="s">
        <v>3005</v>
      </c>
      <c r="I689" s="13">
        <v>3.8027932656614603</v>
      </c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</row>
    <row r="690" ht="15.0" customHeight="1">
      <c r="A690" s="8">
        <v>689.0</v>
      </c>
      <c r="B690" s="9" t="s">
        <v>2742</v>
      </c>
      <c r="C690" s="6" t="s">
        <v>2743</v>
      </c>
      <c r="D690" s="6" t="s">
        <v>2744</v>
      </c>
      <c r="E690" s="25">
        <v>322.0</v>
      </c>
      <c r="F690" s="13">
        <v>3.94</v>
      </c>
      <c r="G690" s="13">
        <v>5.393912519388994</v>
      </c>
      <c r="H690" s="6" t="s">
        <v>3005</v>
      </c>
      <c r="I690" s="13">
        <v>5.393912519388994</v>
      </c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</row>
    <row r="691" ht="15.0" customHeight="1">
      <c r="A691" s="8">
        <v>690.0</v>
      </c>
      <c r="B691" s="9" t="s">
        <v>2745</v>
      </c>
      <c r="C691" s="6" t="s">
        <v>2746</v>
      </c>
      <c r="D691" s="6" t="s">
        <v>2747</v>
      </c>
      <c r="E691" s="25">
        <v>120.15</v>
      </c>
      <c r="F691" s="13">
        <v>1.61</v>
      </c>
      <c r="G691" s="13" t="s">
        <v>4176</v>
      </c>
      <c r="H691" s="6" t="s">
        <v>3083</v>
      </c>
      <c r="I691" s="13">
        <v>4.410485087093544</v>
      </c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</row>
    <row r="692" ht="15.0" customHeight="1">
      <c r="A692" s="8">
        <v>691.0</v>
      </c>
      <c r="B692" s="9" t="s">
        <v>2748</v>
      </c>
      <c r="C692" s="6" t="s">
        <v>2749</v>
      </c>
      <c r="D692" s="6" t="s">
        <v>2750</v>
      </c>
      <c r="E692" s="25">
        <v>143.19</v>
      </c>
      <c r="F692" s="13">
        <v>2.28</v>
      </c>
      <c r="G692" s="13">
        <v>5.231633403024024</v>
      </c>
      <c r="H692" s="6" t="s">
        <v>3005</v>
      </c>
      <c r="I692" s="13">
        <v>5.231633403024024</v>
      </c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</row>
    <row r="693" ht="14.25" customHeight="1">
      <c r="A693" s="8">
        <v>692.0</v>
      </c>
      <c r="B693" s="9" t="s">
        <v>2754</v>
      </c>
      <c r="C693" s="6" t="s">
        <v>2755</v>
      </c>
      <c r="D693" s="6" t="s">
        <v>2756</v>
      </c>
      <c r="E693" s="25">
        <v>144.17</v>
      </c>
      <c r="F693" s="13">
        <v>2.7</v>
      </c>
      <c r="G693" s="13" t="s">
        <v>4177</v>
      </c>
      <c r="H693" s="6" t="s">
        <v>4178</v>
      </c>
      <c r="I693" s="13">
        <v>4.522299514427604</v>
      </c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 ht="15.0" customHeight="1">
      <c r="A694" s="8">
        <v>693.0</v>
      </c>
      <c r="B694" s="9" t="s">
        <v>4179</v>
      </c>
      <c r="C694" s="6" t="s">
        <v>4180</v>
      </c>
      <c r="D694" s="6" t="s">
        <v>4181</v>
      </c>
      <c r="E694" s="25">
        <v>188.18</v>
      </c>
      <c r="F694" s="13">
        <v>3.05</v>
      </c>
      <c r="G694" s="13">
        <v>3.7560595243185833</v>
      </c>
      <c r="H694" s="6" t="s">
        <v>3005</v>
      </c>
      <c r="I694" s="13">
        <v>3.7560595243185833</v>
      </c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</row>
    <row r="695" ht="15.0" customHeight="1">
      <c r="A695" s="8">
        <v>694.0</v>
      </c>
      <c r="B695" s="9" t="s">
        <v>2757</v>
      </c>
      <c r="C695" s="6" t="s">
        <v>2758</v>
      </c>
      <c r="D695" s="6" t="s">
        <v>2759</v>
      </c>
      <c r="E695" s="25">
        <v>158.2</v>
      </c>
      <c r="F695" s="13">
        <v>0.89</v>
      </c>
      <c r="G695" s="13">
        <v>4.619422882544848</v>
      </c>
      <c r="H695" s="6" t="s">
        <v>3005</v>
      </c>
      <c r="I695" s="13">
        <v>4.619422882544848</v>
      </c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</row>
    <row r="696" ht="15.0" customHeight="1">
      <c r="A696" s="8">
        <v>695.0</v>
      </c>
      <c r="B696" s="9" t="s">
        <v>2760</v>
      </c>
      <c r="C696" s="6" t="s">
        <v>2761</v>
      </c>
      <c r="D696" s="6" t="s">
        <v>2762</v>
      </c>
      <c r="E696" s="25">
        <v>158.2</v>
      </c>
      <c r="F696" s="13">
        <v>0.89</v>
      </c>
      <c r="G696" s="13">
        <v>5.968757557783384</v>
      </c>
      <c r="H696" s="6" t="s">
        <v>3005</v>
      </c>
      <c r="I696" s="13">
        <v>5.968757557783384</v>
      </c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</row>
    <row r="697" ht="15.0" customHeight="1">
      <c r="A697" s="8">
        <v>696.0</v>
      </c>
      <c r="B697" s="9" t="s">
        <v>2763</v>
      </c>
      <c r="C697" s="6" t="s">
        <v>2764</v>
      </c>
      <c r="D697" s="6" t="s">
        <v>4182</v>
      </c>
      <c r="E697" s="25">
        <v>201.2208</v>
      </c>
      <c r="F697" s="13">
        <v>2.36</v>
      </c>
      <c r="G697" s="13">
        <v>7.33</v>
      </c>
      <c r="H697" s="6" t="s">
        <v>2999</v>
      </c>
      <c r="I697" s="13">
        <v>7.33</v>
      </c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</row>
    <row r="698" ht="15.0" customHeight="1">
      <c r="A698" s="8">
        <v>697.0</v>
      </c>
      <c r="B698" s="9" t="s">
        <v>4183</v>
      </c>
      <c r="C698" s="6" t="s">
        <v>4184</v>
      </c>
      <c r="D698" s="6" t="s">
        <v>4185</v>
      </c>
      <c r="E698" s="25">
        <v>206.25</v>
      </c>
      <c r="F698" s="13">
        <v>4.32</v>
      </c>
      <c r="G698" s="13">
        <v>5.035640356269134</v>
      </c>
      <c r="H698" s="6" t="s">
        <v>3005</v>
      </c>
      <c r="I698" s="13">
        <v>5.035640356269134</v>
      </c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</row>
    <row r="699" ht="15.0" customHeight="1">
      <c r="A699" s="8">
        <v>698.0</v>
      </c>
      <c r="B699" s="9" t="s">
        <v>4186</v>
      </c>
      <c r="C699" s="6" t="s">
        <v>4187</v>
      </c>
      <c r="D699" s="6" t="s">
        <v>4188</v>
      </c>
      <c r="E699" s="25">
        <v>179.2169</v>
      </c>
      <c r="F699" s="13">
        <v>3.4</v>
      </c>
      <c r="G699" s="13">
        <v>4.81</v>
      </c>
      <c r="H699" s="6" t="s">
        <v>2999</v>
      </c>
      <c r="I699" s="13">
        <v>4.81</v>
      </c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</row>
    <row r="700" ht="15.0" customHeight="1">
      <c r="A700" s="8">
        <v>699.0</v>
      </c>
      <c r="B700" s="9" t="s">
        <v>4189</v>
      </c>
      <c r="C700" s="6" t="s">
        <v>4190</v>
      </c>
      <c r="D700" s="6" t="s">
        <v>4191</v>
      </c>
      <c r="E700" s="25">
        <v>167.21</v>
      </c>
      <c r="F700" s="13">
        <v>3.72</v>
      </c>
      <c r="G700" s="13">
        <v>4.7</v>
      </c>
      <c r="H700" s="6" t="s">
        <v>2999</v>
      </c>
      <c r="I700" s="13">
        <v>4.7</v>
      </c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</row>
    <row r="701" ht="15.0" customHeight="1">
      <c r="A701" s="8">
        <v>700.0</v>
      </c>
      <c r="B701" s="9" t="s">
        <v>2770</v>
      </c>
      <c r="C701" s="6" t="s">
        <v>2771</v>
      </c>
      <c r="D701" s="6" t="s">
        <v>4192</v>
      </c>
      <c r="E701" s="25">
        <v>193.25</v>
      </c>
      <c r="F701" s="13">
        <v>4.19</v>
      </c>
      <c r="G701" s="13">
        <v>8.50796825220672</v>
      </c>
      <c r="H701" s="6" t="s">
        <v>3005</v>
      </c>
      <c r="I701" s="13">
        <v>8.50796825220672</v>
      </c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</row>
    <row r="702" ht="15.0" customHeight="1">
      <c r="A702" s="8">
        <v>701.0</v>
      </c>
      <c r="B702" s="9" t="s">
        <v>2776</v>
      </c>
      <c r="C702" s="3" t="s">
        <v>2777</v>
      </c>
      <c r="D702" s="3" t="s">
        <v>2778</v>
      </c>
      <c r="E702" s="25">
        <v>184.26</v>
      </c>
      <c r="F702" s="13">
        <v>4.38</v>
      </c>
      <c r="G702" s="13" t="s">
        <v>4193</v>
      </c>
      <c r="H702" s="6" t="s">
        <v>3083</v>
      </c>
      <c r="I702" s="13">
        <v>5.340989195170263</v>
      </c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</row>
    <row r="703" ht="15.0" customHeight="1">
      <c r="A703" s="8">
        <v>702.0</v>
      </c>
      <c r="B703" s="9" t="s">
        <v>4194</v>
      </c>
      <c r="C703" s="3" t="s">
        <v>4195</v>
      </c>
      <c r="D703" s="3" t="s">
        <v>4196</v>
      </c>
      <c r="E703" s="25">
        <v>200.257</v>
      </c>
      <c r="F703" s="13">
        <v>2.07</v>
      </c>
      <c r="G703" s="13">
        <v>4.0</v>
      </c>
      <c r="H703" s="6" t="s">
        <v>4197</v>
      </c>
      <c r="I703" s="13">
        <v>4.0</v>
      </c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</row>
    <row r="704" ht="15.0" customHeight="1">
      <c r="A704" s="8">
        <v>703.0</v>
      </c>
      <c r="B704" s="9" t="s">
        <v>2782</v>
      </c>
      <c r="C704" s="3" t="s">
        <v>2783</v>
      </c>
      <c r="D704" s="3" t="s">
        <v>4198</v>
      </c>
      <c r="E704" s="25">
        <v>176.23</v>
      </c>
      <c r="F704" s="13">
        <v>2.67</v>
      </c>
      <c r="G704" s="13">
        <v>4.204687156065542</v>
      </c>
      <c r="H704" s="6" t="s">
        <v>3005</v>
      </c>
      <c r="I704" s="13">
        <v>4.204687156065542</v>
      </c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</row>
    <row r="705" ht="15.0" customHeight="1">
      <c r="A705" s="8">
        <v>704.0</v>
      </c>
      <c r="B705" s="9" t="s">
        <v>4199</v>
      </c>
      <c r="C705" s="3" t="s">
        <v>4200</v>
      </c>
      <c r="D705" s="3" t="s">
        <v>4201</v>
      </c>
      <c r="E705" s="25">
        <v>148.2255</v>
      </c>
      <c r="F705" s="13">
        <v>3.54</v>
      </c>
      <c r="G705" s="13">
        <v>4.76</v>
      </c>
      <c r="H705" s="6" t="s">
        <v>4197</v>
      </c>
      <c r="I705" s="13">
        <v>4.76</v>
      </c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</row>
    <row r="706" ht="15.0" customHeight="1">
      <c r="A706" s="8">
        <v>705.0</v>
      </c>
      <c r="B706" s="9" t="s">
        <v>4202</v>
      </c>
      <c r="C706" s="3" t="s">
        <v>4203</v>
      </c>
      <c r="D706" s="3" t="s">
        <v>4204</v>
      </c>
      <c r="E706" s="25">
        <v>148.2255</v>
      </c>
      <c r="F706" s="13">
        <v>3.54</v>
      </c>
      <c r="G706" s="13">
        <v>4.02</v>
      </c>
      <c r="H706" s="6" t="s">
        <v>4197</v>
      </c>
      <c r="I706" s="13">
        <v>4.02</v>
      </c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</row>
    <row r="707" ht="15.0" customHeight="1">
      <c r="A707" s="8">
        <v>706.0</v>
      </c>
      <c r="B707" s="9" t="s">
        <v>4205</v>
      </c>
      <c r="C707" s="3" t="s">
        <v>4206</v>
      </c>
      <c r="D707" s="3" t="s">
        <v>4207</v>
      </c>
      <c r="E707" s="25">
        <v>134.199</v>
      </c>
      <c r="F707" s="13">
        <v>3.12</v>
      </c>
      <c r="G707" s="13">
        <v>3.36</v>
      </c>
      <c r="H707" s="6" t="s">
        <v>4208</v>
      </c>
      <c r="I707" s="13">
        <v>3.36</v>
      </c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 ht="15.0" customHeight="1">
      <c r="A708" s="8">
        <v>707.0</v>
      </c>
      <c r="B708" s="9" t="s">
        <v>4209</v>
      </c>
      <c r="C708" s="6" t="s">
        <v>4210</v>
      </c>
      <c r="D708" s="6" t="s">
        <v>4211</v>
      </c>
      <c r="E708" s="25">
        <v>191.1863</v>
      </c>
      <c r="F708" s="13">
        <v>1.52</v>
      </c>
      <c r="G708" s="13">
        <v>5.54</v>
      </c>
      <c r="H708" s="6" t="s">
        <v>2999</v>
      </c>
      <c r="I708" s="13">
        <v>5.54</v>
      </c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</row>
    <row r="709" ht="15.0" customHeight="1">
      <c r="A709" s="8">
        <v>708.0</v>
      </c>
      <c r="B709" s="9" t="s">
        <v>2788</v>
      </c>
      <c r="C709" s="3" t="s">
        <v>2789</v>
      </c>
      <c r="D709" s="3" t="s">
        <v>2790</v>
      </c>
      <c r="E709" s="25">
        <v>284.41</v>
      </c>
      <c r="F709" s="13">
        <v>1.59</v>
      </c>
      <c r="G709" s="13">
        <v>5.690516868777731</v>
      </c>
      <c r="H709" s="6" t="s">
        <v>3005</v>
      </c>
      <c r="I709" s="13">
        <v>5.690516868777731</v>
      </c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</row>
    <row r="710" ht="15.0" customHeight="1">
      <c r="A710" s="8">
        <v>709.0</v>
      </c>
      <c r="B710" s="9" t="s">
        <v>4212</v>
      </c>
      <c r="C710" s="3" t="s">
        <v>4213</v>
      </c>
      <c r="D710" s="3" t="s">
        <v>4214</v>
      </c>
      <c r="E710" s="25">
        <v>167.24</v>
      </c>
      <c r="F710" s="13">
        <v>2.42</v>
      </c>
      <c r="G710" s="13">
        <v>5.372081810159302</v>
      </c>
      <c r="H710" s="6" t="s">
        <v>3005</v>
      </c>
      <c r="I710" s="13">
        <v>5.372081810159302</v>
      </c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</row>
    <row r="711" ht="15.0" customHeight="1">
      <c r="A711" s="8">
        <v>710.0</v>
      </c>
      <c r="B711" s="9" t="s">
        <v>2794</v>
      </c>
      <c r="C711" s="3" t="s">
        <v>2795</v>
      </c>
      <c r="D711" s="3" t="s">
        <v>2796</v>
      </c>
      <c r="E711" s="25">
        <v>135.18</v>
      </c>
      <c r="F711" s="13">
        <v>2.01</v>
      </c>
      <c r="G711" s="13">
        <v>3.8521588411546457</v>
      </c>
      <c r="H711" s="6" t="s">
        <v>3005</v>
      </c>
      <c r="I711" s="13">
        <v>3.8521588411546457</v>
      </c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</row>
    <row r="712" ht="15.0" customHeight="1">
      <c r="A712" s="8">
        <v>711.0</v>
      </c>
      <c r="B712" s="9" t="s">
        <v>2797</v>
      </c>
      <c r="C712" s="3" t="s">
        <v>2798</v>
      </c>
      <c r="D712" s="3" t="s">
        <v>2799</v>
      </c>
      <c r="E712" s="25">
        <v>264.41</v>
      </c>
      <c r="F712" s="13">
        <v>3.47</v>
      </c>
      <c r="G712" s="13">
        <v>5.524650784873739</v>
      </c>
      <c r="H712" s="6" t="s">
        <v>3005</v>
      </c>
      <c r="I712" s="13">
        <v>5.524650784873739</v>
      </c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</row>
    <row r="713" ht="15.0" customHeight="1">
      <c r="A713" s="8">
        <v>712.0</v>
      </c>
      <c r="B713" s="9" t="s">
        <v>2800</v>
      </c>
      <c r="C713" s="3" t="s">
        <v>2801</v>
      </c>
      <c r="D713" s="3" t="s">
        <v>2802</v>
      </c>
      <c r="E713" s="25">
        <v>238.37</v>
      </c>
      <c r="F713" s="13">
        <v>2.56</v>
      </c>
      <c r="G713" s="13">
        <v>5.263308244171206</v>
      </c>
      <c r="H713" s="6" t="s">
        <v>3005</v>
      </c>
      <c r="I713" s="13">
        <v>5.263308244171206</v>
      </c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</row>
    <row r="714" ht="15.0" customHeight="1">
      <c r="A714" s="8">
        <v>713.0</v>
      </c>
      <c r="B714" s="9" t="s">
        <v>4215</v>
      </c>
      <c r="C714" s="3" t="s">
        <v>4216</v>
      </c>
      <c r="D714" s="3" t="s">
        <v>4217</v>
      </c>
      <c r="E714" s="25">
        <v>317.3226</v>
      </c>
      <c r="F714" s="13">
        <v>2.78</v>
      </c>
      <c r="G714" s="13">
        <v>5.6</v>
      </c>
      <c r="H714" s="6" t="s">
        <v>2999</v>
      </c>
      <c r="I714" s="13">
        <v>5.6</v>
      </c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</row>
    <row r="715" ht="15.0" customHeight="1">
      <c r="A715" s="8">
        <v>714.0</v>
      </c>
      <c r="B715" s="9" t="s">
        <v>2803</v>
      </c>
      <c r="C715" s="6" t="s">
        <v>2804</v>
      </c>
      <c r="D715" s="6" t="s">
        <v>2805</v>
      </c>
      <c r="E715" s="25">
        <v>147.13</v>
      </c>
      <c r="F715" s="13">
        <v>1.15</v>
      </c>
      <c r="G715" s="13">
        <v>3.845481940237449</v>
      </c>
      <c r="H715" s="6" t="s">
        <v>3005</v>
      </c>
      <c r="I715" s="13">
        <v>3.845481940237449</v>
      </c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</row>
    <row r="716" ht="15.0" customHeight="1">
      <c r="A716" s="8">
        <v>715.0</v>
      </c>
      <c r="B716" s="9" t="s">
        <v>2806</v>
      </c>
      <c r="C716" s="6" t="s">
        <v>4218</v>
      </c>
      <c r="D716" s="6" t="s">
        <v>2808</v>
      </c>
      <c r="E716" s="25">
        <v>192.13</v>
      </c>
      <c r="F716" s="13">
        <v>1.12</v>
      </c>
      <c r="G716" s="13">
        <v>3.8364371514123174</v>
      </c>
      <c r="H716" s="6" t="s">
        <v>3005</v>
      </c>
      <c r="I716" s="13">
        <v>3.8364371514123174</v>
      </c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</row>
    <row r="717" ht="15.0" customHeight="1">
      <c r="A717" s="8">
        <v>716.0</v>
      </c>
      <c r="B717" s="9" t="s">
        <v>2809</v>
      </c>
      <c r="C717" s="6" t="s">
        <v>2810</v>
      </c>
      <c r="D717" s="6" t="s">
        <v>2811</v>
      </c>
      <c r="E717" s="25">
        <v>282.14</v>
      </c>
      <c r="F717" s="13">
        <v>2.96</v>
      </c>
      <c r="G717" s="13">
        <v>4.87068106539034</v>
      </c>
      <c r="H717" s="6" t="s">
        <v>3005</v>
      </c>
      <c r="I717" s="13">
        <v>4.87068106539034</v>
      </c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</row>
    <row r="718" ht="15.0" customHeight="1">
      <c r="A718" s="8">
        <v>717.0</v>
      </c>
      <c r="B718" s="9" t="s">
        <v>4219</v>
      </c>
      <c r="C718" s="6" t="s">
        <v>4220</v>
      </c>
      <c r="D718" s="6" t="s">
        <v>4221</v>
      </c>
      <c r="E718" s="25">
        <v>416.2958</v>
      </c>
      <c r="F718" s="13">
        <v>6.06</v>
      </c>
      <c r="G718" s="13">
        <v>9.06</v>
      </c>
      <c r="H718" s="6" t="s">
        <v>2999</v>
      </c>
      <c r="I718" s="11">
        <v>9.06</v>
      </c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</row>
    <row r="719" ht="15.0" customHeight="1">
      <c r="A719" s="8">
        <v>718.0</v>
      </c>
      <c r="B719" s="9" t="s">
        <v>2815</v>
      </c>
      <c r="C719" s="6" t="s">
        <v>2816</v>
      </c>
      <c r="D719" s="6" t="s">
        <v>4222</v>
      </c>
      <c r="E719" s="25">
        <v>391.2863</v>
      </c>
      <c r="F719" s="13">
        <v>6.5</v>
      </c>
      <c r="G719" s="13">
        <v>8.23</v>
      </c>
      <c r="H719" s="6" t="s">
        <v>2999</v>
      </c>
      <c r="I719" s="13">
        <v>8.23</v>
      </c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 ht="15.0" customHeight="1">
      <c r="A720" s="8">
        <v>719.0</v>
      </c>
      <c r="B720" s="9" t="s">
        <v>4223</v>
      </c>
      <c r="C720" s="6" t="s">
        <v>4224</v>
      </c>
      <c r="D720" s="6" t="s">
        <v>4225</v>
      </c>
      <c r="E720" s="25">
        <v>434.2863</v>
      </c>
      <c r="F720" s="13">
        <v>5.95</v>
      </c>
      <c r="G720" s="13">
        <v>9.42</v>
      </c>
      <c r="H720" s="6" t="s">
        <v>2999</v>
      </c>
      <c r="I720" s="13">
        <v>9.42</v>
      </c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 ht="15.0" customHeight="1">
      <c r="A721" s="8">
        <v>720.0</v>
      </c>
      <c r="B721" s="9" t="s">
        <v>4226</v>
      </c>
      <c r="C721" s="6" t="s">
        <v>4227</v>
      </c>
      <c r="D721" s="6" t="s">
        <v>4228</v>
      </c>
      <c r="E721" s="25">
        <v>449.849</v>
      </c>
      <c r="F721" s="13">
        <v>7.0</v>
      </c>
      <c r="G721" s="13">
        <v>8.72</v>
      </c>
      <c r="H721" s="6" t="s">
        <v>2999</v>
      </c>
      <c r="I721" s="11">
        <v>8.72</v>
      </c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 ht="15.0" customHeight="1">
      <c r="A722" s="8">
        <v>721.0</v>
      </c>
      <c r="B722" s="9" t="s">
        <v>4229</v>
      </c>
      <c r="C722" s="6" t="s">
        <v>4230</v>
      </c>
      <c r="D722" s="6" t="s">
        <v>4231</v>
      </c>
      <c r="E722" s="25">
        <v>505.1984</v>
      </c>
      <c r="F722" s="13">
        <v>6.2</v>
      </c>
      <c r="G722" s="13">
        <v>10.09</v>
      </c>
      <c r="H722" s="6" t="s">
        <v>2999</v>
      </c>
      <c r="I722" s="11">
        <v>10.09</v>
      </c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 ht="15.0" customHeight="1">
      <c r="A723" s="8">
        <v>722.0</v>
      </c>
      <c r="B723" s="9" t="s">
        <v>4232</v>
      </c>
      <c r="C723" s="6" t="s">
        <v>4233</v>
      </c>
      <c r="D723" s="6" t="s">
        <v>4234</v>
      </c>
      <c r="E723" s="25">
        <v>372.4536</v>
      </c>
      <c r="F723" s="13">
        <v>4.3</v>
      </c>
      <c r="G723" s="13">
        <v>7.4</v>
      </c>
      <c r="H723" s="6" t="s">
        <v>2999</v>
      </c>
      <c r="I723" s="13">
        <v>7.4</v>
      </c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 ht="15.0" customHeight="1">
      <c r="A724" s="8">
        <v>723.0</v>
      </c>
      <c r="B724" s="9" t="s">
        <v>2821</v>
      </c>
      <c r="C724" s="6" t="s">
        <v>4235</v>
      </c>
      <c r="D724" s="6" t="s">
        <v>4236</v>
      </c>
      <c r="E724" s="25">
        <v>302.4498</v>
      </c>
      <c r="F724" s="13">
        <v>6.46</v>
      </c>
      <c r="G724" s="13">
        <v>5.67</v>
      </c>
      <c r="H724" s="6" t="s">
        <v>4237</v>
      </c>
      <c r="I724" s="13">
        <v>5.67</v>
      </c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 ht="15.0" customHeight="1">
      <c r="A725" s="8">
        <v>724.0</v>
      </c>
      <c r="B725" s="9" t="s">
        <v>2824</v>
      </c>
      <c r="C725" s="6" t="s">
        <v>2825</v>
      </c>
      <c r="D725" s="6" t="s">
        <v>4238</v>
      </c>
      <c r="E725" s="25">
        <v>300.434</v>
      </c>
      <c r="F725" s="13">
        <v>4.8</v>
      </c>
      <c r="G725" s="13">
        <v>5.37</v>
      </c>
      <c r="H725" s="6" t="s">
        <v>4239</v>
      </c>
      <c r="I725" s="13">
        <v>5.37</v>
      </c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</row>
    <row r="726" ht="15.0" customHeight="1">
      <c r="A726" s="8">
        <v>725.0</v>
      </c>
      <c r="B726" s="9" t="s">
        <v>2827</v>
      </c>
      <c r="C726" s="6" t="s">
        <v>4240</v>
      </c>
      <c r="D726" s="6" t="s">
        <v>4241</v>
      </c>
      <c r="E726" s="25">
        <v>302.4498</v>
      </c>
      <c r="F726" s="13">
        <v>6.45</v>
      </c>
      <c r="G726" s="13">
        <v>6.64</v>
      </c>
      <c r="H726" s="6" t="s">
        <v>4242</v>
      </c>
      <c r="I726" s="13">
        <v>6.64</v>
      </c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 ht="15.0" customHeight="1">
      <c r="A727" s="8">
        <v>726.0</v>
      </c>
      <c r="B727" s="9" t="s">
        <v>2830</v>
      </c>
      <c r="C727" s="6" t="s">
        <v>4243</v>
      </c>
      <c r="D727" s="6" t="s">
        <v>4244</v>
      </c>
      <c r="E727" s="25">
        <v>302.4498</v>
      </c>
      <c r="F727" s="13">
        <v>6.59</v>
      </c>
      <c r="G727" s="13">
        <v>5.94</v>
      </c>
      <c r="H727" s="6" t="s">
        <v>4245</v>
      </c>
      <c r="I727" s="13">
        <v>5.94</v>
      </c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 ht="15.0" customHeight="1">
      <c r="A728" s="8">
        <v>727.0</v>
      </c>
      <c r="B728" s="9" t="s">
        <v>2833</v>
      </c>
      <c r="C728" s="6" t="s">
        <v>2834</v>
      </c>
      <c r="D728" s="6" t="s">
        <v>4246</v>
      </c>
      <c r="E728" s="25">
        <v>219.29</v>
      </c>
      <c r="F728" s="13">
        <v>4.2</v>
      </c>
      <c r="G728" s="13">
        <v>5.926045479585226</v>
      </c>
      <c r="H728" s="6" t="s">
        <v>3005</v>
      </c>
      <c r="I728" s="13">
        <v>5.926045479585226</v>
      </c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 ht="15.0" customHeight="1">
      <c r="A729" s="8">
        <v>728.0</v>
      </c>
      <c r="B729" s="9" t="s">
        <v>2836</v>
      </c>
      <c r="C729" s="6" t="s">
        <v>2837</v>
      </c>
      <c r="D729" s="6" t="s">
        <v>4247</v>
      </c>
      <c r="E729" s="25">
        <v>194.24</v>
      </c>
      <c r="F729" s="13">
        <v>3.24</v>
      </c>
      <c r="G729" s="13">
        <v>4.665089378997263</v>
      </c>
      <c r="H729" s="6" t="s">
        <v>3005</v>
      </c>
      <c r="I729" s="13">
        <v>4.665089378997263</v>
      </c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</row>
    <row r="730" ht="15.0" customHeight="1">
      <c r="A730" s="8">
        <v>729.0</v>
      </c>
      <c r="B730" s="9" t="s">
        <v>2842</v>
      </c>
      <c r="C730" s="6" t="s">
        <v>4248</v>
      </c>
      <c r="D730" s="6" t="s">
        <v>2844</v>
      </c>
      <c r="E730" s="25">
        <v>193.25</v>
      </c>
      <c r="F730" s="13">
        <v>3.82</v>
      </c>
      <c r="G730" s="13">
        <v>5.8089982478707</v>
      </c>
      <c r="H730" s="6" t="s">
        <v>3005</v>
      </c>
      <c r="I730" s="13">
        <v>5.8089982478707</v>
      </c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</row>
    <row r="731" ht="15.0" customHeight="1">
      <c r="A731" s="8">
        <v>730.0</v>
      </c>
      <c r="B731" s="9" t="s">
        <v>2851</v>
      </c>
      <c r="C731" s="6" t="s">
        <v>2852</v>
      </c>
      <c r="D731" s="6" t="s">
        <v>2853</v>
      </c>
      <c r="E731" s="25">
        <v>227.05</v>
      </c>
      <c r="F731" s="13">
        <v>2.65</v>
      </c>
      <c r="G731" s="13">
        <v>7.1256725848587115</v>
      </c>
      <c r="H731" s="6" t="s">
        <v>3005</v>
      </c>
      <c r="I731" s="13">
        <v>7.1256725848587115</v>
      </c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</row>
    <row r="732" ht="15.0" customHeight="1">
      <c r="A732" s="8">
        <v>731.0</v>
      </c>
      <c r="B732" s="9" t="s">
        <v>4249</v>
      </c>
      <c r="C732" s="6" t="s">
        <v>4250</v>
      </c>
      <c r="D732" s="6" t="s">
        <v>4251</v>
      </c>
      <c r="E732" s="25">
        <v>216.23</v>
      </c>
      <c r="F732" s="13">
        <v>2.26</v>
      </c>
      <c r="G732" s="13">
        <v>5.079643443212401</v>
      </c>
      <c r="H732" s="6" t="s">
        <v>3005</v>
      </c>
      <c r="I732" s="13">
        <v>5.079643443212401</v>
      </c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</row>
    <row r="733" ht="15.0" customHeight="1">
      <c r="A733" s="8">
        <v>732.0</v>
      </c>
      <c r="B733" s="9" t="s">
        <v>4252</v>
      </c>
      <c r="C733" s="3" t="s">
        <v>4253</v>
      </c>
      <c r="D733" s="3" t="s">
        <v>4254</v>
      </c>
      <c r="E733" s="25">
        <v>176.2858</v>
      </c>
      <c r="F733" s="13">
        <v>1.6</v>
      </c>
      <c r="G733" s="13">
        <v>5.92</v>
      </c>
      <c r="H733" s="6" t="s">
        <v>2999</v>
      </c>
      <c r="I733" s="13">
        <v>5.92</v>
      </c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</row>
    <row r="734" ht="15.0" customHeight="1">
      <c r="A734" s="8">
        <v>733.0</v>
      </c>
      <c r="B734" s="9" t="s">
        <v>4255</v>
      </c>
      <c r="C734" s="3" t="s">
        <v>4256</v>
      </c>
      <c r="D734" s="3" t="s">
        <v>4257</v>
      </c>
      <c r="E734" s="25">
        <v>166.1978</v>
      </c>
      <c r="F734" s="13">
        <v>0.88</v>
      </c>
      <c r="G734" s="13">
        <v>4.07</v>
      </c>
      <c r="H734" s="6" t="s">
        <v>2999</v>
      </c>
      <c r="I734" s="13">
        <v>4.07</v>
      </c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</row>
    <row r="735" ht="15.0" customHeight="1">
      <c r="A735" s="8">
        <v>734.0</v>
      </c>
      <c r="B735" s="9" t="s">
        <v>4258</v>
      </c>
      <c r="C735" s="3" t="s">
        <v>4259</v>
      </c>
      <c r="D735" s="3" t="s">
        <v>4260</v>
      </c>
      <c r="E735" s="25">
        <v>164.182</v>
      </c>
      <c r="F735" s="13">
        <v>1.32</v>
      </c>
      <c r="G735" s="13">
        <v>3.07</v>
      </c>
      <c r="H735" s="6" t="s">
        <v>4197</v>
      </c>
      <c r="I735" s="13">
        <v>3.07</v>
      </c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 ht="15.0" customHeight="1">
      <c r="A736" s="8">
        <v>735.0</v>
      </c>
      <c r="B736" s="9" t="s">
        <v>4261</v>
      </c>
      <c r="C736" s="6" t="s">
        <v>4262</v>
      </c>
      <c r="D736" s="6" t="s">
        <v>4263</v>
      </c>
      <c r="E736" s="25">
        <v>146.1425</v>
      </c>
      <c r="F736" s="13">
        <v>1.39</v>
      </c>
      <c r="G736" s="13">
        <v>4.03</v>
      </c>
      <c r="H736" s="6" t="s">
        <v>2999</v>
      </c>
      <c r="I736" s="13">
        <v>4.03</v>
      </c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</row>
    <row r="737" ht="15.0" customHeight="1">
      <c r="A737" s="8">
        <v>736.0</v>
      </c>
      <c r="B737" s="9" t="s">
        <v>4264</v>
      </c>
      <c r="C737" s="3" t="s">
        <v>4265</v>
      </c>
      <c r="D737" s="3" t="s">
        <v>4266</v>
      </c>
      <c r="E737" s="25">
        <v>406.9241</v>
      </c>
      <c r="F737" s="13">
        <v>3.83</v>
      </c>
      <c r="G737" s="13">
        <v>6.14</v>
      </c>
      <c r="H737" s="6" t="s">
        <v>2999</v>
      </c>
      <c r="I737" s="13">
        <v>6.14</v>
      </c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</row>
    <row r="738" ht="15.0" customHeight="1">
      <c r="A738" s="8">
        <v>737.0</v>
      </c>
      <c r="B738" s="9" t="s">
        <v>2857</v>
      </c>
      <c r="C738" s="3" t="s">
        <v>2858</v>
      </c>
      <c r="D738" s="3" t="s">
        <v>2859</v>
      </c>
      <c r="E738" s="25">
        <v>172.18</v>
      </c>
      <c r="F738" s="13">
        <v>2.2</v>
      </c>
      <c r="G738" s="13">
        <v>5.89356002265963</v>
      </c>
      <c r="H738" s="6" t="s">
        <v>3005</v>
      </c>
      <c r="I738" s="13">
        <v>5.89356002265963</v>
      </c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</row>
    <row r="739" ht="15.0" customHeight="1">
      <c r="A739" s="8">
        <v>738.0</v>
      </c>
      <c r="B739" s="9" t="s">
        <v>2860</v>
      </c>
      <c r="C739" s="6" t="s">
        <v>2861</v>
      </c>
      <c r="D739" s="6" t="s">
        <v>2862</v>
      </c>
      <c r="E739" s="25">
        <v>275.39</v>
      </c>
      <c r="F739" s="13">
        <v>3.7</v>
      </c>
      <c r="G739" s="13">
        <v>4.8836456652782765</v>
      </c>
      <c r="H739" s="6" t="s">
        <v>3005</v>
      </c>
      <c r="I739" s="13">
        <v>4.8836456652782765</v>
      </c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 ht="15.0" customHeight="1">
      <c r="A740" s="8">
        <v>739.0</v>
      </c>
      <c r="B740" s="9" t="s">
        <v>4267</v>
      </c>
      <c r="C740" s="6" t="s">
        <v>4268</v>
      </c>
      <c r="D740" s="6" t="s">
        <v>4269</v>
      </c>
      <c r="E740" s="25">
        <v>148.12</v>
      </c>
      <c r="F740" s="13">
        <v>1.6</v>
      </c>
      <c r="G740" s="13">
        <v>3.3193553546583296</v>
      </c>
      <c r="H740" s="6" t="s">
        <v>3005</v>
      </c>
      <c r="I740" s="13">
        <v>3.3193553546583296</v>
      </c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 ht="15.0" customHeight="1">
      <c r="A741" s="8">
        <v>740.0</v>
      </c>
      <c r="B741" s="9" t="s">
        <v>4270</v>
      </c>
      <c r="C741" s="6" t="s">
        <v>4271</v>
      </c>
      <c r="D741" s="6" t="s">
        <v>4272</v>
      </c>
      <c r="E741" s="25">
        <v>166.18</v>
      </c>
      <c r="F741" s="13">
        <v>2.64</v>
      </c>
      <c r="G741" s="13">
        <v>3.1066354023259923</v>
      </c>
      <c r="H741" s="6" t="s">
        <v>3005</v>
      </c>
      <c r="I741" s="13">
        <v>3.1066354023259923</v>
      </c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</row>
    <row r="742" ht="15.0" customHeight="1">
      <c r="A742" s="8">
        <v>741.0</v>
      </c>
      <c r="B742" s="9" t="s">
        <v>4273</v>
      </c>
      <c r="C742" s="3" t="s">
        <v>4274</v>
      </c>
      <c r="D742" s="3" t="s">
        <v>4275</v>
      </c>
      <c r="E742" s="25">
        <v>234.3</v>
      </c>
      <c r="F742" s="13">
        <v>3.78</v>
      </c>
      <c r="G742" s="13">
        <v>7.165652305941038</v>
      </c>
      <c r="H742" s="6" t="s">
        <v>3005</v>
      </c>
      <c r="I742" s="13">
        <v>7.165652305941038</v>
      </c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 ht="15.0" customHeight="1">
      <c r="A743" s="8">
        <v>742.0</v>
      </c>
      <c r="B743" s="9" t="s">
        <v>4276</v>
      </c>
      <c r="C743" s="6" t="s">
        <v>4277</v>
      </c>
      <c r="D743" s="6" t="s">
        <v>4278</v>
      </c>
      <c r="E743" s="25">
        <v>419.8989</v>
      </c>
      <c r="F743" s="13">
        <v>6.22</v>
      </c>
      <c r="G743" s="13">
        <v>9.19</v>
      </c>
      <c r="H743" s="6" t="s">
        <v>2999</v>
      </c>
      <c r="I743" s="11">
        <v>9.19</v>
      </c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 ht="15.0" customHeight="1">
      <c r="A744" s="8">
        <v>743.0</v>
      </c>
      <c r="B744" s="9" t="s">
        <v>2866</v>
      </c>
      <c r="C744" s="6" t="s">
        <v>2867</v>
      </c>
      <c r="D744" s="6" t="s">
        <v>2868</v>
      </c>
      <c r="E744" s="25">
        <v>268.36</v>
      </c>
      <c r="F744" s="13">
        <v>5.48</v>
      </c>
      <c r="G744" s="13">
        <v>5.173445278100526</v>
      </c>
      <c r="H744" s="6" t="s">
        <v>3005</v>
      </c>
      <c r="I744" s="13">
        <v>5.173445278100526</v>
      </c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 ht="15.0" customHeight="1">
      <c r="A745" s="8">
        <v>744.0</v>
      </c>
      <c r="B745" s="9" t="s">
        <v>4279</v>
      </c>
      <c r="C745" s="6" t="s">
        <v>4280</v>
      </c>
      <c r="D745" s="6" t="s">
        <v>4281</v>
      </c>
      <c r="E745" s="25">
        <v>184.2366</v>
      </c>
      <c r="F745" s="13">
        <v>2.36</v>
      </c>
      <c r="G745" s="13">
        <v>5.01</v>
      </c>
      <c r="H745" s="6" t="s">
        <v>2999</v>
      </c>
      <c r="I745" s="13">
        <v>5.01</v>
      </c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 ht="15.0" customHeight="1">
      <c r="A746" s="8">
        <v>745.0</v>
      </c>
      <c r="B746" s="9" t="s">
        <v>4282</v>
      </c>
      <c r="C746" s="6" t="s">
        <v>4283</v>
      </c>
      <c r="D746" s="6" t="s">
        <v>4284</v>
      </c>
      <c r="E746" s="25">
        <v>329.3152</v>
      </c>
      <c r="F746" s="13">
        <v>3.16</v>
      </c>
      <c r="G746" s="13">
        <v>4.86</v>
      </c>
      <c r="H746" s="6" t="s">
        <v>2999</v>
      </c>
      <c r="I746" s="13">
        <v>4.86</v>
      </c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</row>
    <row r="747" ht="15.0" customHeight="1">
      <c r="A747" s="8">
        <v>746.0</v>
      </c>
      <c r="B747" s="9" t="s">
        <v>4285</v>
      </c>
      <c r="C747" s="3" t="s">
        <v>4286</v>
      </c>
      <c r="D747" s="3" t="s">
        <v>4287</v>
      </c>
      <c r="E747" s="25">
        <v>216.2564</v>
      </c>
      <c r="F747" s="13">
        <v>2.61</v>
      </c>
      <c r="G747" s="13">
        <v>4.57</v>
      </c>
      <c r="H747" s="6" t="s">
        <v>2999</v>
      </c>
      <c r="I747" s="13">
        <v>4.57</v>
      </c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</row>
    <row r="748" ht="15.0" customHeight="1">
      <c r="A748" s="8">
        <v>747.0</v>
      </c>
      <c r="B748" s="9" t="s">
        <v>4288</v>
      </c>
      <c r="C748" s="3" t="s">
        <v>4289</v>
      </c>
      <c r="D748" s="3" t="s">
        <v>4290</v>
      </c>
      <c r="E748" s="25">
        <v>310.2831</v>
      </c>
      <c r="F748" s="13">
        <v>6.62</v>
      </c>
      <c r="G748" s="13">
        <v>5.838555265628351</v>
      </c>
      <c r="H748" s="6" t="s">
        <v>3005</v>
      </c>
      <c r="I748" s="11">
        <v>5.838555265628351</v>
      </c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</row>
    <row r="749" ht="15.0" customHeight="1">
      <c r="A749" s="8">
        <v>748.0</v>
      </c>
      <c r="B749" s="9" t="s">
        <v>2872</v>
      </c>
      <c r="C749" s="6" t="s">
        <v>2873</v>
      </c>
      <c r="D749" s="6" t="s">
        <v>4291</v>
      </c>
      <c r="E749" s="25">
        <v>292.34</v>
      </c>
      <c r="F749" s="13">
        <v>4.27</v>
      </c>
      <c r="G749" s="13">
        <v>5.00349024472758</v>
      </c>
      <c r="H749" s="6" t="s">
        <v>3005</v>
      </c>
      <c r="I749" s="13">
        <v>5.00349024472758</v>
      </c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 ht="15.0" customHeight="1">
      <c r="A750" s="8">
        <v>749.0</v>
      </c>
      <c r="B750" s="9" t="s">
        <v>2875</v>
      </c>
      <c r="C750" s="6" t="s">
        <v>2876</v>
      </c>
      <c r="D750" s="6" t="s">
        <v>4292</v>
      </c>
      <c r="E750" s="25">
        <v>419.8989</v>
      </c>
      <c r="F750" s="13">
        <v>6.22</v>
      </c>
      <c r="G750" s="13">
        <v>8.13</v>
      </c>
      <c r="H750" s="6" t="s">
        <v>2999</v>
      </c>
      <c r="I750" s="11">
        <v>8.13</v>
      </c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</row>
    <row r="751" ht="15.0" customHeight="1">
      <c r="A751" s="8">
        <v>750.0</v>
      </c>
      <c r="B751" s="9" t="s">
        <v>4293</v>
      </c>
      <c r="C751" s="3" t="s">
        <v>4294</v>
      </c>
      <c r="D751" s="3" t="s">
        <v>4295</v>
      </c>
      <c r="E751" s="25">
        <v>199.27</v>
      </c>
      <c r="F751" s="13">
        <v>4.15</v>
      </c>
      <c r="G751" s="13">
        <v>6.559079231307848</v>
      </c>
      <c r="H751" s="6" t="s">
        <v>3005</v>
      </c>
      <c r="I751" s="13">
        <v>6.559079231307848</v>
      </c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</row>
    <row r="752" ht="15.0" customHeight="1">
      <c r="A752" s="8">
        <v>751.0</v>
      </c>
      <c r="B752" s="9" t="s">
        <v>2884</v>
      </c>
      <c r="C752" s="6" t="s">
        <v>2885</v>
      </c>
      <c r="D752" s="6" t="s">
        <v>2886</v>
      </c>
      <c r="E752" s="25">
        <v>230.31</v>
      </c>
      <c r="F752" s="13">
        <v>5.52</v>
      </c>
      <c r="G752" s="13">
        <v>5.549399438683655</v>
      </c>
      <c r="H752" s="6" t="s">
        <v>3005</v>
      </c>
      <c r="I752" s="13">
        <v>5.549399438683655</v>
      </c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</row>
    <row r="753" ht="15.0" customHeight="1">
      <c r="A753" s="8">
        <v>752.0</v>
      </c>
      <c r="B753" s="9" t="s">
        <v>2887</v>
      </c>
      <c r="C753" s="6" t="s">
        <v>2888</v>
      </c>
      <c r="D753" s="6" t="s">
        <v>2889</v>
      </c>
      <c r="E753" s="25">
        <v>230.31</v>
      </c>
      <c r="F753" s="13">
        <v>5.52</v>
      </c>
      <c r="G753" s="13">
        <v>5.646309451691711</v>
      </c>
      <c r="H753" s="6" t="s">
        <v>3005</v>
      </c>
      <c r="I753" s="13">
        <v>5.646309451691711</v>
      </c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</row>
    <row r="754" ht="15.0" customHeight="1">
      <c r="A754" s="8">
        <v>753.0</v>
      </c>
      <c r="B754" s="9" t="s">
        <v>2890</v>
      </c>
      <c r="C754" s="3" t="s">
        <v>2891</v>
      </c>
      <c r="D754" s="3" t="s">
        <v>2892</v>
      </c>
      <c r="E754" s="25">
        <v>326.29</v>
      </c>
      <c r="F754" s="13">
        <v>4.59</v>
      </c>
      <c r="G754" s="13" t="s">
        <v>4296</v>
      </c>
      <c r="H754" s="6" t="s">
        <v>3031</v>
      </c>
      <c r="I754" s="13">
        <v>5.321696261101927</v>
      </c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</row>
    <row r="755" ht="15.0" customHeight="1">
      <c r="A755" s="8">
        <v>754.0</v>
      </c>
      <c r="B755" s="9" t="s">
        <v>2893</v>
      </c>
      <c r="C755" s="3" t="s">
        <v>2894</v>
      </c>
      <c r="D755" s="3" t="s">
        <v>2895</v>
      </c>
      <c r="E755" s="25">
        <v>410.4415</v>
      </c>
      <c r="F755" s="13">
        <v>7.98</v>
      </c>
      <c r="G755" s="13">
        <v>4.842408248359823</v>
      </c>
      <c r="H755" s="6" t="s">
        <v>3005</v>
      </c>
      <c r="I755" s="11">
        <v>4.842408248359823</v>
      </c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ht="15.0" customHeight="1">
      <c r="A756" s="8">
        <v>755.0</v>
      </c>
      <c r="B756" s="9" t="s">
        <v>2896</v>
      </c>
      <c r="C756" s="3" t="s">
        <v>2897</v>
      </c>
      <c r="D756" s="3" t="s">
        <v>2898</v>
      </c>
      <c r="E756" s="25">
        <v>368.362</v>
      </c>
      <c r="F756" s="13">
        <v>6.34</v>
      </c>
      <c r="G756" s="13">
        <v>6.168344245412557</v>
      </c>
      <c r="H756" s="6" t="s">
        <v>3005</v>
      </c>
      <c r="I756" s="11">
        <v>6.168344245412557</v>
      </c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</row>
    <row r="757" ht="15.0" customHeight="1">
      <c r="A757" s="8">
        <v>756.0</v>
      </c>
      <c r="B757" s="9" t="s">
        <v>4297</v>
      </c>
      <c r="C757" s="6" t="s">
        <v>4298</v>
      </c>
      <c r="D757" s="6" t="s">
        <v>4299</v>
      </c>
      <c r="E757" s="25">
        <v>366.46</v>
      </c>
      <c r="F757" s="13">
        <v>5.41</v>
      </c>
      <c r="G757" s="13">
        <v>7.3335776558872015</v>
      </c>
      <c r="H757" s="6" t="s">
        <v>3005</v>
      </c>
      <c r="I757" s="13">
        <v>7.3335776558872015</v>
      </c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</row>
    <row r="758" ht="15.0" customHeight="1">
      <c r="A758" s="8">
        <v>757.0</v>
      </c>
      <c r="B758" s="9" t="s">
        <v>2919</v>
      </c>
      <c r="C758" s="3" t="s">
        <v>2920</v>
      </c>
      <c r="D758" s="3" t="s">
        <v>4300</v>
      </c>
      <c r="E758" s="25">
        <v>190.2637</v>
      </c>
      <c r="F758" s="13">
        <v>1.13</v>
      </c>
      <c r="G758" s="13">
        <v>5.61</v>
      </c>
      <c r="H758" s="6" t="s">
        <v>2999</v>
      </c>
      <c r="I758" s="13">
        <v>5.61</v>
      </c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</row>
    <row r="759" ht="15.75" customHeight="1">
      <c r="A759" s="3"/>
      <c r="B759" s="2"/>
      <c r="C759" s="3"/>
      <c r="D759" s="3"/>
      <c r="E759" s="2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3"/>
      <c r="B760" s="2"/>
      <c r="C760" s="3"/>
      <c r="D760" s="3"/>
      <c r="E760" s="2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3"/>
      <c r="B761" s="2"/>
      <c r="C761" s="3"/>
      <c r="D761" s="3"/>
      <c r="E761" s="2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3"/>
      <c r="B762" s="2"/>
      <c r="C762" s="3"/>
      <c r="D762" s="3"/>
      <c r="E762" s="2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3"/>
      <c r="B763" s="2"/>
      <c r="C763" s="3"/>
      <c r="D763" s="3"/>
      <c r="E763" s="2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3"/>
      <c r="B764" s="2"/>
      <c r="C764" s="3"/>
      <c r="D764" s="3"/>
      <c r="E764" s="2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3"/>
      <c r="B765" s="2"/>
      <c r="C765" s="3"/>
      <c r="D765" s="3"/>
      <c r="E765" s="2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3"/>
      <c r="B766" s="2"/>
      <c r="C766" s="3"/>
      <c r="D766" s="3"/>
      <c r="E766" s="2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3"/>
      <c r="B767" s="2"/>
      <c r="C767" s="3"/>
      <c r="D767" s="3"/>
      <c r="E767" s="2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3"/>
      <c r="B768" s="2"/>
      <c r="C768" s="3"/>
      <c r="D768" s="3"/>
      <c r="E768" s="2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3"/>
      <c r="B769" s="2"/>
      <c r="C769" s="3"/>
      <c r="D769" s="3"/>
      <c r="E769" s="2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3"/>
      <c r="B770" s="2"/>
      <c r="C770" s="3"/>
      <c r="D770" s="3"/>
      <c r="E770" s="2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3"/>
      <c r="B771" s="2"/>
      <c r="C771" s="3"/>
      <c r="D771" s="3"/>
      <c r="E771" s="2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3"/>
      <c r="B772" s="2"/>
      <c r="C772" s="3"/>
      <c r="D772" s="3"/>
      <c r="E772" s="2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3"/>
      <c r="B773" s="2"/>
      <c r="C773" s="3"/>
      <c r="D773" s="3"/>
      <c r="E773" s="2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3"/>
      <c r="B774" s="2"/>
      <c r="C774" s="3"/>
      <c r="D774" s="3"/>
      <c r="E774" s="2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3"/>
      <c r="B775" s="2"/>
      <c r="C775" s="3"/>
      <c r="D775" s="3"/>
      <c r="E775" s="2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3"/>
      <c r="B776" s="2"/>
      <c r="C776" s="3"/>
      <c r="D776" s="3"/>
      <c r="E776" s="2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3"/>
      <c r="B777" s="2"/>
      <c r="C777" s="3"/>
      <c r="D777" s="3"/>
      <c r="E777" s="2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3"/>
      <c r="B778" s="2"/>
      <c r="C778" s="3"/>
      <c r="D778" s="3"/>
      <c r="E778" s="2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3"/>
      <c r="B779" s="2"/>
      <c r="C779" s="3"/>
      <c r="D779" s="3"/>
      <c r="E779" s="2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3"/>
      <c r="B780" s="2"/>
      <c r="C780" s="3"/>
      <c r="D780" s="3"/>
      <c r="E780" s="2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3"/>
      <c r="B781" s="2"/>
      <c r="C781" s="3"/>
      <c r="D781" s="3"/>
      <c r="E781" s="2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3"/>
      <c r="B782" s="2"/>
      <c r="C782" s="3"/>
      <c r="D782" s="3"/>
      <c r="E782" s="2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3"/>
      <c r="B783" s="2"/>
      <c r="C783" s="3"/>
      <c r="D783" s="3"/>
      <c r="E783" s="2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3"/>
      <c r="B784" s="2"/>
      <c r="C784" s="3"/>
      <c r="D784" s="3"/>
      <c r="E784" s="2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3"/>
      <c r="B785" s="2"/>
      <c r="C785" s="3"/>
      <c r="D785" s="3"/>
      <c r="E785" s="2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3"/>
      <c r="B786" s="2"/>
      <c r="C786" s="3"/>
      <c r="D786" s="3"/>
      <c r="E786" s="2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3"/>
      <c r="B787" s="2"/>
      <c r="C787" s="3"/>
      <c r="D787" s="3"/>
      <c r="E787" s="2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3"/>
      <c r="B788" s="2"/>
      <c r="C788" s="3"/>
      <c r="D788" s="3"/>
      <c r="E788" s="2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3"/>
      <c r="B789" s="2"/>
      <c r="C789" s="3"/>
      <c r="D789" s="3"/>
      <c r="E789" s="2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3"/>
      <c r="B790" s="2"/>
      <c r="C790" s="3"/>
      <c r="D790" s="3"/>
      <c r="E790" s="2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3"/>
      <c r="B791" s="2"/>
      <c r="C791" s="3"/>
      <c r="D791" s="3"/>
      <c r="E791" s="2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3"/>
      <c r="B792" s="2"/>
      <c r="C792" s="3"/>
      <c r="D792" s="3"/>
      <c r="E792" s="2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3"/>
      <c r="B793" s="2"/>
      <c r="C793" s="3"/>
      <c r="D793" s="3"/>
      <c r="E793" s="2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3"/>
      <c r="B794" s="2"/>
      <c r="C794" s="3"/>
      <c r="D794" s="3"/>
      <c r="E794" s="2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3"/>
      <c r="B795" s="2"/>
      <c r="C795" s="3"/>
      <c r="D795" s="3"/>
      <c r="E795" s="2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3"/>
      <c r="B796" s="2"/>
      <c r="C796" s="3"/>
      <c r="D796" s="3"/>
      <c r="E796" s="2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3"/>
      <c r="B797" s="2"/>
      <c r="C797" s="3"/>
      <c r="D797" s="3"/>
      <c r="E797" s="2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3"/>
      <c r="B798" s="2"/>
      <c r="C798" s="3"/>
      <c r="D798" s="3"/>
      <c r="E798" s="2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3"/>
      <c r="B799" s="2"/>
      <c r="C799" s="3"/>
      <c r="D799" s="3"/>
      <c r="E799" s="2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3"/>
      <c r="B800" s="2"/>
      <c r="C800" s="3"/>
      <c r="D800" s="3"/>
      <c r="E800" s="2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3"/>
      <c r="B801" s="2"/>
      <c r="C801" s="3"/>
      <c r="D801" s="3"/>
      <c r="E801" s="2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3"/>
      <c r="B802" s="2"/>
      <c r="C802" s="3"/>
      <c r="D802" s="3"/>
      <c r="E802" s="2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3"/>
      <c r="B803" s="2"/>
      <c r="C803" s="3"/>
      <c r="D803" s="3"/>
      <c r="E803" s="2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3"/>
      <c r="B804" s="2"/>
      <c r="C804" s="3"/>
      <c r="D804" s="3"/>
      <c r="E804" s="2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3"/>
      <c r="B805" s="2"/>
      <c r="C805" s="3"/>
      <c r="D805" s="3"/>
      <c r="E805" s="2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3"/>
      <c r="B806" s="2"/>
      <c r="C806" s="3"/>
      <c r="D806" s="3"/>
      <c r="E806" s="2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3"/>
      <c r="B807" s="2"/>
      <c r="C807" s="3"/>
      <c r="D807" s="3"/>
      <c r="E807" s="2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3"/>
      <c r="B808" s="2"/>
      <c r="C808" s="3"/>
      <c r="D808" s="3"/>
      <c r="E808" s="2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3"/>
      <c r="B809" s="2"/>
      <c r="C809" s="3"/>
      <c r="D809" s="3"/>
      <c r="E809" s="2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3"/>
      <c r="B810" s="2"/>
      <c r="C810" s="3"/>
      <c r="D810" s="3"/>
      <c r="E810" s="2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3"/>
      <c r="B811" s="2"/>
      <c r="C811" s="3"/>
      <c r="D811" s="3"/>
      <c r="E811" s="2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3"/>
      <c r="B812" s="2"/>
      <c r="C812" s="3"/>
      <c r="D812" s="3"/>
      <c r="E812" s="2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3"/>
      <c r="B813" s="2"/>
      <c r="C813" s="3"/>
      <c r="D813" s="3"/>
      <c r="E813" s="2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3"/>
      <c r="B814" s="2"/>
      <c r="C814" s="3"/>
      <c r="D814" s="3"/>
      <c r="E814" s="2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3"/>
      <c r="B815" s="2"/>
      <c r="C815" s="3"/>
      <c r="D815" s="3"/>
      <c r="E815" s="2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3"/>
      <c r="B816" s="2"/>
      <c r="C816" s="3"/>
      <c r="D816" s="3"/>
      <c r="E816" s="2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3"/>
      <c r="B817" s="2"/>
      <c r="C817" s="3"/>
      <c r="D817" s="3"/>
      <c r="E817" s="2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3"/>
      <c r="B818" s="2"/>
      <c r="C818" s="3"/>
      <c r="D818" s="3"/>
      <c r="E818" s="2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3"/>
      <c r="B819" s="2"/>
      <c r="C819" s="3"/>
      <c r="D819" s="3"/>
      <c r="E819" s="2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3"/>
      <c r="B820" s="2"/>
      <c r="C820" s="3"/>
      <c r="D820" s="3"/>
      <c r="E820" s="2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3"/>
      <c r="B821" s="2"/>
      <c r="C821" s="3"/>
      <c r="D821" s="3"/>
      <c r="E821" s="2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3"/>
      <c r="B822" s="2"/>
      <c r="C822" s="3"/>
      <c r="D822" s="3"/>
      <c r="E822" s="2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3"/>
      <c r="B823" s="2"/>
      <c r="C823" s="3"/>
      <c r="D823" s="3"/>
      <c r="E823" s="2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3"/>
      <c r="B824" s="2"/>
      <c r="C824" s="3"/>
      <c r="D824" s="3"/>
      <c r="E824" s="2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3"/>
      <c r="B825" s="2"/>
      <c r="C825" s="3"/>
      <c r="D825" s="3"/>
      <c r="E825" s="2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3"/>
      <c r="B826" s="2"/>
      <c r="C826" s="3"/>
      <c r="D826" s="3"/>
      <c r="E826" s="2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3"/>
      <c r="B827" s="2"/>
      <c r="C827" s="3"/>
      <c r="D827" s="3"/>
      <c r="E827" s="2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3"/>
      <c r="B828" s="2"/>
      <c r="C828" s="3"/>
      <c r="D828" s="3"/>
      <c r="E828" s="2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3"/>
      <c r="B829" s="2"/>
      <c r="C829" s="3"/>
      <c r="D829" s="3"/>
      <c r="E829" s="2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3"/>
      <c r="B830" s="2"/>
      <c r="C830" s="3"/>
      <c r="D830" s="3"/>
      <c r="E830" s="2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3"/>
      <c r="B831" s="2"/>
      <c r="C831" s="3"/>
      <c r="D831" s="3"/>
      <c r="E831" s="2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3"/>
      <c r="B832" s="2"/>
      <c r="C832" s="3"/>
      <c r="D832" s="3"/>
      <c r="E832" s="2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3"/>
      <c r="B833" s="2"/>
      <c r="C833" s="3"/>
      <c r="D833" s="3"/>
      <c r="E833" s="2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3"/>
      <c r="B834" s="2"/>
      <c r="C834" s="3"/>
      <c r="D834" s="3"/>
      <c r="E834" s="2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3"/>
      <c r="B835" s="2"/>
      <c r="C835" s="3"/>
      <c r="D835" s="3"/>
      <c r="E835" s="2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3"/>
      <c r="B836" s="2"/>
      <c r="C836" s="3"/>
      <c r="D836" s="3"/>
      <c r="E836" s="2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3"/>
      <c r="B837" s="2"/>
      <c r="C837" s="3"/>
      <c r="D837" s="3"/>
      <c r="E837" s="2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3"/>
      <c r="B838" s="2"/>
      <c r="C838" s="3"/>
      <c r="D838" s="3"/>
      <c r="E838" s="2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3"/>
      <c r="B839" s="2"/>
      <c r="C839" s="3"/>
      <c r="D839" s="3"/>
      <c r="E839" s="2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3"/>
      <c r="B840" s="2"/>
      <c r="C840" s="3"/>
      <c r="D840" s="3"/>
      <c r="E840" s="2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3"/>
      <c r="B841" s="2"/>
      <c r="C841" s="3"/>
      <c r="D841" s="3"/>
      <c r="E841" s="2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3"/>
      <c r="B842" s="2"/>
      <c r="C842" s="3"/>
      <c r="D842" s="3"/>
      <c r="E842" s="2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3"/>
      <c r="B843" s="2"/>
      <c r="C843" s="3"/>
      <c r="D843" s="3"/>
      <c r="E843" s="2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3"/>
      <c r="B844" s="2"/>
      <c r="C844" s="3"/>
      <c r="D844" s="3"/>
      <c r="E844" s="2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3"/>
      <c r="B845" s="2"/>
      <c r="C845" s="3"/>
      <c r="D845" s="3"/>
      <c r="E845" s="2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3"/>
      <c r="B846" s="2"/>
      <c r="C846" s="3"/>
      <c r="D846" s="3"/>
      <c r="E846" s="2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3"/>
      <c r="B847" s="2"/>
      <c r="C847" s="3"/>
      <c r="D847" s="3"/>
      <c r="E847" s="2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3"/>
      <c r="B848" s="2"/>
      <c r="C848" s="3"/>
      <c r="D848" s="3"/>
      <c r="E848" s="2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3"/>
      <c r="B849" s="2"/>
      <c r="C849" s="3"/>
      <c r="D849" s="3"/>
      <c r="E849" s="2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3"/>
      <c r="B850" s="2"/>
      <c r="C850" s="3"/>
      <c r="D850" s="3"/>
      <c r="E850" s="2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3"/>
      <c r="B851" s="2"/>
      <c r="C851" s="3"/>
      <c r="D851" s="3"/>
      <c r="E851" s="2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3"/>
      <c r="B852" s="2"/>
      <c r="C852" s="3"/>
      <c r="D852" s="3"/>
      <c r="E852" s="2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3"/>
      <c r="B853" s="2"/>
      <c r="C853" s="3"/>
      <c r="D853" s="3"/>
      <c r="E853" s="2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3"/>
      <c r="B854" s="2"/>
      <c r="C854" s="3"/>
      <c r="D854" s="3"/>
      <c r="E854" s="2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3"/>
      <c r="B855" s="2"/>
      <c r="C855" s="3"/>
      <c r="D855" s="3"/>
      <c r="E855" s="2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3"/>
      <c r="B856" s="2"/>
      <c r="C856" s="3"/>
      <c r="D856" s="3"/>
      <c r="E856" s="2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3"/>
      <c r="B857" s="2"/>
      <c r="C857" s="3"/>
      <c r="D857" s="3"/>
      <c r="E857" s="2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3"/>
      <c r="B858" s="2"/>
      <c r="C858" s="3"/>
      <c r="D858" s="3"/>
      <c r="E858" s="2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3"/>
      <c r="B859" s="2"/>
      <c r="C859" s="3"/>
      <c r="D859" s="3"/>
      <c r="E859" s="2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3"/>
      <c r="B860" s="2"/>
      <c r="C860" s="3"/>
      <c r="D860" s="3"/>
      <c r="E860" s="2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3"/>
      <c r="B861" s="2"/>
      <c r="C861" s="3"/>
      <c r="D861" s="3"/>
      <c r="E861" s="2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3"/>
      <c r="B862" s="2"/>
      <c r="C862" s="3"/>
      <c r="D862" s="3"/>
      <c r="E862" s="2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3"/>
      <c r="B863" s="2"/>
      <c r="C863" s="3"/>
      <c r="D863" s="3"/>
      <c r="E863" s="2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3"/>
      <c r="B864" s="2"/>
      <c r="C864" s="3"/>
      <c r="D864" s="3"/>
      <c r="E864" s="2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3"/>
      <c r="B865" s="2"/>
      <c r="C865" s="3"/>
      <c r="D865" s="3"/>
      <c r="E865" s="2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3"/>
      <c r="B866" s="2"/>
      <c r="C866" s="3"/>
      <c r="D866" s="3"/>
      <c r="E866" s="2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3"/>
      <c r="B867" s="2"/>
      <c r="C867" s="3"/>
      <c r="D867" s="3"/>
      <c r="E867" s="2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3"/>
      <c r="B868" s="2"/>
      <c r="C868" s="3"/>
      <c r="D868" s="3"/>
      <c r="E868" s="2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3"/>
      <c r="B869" s="2"/>
      <c r="C869" s="3"/>
      <c r="D869" s="3"/>
      <c r="E869" s="2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3"/>
      <c r="B870" s="2"/>
      <c r="C870" s="3"/>
      <c r="D870" s="3"/>
      <c r="E870" s="2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3"/>
      <c r="B871" s="2"/>
      <c r="C871" s="3"/>
      <c r="D871" s="3"/>
      <c r="E871" s="2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3"/>
      <c r="B872" s="2"/>
      <c r="C872" s="3"/>
      <c r="D872" s="3"/>
      <c r="E872" s="2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3"/>
      <c r="B873" s="2"/>
      <c r="C873" s="3"/>
      <c r="D873" s="3"/>
      <c r="E873" s="2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3"/>
      <c r="B874" s="2"/>
      <c r="C874" s="3"/>
      <c r="D874" s="3"/>
      <c r="E874" s="2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3"/>
      <c r="B875" s="2"/>
      <c r="C875" s="3"/>
      <c r="D875" s="3"/>
      <c r="E875" s="2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3"/>
      <c r="B876" s="2"/>
      <c r="C876" s="3"/>
      <c r="D876" s="3"/>
      <c r="E876" s="2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3"/>
      <c r="B877" s="2"/>
      <c r="C877" s="3"/>
      <c r="D877" s="3"/>
      <c r="E877" s="2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3"/>
      <c r="B878" s="2"/>
      <c r="C878" s="3"/>
      <c r="D878" s="3"/>
      <c r="E878" s="2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3"/>
      <c r="B879" s="2"/>
      <c r="C879" s="3"/>
      <c r="D879" s="3"/>
      <c r="E879" s="2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3"/>
      <c r="B880" s="2"/>
      <c r="C880" s="3"/>
      <c r="D880" s="3"/>
      <c r="E880" s="2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3"/>
      <c r="B881" s="2"/>
      <c r="C881" s="3"/>
      <c r="D881" s="3"/>
      <c r="E881" s="2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3"/>
      <c r="B882" s="2"/>
      <c r="C882" s="3"/>
      <c r="D882" s="3"/>
      <c r="E882" s="2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3"/>
      <c r="B883" s="2"/>
      <c r="C883" s="3"/>
      <c r="D883" s="3"/>
      <c r="E883" s="2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3"/>
      <c r="B884" s="2"/>
      <c r="C884" s="3"/>
      <c r="D884" s="3"/>
      <c r="E884" s="2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3"/>
      <c r="B885" s="2"/>
      <c r="C885" s="3"/>
      <c r="D885" s="3"/>
      <c r="E885" s="2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3"/>
      <c r="B886" s="2"/>
      <c r="C886" s="3"/>
      <c r="D886" s="3"/>
      <c r="E886" s="2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3"/>
      <c r="B887" s="2"/>
      <c r="C887" s="3"/>
      <c r="D887" s="3"/>
      <c r="E887" s="2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3"/>
      <c r="B888" s="2"/>
      <c r="C888" s="3"/>
      <c r="D888" s="3"/>
      <c r="E888" s="2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3"/>
      <c r="B889" s="2"/>
      <c r="C889" s="3"/>
      <c r="D889" s="3"/>
      <c r="E889" s="2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3"/>
      <c r="B890" s="2"/>
      <c r="C890" s="3"/>
      <c r="D890" s="3"/>
      <c r="E890" s="2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3"/>
      <c r="B891" s="2"/>
      <c r="C891" s="3"/>
      <c r="D891" s="3"/>
      <c r="E891" s="2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3"/>
      <c r="B892" s="2"/>
      <c r="C892" s="3"/>
      <c r="D892" s="3"/>
      <c r="E892" s="2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3"/>
      <c r="B893" s="2"/>
      <c r="C893" s="3"/>
      <c r="D893" s="3"/>
      <c r="E893" s="2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3"/>
      <c r="B894" s="2"/>
      <c r="C894" s="3"/>
      <c r="D894" s="3"/>
      <c r="E894" s="2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3"/>
      <c r="B895" s="2"/>
      <c r="C895" s="3"/>
      <c r="D895" s="3"/>
      <c r="E895" s="2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3"/>
      <c r="B896" s="2"/>
      <c r="C896" s="3"/>
      <c r="D896" s="3"/>
      <c r="E896" s="2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3"/>
      <c r="B897" s="2"/>
      <c r="C897" s="3"/>
      <c r="D897" s="3"/>
      <c r="E897" s="2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3"/>
      <c r="B898" s="2"/>
      <c r="C898" s="3"/>
      <c r="D898" s="3"/>
      <c r="E898" s="2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3"/>
      <c r="B899" s="2"/>
      <c r="C899" s="3"/>
      <c r="D899" s="3"/>
      <c r="E899" s="2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3"/>
      <c r="B900" s="2"/>
      <c r="C900" s="3"/>
      <c r="D900" s="3"/>
      <c r="E900" s="2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3"/>
      <c r="B901" s="2"/>
      <c r="C901" s="3"/>
      <c r="D901" s="3"/>
      <c r="E901" s="2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3"/>
      <c r="B902" s="2"/>
      <c r="C902" s="3"/>
      <c r="D902" s="3"/>
      <c r="E902" s="2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3"/>
      <c r="B903" s="2"/>
      <c r="C903" s="3"/>
      <c r="D903" s="3"/>
      <c r="E903" s="2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3"/>
      <c r="B904" s="2"/>
      <c r="C904" s="3"/>
      <c r="D904" s="3"/>
      <c r="E904" s="2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3"/>
      <c r="B905" s="2"/>
      <c r="C905" s="3"/>
      <c r="D905" s="3"/>
      <c r="E905" s="2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3"/>
      <c r="B906" s="2"/>
      <c r="C906" s="3"/>
      <c r="D906" s="3"/>
      <c r="E906" s="2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3"/>
      <c r="B907" s="2"/>
      <c r="C907" s="3"/>
      <c r="D907" s="3"/>
      <c r="E907" s="2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3"/>
      <c r="B908" s="2"/>
      <c r="C908" s="3"/>
      <c r="D908" s="3"/>
      <c r="E908" s="2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3"/>
      <c r="B909" s="2"/>
      <c r="C909" s="3"/>
      <c r="D909" s="3"/>
      <c r="E909" s="2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3"/>
      <c r="B910" s="2"/>
      <c r="C910" s="3"/>
      <c r="D910" s="3"/>
      <c r="E910" s="2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3"/>
      <c r="B911" s="2"/>
      <c r="C911" s="3"/>
      <c r="D911" s="3"/>
      <c r="E911" s="2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3"/>
      <c r="B912" s="2"/>
      <c r="C912" s="3"/>
      <c r="D912" s="3"/>
      <c r="E912" s="2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3"/>
      <c r="B913" s="2"/>
      <c r="C913" s="3"/>
      <c r="D913" s="3"/>
      <c r="E913" s="2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3"/>
      <c r="B914" s="2"/>
      <c r="C914" s="3"/>
      <c r="D914" s="3"/>
      <c r="E914" s="2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3"/>
      <c r="B915" s="2"/>
      <c r="C915" s="3"/>
      <c r="D915" s="3"/>
      <c r="E915" s="2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3"/>
      <c r="B916" s="2"/>
      <c r="C916" s="3"/>
      <c r="D916" s="3"/>
      <c r="E916" s="2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3"/>
      <c r="B917" s="2"/>
      <c r="C917" s="3"/>
      <c r="D917" s="3"/>
      <c r="E917" s="2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3"/>
      <c r="B918" s="2"/>
      <c r="C918" s="3"/>
      <c r="D918" s="3"/>
      <c r="E918" s="2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3"/>
      <c r="B919" s="2"/>
      <c r="C919" s="3"/>
      <c r="D919" s="3"/>
      <c r="E919" s="2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3"/>
      <c r="B920" s="2"/>
      <c r="C920" s="3"/>
      <c r="D920" s="3"/>
      <c r="E920" s="2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3"/>
      <c r="B921" s="2"/>
      <c r="C921" s="3"/>
      <c r="D921" s="3"/>
      <c r="E921" s="2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3"/>
      <c r="B922" s="2"/>
      <c r="C922" s="3"/>
      <c r="D922" s="3"/>
      <c r="E922" s="2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3"/>
      <c r="B923" s="2"/>
      <c r="C923" s="3"/>
      <c r="D923" s="3"/>
      <c r="E923" s="2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3"/>
      <c r="B924" s="2"/>
      <c r="C924" s="3"/>
      <c r="D924" s="3"/>
      <c r="E924" s="2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3"/>
      <c r="B925" s="2"/>
      <c r="C925" s="3"/>
      <c r="D925" s="3"/>
      <c r="E925" s="2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3"/>
      <c r="B926" s="2"/>
      <c r="C926" s="3"/>
      <c r="D926" s="3"/>
      <c r="E926" s="2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3"/>
      <c r="B927" s="2"/>
      <c r="C927" s="3"/>
      <c r="D927" s="3"/>
      <c r="E927" s="2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3"/>
      <c r="B928" s="2"/>
      <c r="C928" s="3"/>
      <c r="D928" s="3"/>
      <c r="E928" s="2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3"/>
      <c r="B929" s="2"/>
      <c r="C929" s="3"/>
      <c r="D929" s="3"/>
      <c r="E929" s="2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3"/>
      <c r="B930" s="2"/>
      <c r="C930" s="3"/>
      <c r="D930" s="3"/>
      <c r="E930" s="2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3"/>
      <c r="B931" s="2"/>
      <c r="C931" s="3"/>
      <c r="D931" s="3"/>
      <c r="E931" s="2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3"/>
      <c r="B932" s="2"/>
      <c r="C932" s="3"/>
      <c r="D932" s="3"/>
      <c r="E932" s="2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3"/>
      <c r="B933" s="2"/>
      <c r="C933" s="3"/>
      <c r="D933" s="3"/>
      <c r="E933" s="2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3"/>
      <c r="B934" s="2"/>
      <c r="C934" s="3"/>
      <c r="D934" s="3"/>
      <c r="E934" s="2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3"/>
      <c r="B935" s="2"/>
      <c r="C935" s="3"/>
      <c r="D935" s="3"/>
      <c r="E935" s="2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3"/>
      <c r="B936" s="2"/>
      <c r="C936" s="3"/>
      <c r="D936" s="3"/>
      <c r="E936" s="2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3"/>
      <c r="B937" s="2"/>
      <c r="C937" s="3"/>
      <c r="D937" s="3"/>
      <c r="E937" s="2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3"/>
      <c r="B938" s="2"/>
      <c r="C938" s="3"/>
      <c r="D938" s="3"/>
      <c r="E938" s="2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3"/>
      <c r="B939" s="2"/>
      <c r="C939" s="3"/>
      <c r="D939" s="3"/>
      <c r="E939" s="2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3"/>
      <c r="B940" s="2"/>
      <c r="C940" s="3"/>
      <c r="D940" s="3"/>
      <c r="E940" s="2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3"/>
      <c r="B941" s="2"/>
      <c r="C941" s="3"/>
      <c r="D941" s="3"/>
      <c r="E941" s="2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3"/>
      <c r="B942" s="2"/>
      <c r="C942" s="3"/>
      <c r="D942" s="3"/>
      <c r="E942" s="2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3"/>
      <c r="B943" s="2"/>
      <c r="C943" s="3"/>
      <c r="D943" s="3"/>
      <c r="E943" s="2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3"/>
      <c r="B944" s="2"/>
      <c r="C944" s="3"/>
      <c r="D944" s="3"/>
      <c r="E944" s="2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3"/>
      <c r="B945" s="2"/>
      <c r="C945" s="3"/>
      <c r="D945" s="3"/>
      <c r="E945" s="2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3"/>
      <c r="B946" s="2"/>
      <c r="C946" s="3"/>
      <c r="D946" s="3"/>
      <c r="E946" s="2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3"/>
      <c r="B947" s="2"/>
      <c r="C947" s="3"/>
      <c r="D947" s="3"/>
      <c r="E947" s="2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3"/>
      <c r="B948" s="2"/>
      <c r="C948" s="3"/>
      <c r="D948" s="3"/>
      <c r="E948" s="2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3"/>
      <c r="B949" s="2"/>
      <c r="C949" s="3"/>
      <c r="D949" s="3"/>
      <c r="E949" s="2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3"/>
      <c r="B950" s="2"/>
      <c r="C950" s="3"/>
      <c r="D950" s="3"/>
      <c r="E950" s="2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3"/>
      <c r="B951" s="2"/>
      <c r="C951" s="3"/>
      <c r="D951" s="3"/>
      <c r="E951" s="2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3"/>
      <c r="B952" s="2"/>
      <c r="C952" s="3"/>
      <c r="D952" s="3"/>
      <c r="E952" s="2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3"/>
      <c r="B953" s="2"/>
      <c r="C953" s="3"/>
      <c r="D953" s="3"/>
      <c r="E953" s="2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3"/>
      <c r="B954" s="2"/>
      <c r="C954" s="3"/>
      <c r="D954" s="3"/>
      <c r="E954" s="2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3"/>
      <c r="B955" s="2"/>
      <c r="C955" s="3"/>
      <c r="D955" s="3"/>
      <c r="E955" s="2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3"/>
      <c r="B956" s="2"/>
      <c r="C956" s="3"/>
      <c r="D956" s="3"/>
      <c r="E956" s="2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3"/>
      <c r="B957" s="2"/>
      <c r="C957" s="3"/>
      <c r="D957" s="3"/>
      <c r="E957" s="2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3"/>
      <c r="B958" s="2"/>
      <c r="C958" s="3"/>
      <c r="D958" s="3"/>
      <c r="E958" s="2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3"/>
      <c r="B959" s="2"/>
      <c r="C959" s="3"/>
      <c r="D959" s="3"/>
      <c r="E959" s="2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3"/>
      <c r="B960" s="2"/>
      <c r="C960" s="3"/>
      <c r="D960" s="3"/>
      <c r="E960" s="2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3"/>
      <c r="B961" s="2"/>
      <c r="C961" s="3"/>
      <c r="D961" s="3"/>
      <c r="E961" s="2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3"/>
      <c r="B962" s="2"/>
      <c r="C962" s="3"/>
      <c r="D962" s="3"/>
      <c r="E962" s="2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3"/>
      <c r="B963" s="2"/>
      <c r="C963" s="3"/>
      <c r="D963" s="3"/>
      <c r="E963" s="2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3"/>
      <c r="B964" s="2"/>
      <c r="C964" s="3"/>
      <c r="D964" s="3"/>
      <c r="E964" s="2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3"/>
      <c r="B965" s="2"/>
      <c r="C965" s="3"/>
      <c r="D965" s="3"/>
      <c r="E965" s="2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3"/>
      <c r="B966" s="2"/>
      <c r="C966" s="3"/>
      <c r="D966" s="3"/>
      <c r="E966" s="2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3"/>
      <c r="B967" s="2"/>
      <c r="C967" s="3"/>
      <c r="D967" s="3"/>
      <c r="E967" s="2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3"/>
      <c r="B968" s="2"/>
      <c r="C968" s="3"/>
      <c r="D968" s="3"/>
      <c r="E968" s="2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3"/>
      <c r="B969" s="2"/>
      <c r="C969" s="3"/>
      <c r="D969" s="3"/>
      <c r="E969" s="2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3"/>
      <c r="B970" s="2"/>
      <c r="C970" s="3"/>
      <c r="D970" s="3"/>
      <c r="E970" s="2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3"/>
      <c r="B971" s="2"/>
      <c r="C971" s="3"/>
      <c r="D971" s="3"/>
      <c r="E971" s="2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3"/>
      <c r="B972" s="2"/>
      <c r="C972" s="3"/>
      <c r="D972" s="3"/>
      <c r="E972" s="2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3"/>
      <c r="B973" s="2"/>
      <c r="C973" s="3"/>
      <c r="D973" s="3"/>
      <c r="E973" s="2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3"/>
      <c r="B974" s="2"/>
      <c r="C974" s="3"/>
      <c r="D974" s="3"/>
      <c r="E974" s="2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3"/>
      <c r="B975" s="2"/>
      <c r="C975" s="3"/>
      <c r="D975" s="3"/>
      <c r="E975" s="2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3"/>
      <c r="B976" s="2"/>
      <c r="C976" s="3"/>
      <c r="D976" s="3"/>
      <c r="E976" s="2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3"/>
      <c r="B977" s="2"/>
      <c r="C977" s="3"/>
      <c r="D977" s="3"/>
      <c r="E977" s="2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3"/>
      <c r="B978" s="2"/>
      <c r="C978" s="3"/>
      <c r="D978" s="3"/>
      <c r="E978" s="2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3"/>
      <c r="B979" s="2"/>
      <c r="C979" s="3"/>
      <c r="D979" s="3"/>
      <c r="E979" s="2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3"/>
      <c r="B980" s="2"/>
      <c r="C980" s="3"/>
      <c r="D980" s="3"/>
      <c r="E980" s="2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3"/>
      <c r="B981" s="2"/>
      <c r="C981" s="3"/>
      <c r="D981" s="3"/>
      <c r="E981" s="2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3"/>
      <c r="B982" s="2"/>
      <c r="C982" s="3"/>
      <c r="D982" s="3"/>
      <c r="E982" s="2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3"/>
      <c r="B983" s="2"/>
      <c r="C983" s="3"/>
      <c r="D983" s="3"/>
      <c r="E983" s="2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3"/>
      <c r="B984" s="2"/>
      <c r="C984" s="3"/>
      <c r="D984" s="3"/>
      <c r="E984" s="2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3"/>
      <c r="B985" s="2"/>
      <c r="C985" s="3"/>
      <c r="D985" s="3"/>
      <c r="E985" s="2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3"/>
      <c r="B986" s="2"/>
      <c r="C986" s="3"/>
      <c r="D986" s="3"/>
      <c r="E986" s="2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3"/>
      <c r="B987" s="2"/>
      <c r="C987" s="3"/>
      <c r="D987" s="3"/>
      <c r="E987" s="2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3"/>
      <c r="B988" s="2"/>
      <c r="C988" s="3"/>
      <c r="D988" s="3"/>
      <c r="E988" s="2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3"/>
      <c r="B989" s="2"/>
      <c r="C989" s="3"/>
      <c r="D989" s="3"/>
      <c r="E989" s="2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3"/>
      <c r="B990" s="2"/>
      <c r="C990" s="3"/>
      <c r="D990" s="3"/>
      <c r="E990" s="2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3"/>
      <c r="B991" s="2"/>
      <c r="C991" s="3"/>
      <c r="D991" s="3"/>
      <c r="E991" s="2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3"/>
      <c r="B992" s="2"/>
      <c r="C992" s="3"/>
      <c r="D992" s="3"/>
      <c r="E992" s="2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3"/>
      <c r="B993" s="2"/>
      <c r="C993" s="3"/>
      <c r="D993" s="3"/>
      <c r="E993" s="2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3"/>
      <c r="B994" s="2"/>
      <c r="C994" s="3"/>
      <c r="D994" s="3"/>
      <c r="E994" s="2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3"/>
      <c r="B995" s="2"/>
      <c r="C995" s="3"/>
      <c r="D995" s="3"/>
      <c r="E995" s="2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3"/>
      <c r="B996" s="2"/>
      <c r="C996" s="3"/>
      <c r="D996" s="3"/>
      <c r="E996" s="2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3"/>
      <c r="B997" s="2"/>
      <c r="C997" s="3"/>
      <c r="D997" s="3"/>
      <c r="E997" s="2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3"/>
      <c r="B998" s="2"/>
      <c r="C998" s="3"/>
      <c r="D998" s="3"/>
      <c r="E998" s="2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3"/>
      <c r="B999" s="2"/>
      <c r="C999" s="3"/>
      <c r="D999" s="3"/>
      <c r="E999" s="2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3"/>
      <c r="B1000" s="2"/>
      <c r="C1000" s="3"/>
      <c r="D1000" s="3"/>
      <c r="E1000" s="27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2.43"/>
    <col customWidth="1" min="3" max="3" width="18.57"/>
    <col customWidth="1" min="4" max="4" width="9.0"/>
    <col customWidth="1" min="5" max="5" width="10.14"/>
    <col customWidth="1" min="6" max="6" width="7.86"/>
    <col customWidth="1" min="7" max="7" width="10.57"/>
    <col customWidth="1" min="8" max="8" width="8.0"/>
    <col customWidth="1" min="9" max="9" width="9.14"/>
    <col customWidth="1" min="10" max="25" width="10.0"/>
  </cols>
  <sheetData>
    <row r="1" ht="12.75" customHeight="1">
      <c r="A1" s="1" t="s">
        <v>2981</v>
      </c>
      <c r="B1" s="28" t="s">
        <v>1</v>
      </c>
      <c r="C1" s="26" t="s">
        <v>4301</v>
      </c>
      <c r="D1" s="29" t="s">
        <v>2982</v>
      </c>
      <c r="E1" s="30" t="s">
        <v>4</v>
      </c>
      <c r="F1" s="15" t="s">
        <v>4302</v>
      </c>
      <c r="G1" s="9" t="s">
        <v>4303</v>
      </c>
      <c r="H1" s="6" t="s">
        <v>9</v>
      </c>
      <c r="I1" s="24" t="s">
        <v>4304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8">
        <v>1.0</v>
      </c>
      <c r="B2" s="31" t="s">
        <v>12</v>
      </c>
      <c r="C2" s="26" t="s">
        <v>13</v>
      </c>
      <c r="D2" s="29" t="s">
        <v>4305</v>
      </c>
      <c r="E2" s="32">
        <v>46.0682</v>
      </c>
      <c r="F2" s="20">
        <v>-0.31</v>
      </c>
      <c r="G2" s="31" t="s">
        <v>4306</v>
      </c>
      <c r="H2" s="6" t="s">
        <v>4307</v>
      </c>
      <c r="I2" s="18">
        <v>0.7641625000000003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</row>
    <row r="3" ht="15.75" customHeight="1">
      <c r="A3" s="8">
        <v>2.0</v>
      </c>
      <c r="B3" s="31" t="s">
        <v>16</v>
      </c>
      <c r="C3" s="26" t="s">
        <v>17</v>
      </c>
      <c r="D3" s="29" t="s">
        <v>4308</v>
      </c>
      <c r="E3" s="32">
        <v>32.0417</v>
      </c>
      <c r="F3" s="20">
        <v>-0.77</v>
      </c>
      <c r="G3" s="31" t="s">
        <v>4309</v>
      </c>
      <c r="H3" s="6" t="s">
        <v>4307</v>
      </c>
      <c r="I3" s="18">
        <v>0.2927428571428572</v>
      </c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</row>
    <row r="4" ht="15.75" customHeight="1">
      <c r="A4" s="8">
        <v>3.0</v>
      </c>
      <c r="B4" s="31" t="s">
        <v>19</v>
      </c>
      <c r="C4" s="26" t="s">
        <v>20</v>
      </c>
      <c r="D4" s="29" t="s">
        <v>4310</v>
      </c>
      <c r="E4" s="32">
        <v>60.0947</v>
      </c>
      <c r="F4" s="20">
        <v>0.05</v>
      </c>
      <c r="G4" s="31" t="s">
        <v>4311</v>
      </c>
      <c r="H4" s="6" t="s">
        <v>4312</v>
      </c>
      <c r="I4" s="18">
        <v>1.0947214285714286</v>
      </c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</row>
    <row r="5" ht="15.75" customHeight="1">
      <c r="A5" s="8">
        <v>4.0</v>
      </c>
      <c r="B5" s="31" t="s">
        <v>23</v>
      </c>
      <c r="C5" s="26" t="s">
        <v>24</v>
      </c>
      <c r="D5" s="29" t="s">
        <v>4313</v>
      </c>
      <c r="E5" s="32">
        <v>60.0947</v>
      </c>
      <c r="F5" s="20">
        <v>0.25</v>
      </c>
      <c r="G5" s="31" t="s">
        <v>4314</v>
      </c>
      <c r="H5" s="6" t="s">
        <v>4312</v>
      </c>
      <c r="I5" s="18">
        <v>1.2298285714285715</v>
      </c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</row>
    <row r="6" ht="15.75" customHeight="1">
      <c r="A6" s="8">
        <v>5.0</v>
      </c>
      <c r="B6" s="31" t="s">
        <v>27</v>
      </c>
      <c r="C6" s="26" t="s">
        <v>28</v>
      </c>
      <c r="D6" s="29" t="s">
        <v>4315</v>
      </c>
      <c r="E6" s="32">
        <v>74.1212</v>
      </c>
      <c r="F6" s="20">
        <v>0.88</v>
      </c>
      <c r="G6" s="31" t="s">
        <v>4316</v>
      </c>
      <c r="H6" s="6" t="s">
        <v>4307</v>
      </c>
      <c r="I6" s="18">
        <v>1.5458933333333333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</row>
    <row r="7" ht="15.75" customHeight="1">
      <c r="A7" s="8">
        <v>6.0</v>
      </c>
      <c r="B7" s="31" t="s">
        <v>30</v>
      </c>
      <c r="C7" s="26" t="s">
        <v>31</v>
      </c>
      <c r="D7" s="29" t="s">
        <v>4317</v>
      </c>
      <c r="E7" s="32">
        <v>88.1477</v>
      </c>
      <c r="F7" s="20">
        <v>1.51</v>
      </c>
      <c r="G7" s="31" t="s">
        <v>4318</v>
      </c>
      <c r="H7" s="29" t="s">
        <v>4319</v>
      </c>
      <c r="I7" s="18">
        <v>1.9299692307692307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</row>
    <row r="8" ht="15.75" customHeight="1">
      <c r="A8" s="8">
        <v>7.0</v>
      </c>
      <c r="B8" s="31" t="s">
        <v>34</v>
      </c>
      <c r="C8" s="26" t="s">
        <v>35</v>
      </c>
      <c r="D8" s="29" t="s">
        <v>4320</v>
      </c>
      <c r="E8" s="32">
        <v>74.1212</v>
      </c>
      <c r="F8" s="20">
        <v>0.35</v>
      </c>
      <c r="G8" s="31" t="s">
        <v>4321</v>
      </c>
      <c r="H8" s="6" t="s">
        <v>4312</v>
      </c>
      <c r="I8" s="18">
        <v>1.2098090909090913</v>
      </c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</row>
    <row r="9" ht="15.75" customHeight="1">
      <c r="A9" s="8">
        <v>8.0</v>
      </c>
      <c r="B9" s="31" t="s">
        <v>4322</v>
      </c>
      <c r="C9" s="26" t="s">
        <v>4323</v>
      </c>
      <c r="D9" s="29" t="s">
        <v>4324</v>
      </c>
      <c r="E9" s="32">
        <v>88.1477</v>
      </c>
      <c r="F9" s="20">
        <v>1.31</v>
      </c>
      <c r="G9" s="31" t="s">
        <v>4325</v>
      </c>
      <c r="H9" s="6" t="s">
        <v>4312</v>
      </c>
      <c r="I9" s="18">
        <v>2.118725</v>
      </c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</row>
    <row r="10">
      <c r="A10" s="8">
        <v>9.0</v>
      </c>
      <c r="B10" s="31" t="s">
        <v>4326</v>
      </c>
      <c r="C10" s="26" t="s">
        <v>4327</v>
      </c>
      <c r="D10" s="29" t="s">
        <v>4328</v>
      </c>
      <c r="E10" s="32">
        <v>88.1477</v>
      </c>
      <c r="F10" s="20">
        <v>0.89</v>
      </c>
      <c r="G10" s="31" t="s">
        <v>4329</v>
      </c>
      <c r="H10" s="6" t="s">
        <v>4312</v>
      </c>
      <c r="I10" s="18">
        <v>1.8167625</v>
      </c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ht="15.75" customHeight="1">
      <c r="A11" s="8">
        <v>10.0</v>
      </c>
      <c r="B11" s="31" t="s">
        <v>4330</v>
      </c>
      <c r="C11" s="26" t="s">
        <v>4331</v>
      </c>
      <c r="D11" s="29" t="s">
        <v>4332</v>
      </c>
      <c r="E11" s="32">
        <v>158.2802</v>
      </c>
      <c r="F11" s="20">
        <v>3.6</v>
      </c>
      <c r="G11" s="31" t="s">
        <v>4333</v>
      </c>
      <c r="H11" s="6" t="s">
        <v>4312</v>
      </c>
      <c r="I11" s="18">
        <v>3.33946</v>
      </c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ht="15.75" customHeight="1">
      <c r="A12" s="8">
        <v>11.0</v>
      </c>
      <c r="B12" s="31" t="s">
        <v>41</v>
      </c>
      <c r="C12" s="26" t="s">
        <v>42</v>
      </c>
      <c r="D12" s="29" t="s">
        <v>4334</v>
      </c>
      <c r="E12" s="32">
        <v>74.1212</v>
      </c>
      <c r="F12" s="20">
        <v>0.76</v>
      </c>
      <c r="G12" s="31" t="s">
        <v>4335</v>
      </c>
      <c r="H12" s="6" t="s">
        <v>4312</v>
      </c>
      <c r="I12" s="18">
        <v>1.6212999999999997</v>
      </c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 ht="15.75" customHeight="1">
      <c r="A13" s="8">
        <v>12.0</v>
      </c>
      <c r="B13" s="9" t="s">
        <v>44</v>
      </c>
      <c r="C13" s="3" t="s">
        <v>45</v>
      </c>
      <c r="D13" s="3" t="s">
        <v>4336</v>
      </c>
      <c r="E13" s="32">
        <v>74.1212</v>
      </c>
      <c r="F13" s="20">
        <v>0.61</v>
      </c>
      <c r="G13" s="13">
        <v>-1.542</v>
      </c>
      <c r="H13" s="6" t="s">
        <v>4312</v>
      </c>
      <c r="I13" s="13">
        <v>1.458</v>
      </c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ht="15.75" customHeight="1">
      <c r="A14" s="8">
        <v>13.0</v>
      </c>
      <c r="B14" s="31" t="s">
        <v>48</v>
      </c>
      <c r="C14" s="26" t="s">
        <v>49</v>
      </c>
      <c r="D14" s="29" t="s">
        <v>4337</v>
      </c>
      <c r="E14" s="32">
        <v>130.2272</v>
      </c>
      <c r="F14" s="20">
        <v>2.73</v>
      </c>
      <c r="G14" s="31" t="s">
        <v>4338</v>
      </c>
      <c r="H14" s="29" t="s">
        <v>4319</v>
      </c>
      <c r="I14" s="18">
        <v>3.1692875</v>
      </c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ht="15.75" customHeight="1">
      <c r="A15" s="8">
        <v>14.0</v>
      </c>
      <c r="B15" s="31" t="s">
        <v>52</v>
      </c>
      <c r="C15" s="26" t="s">
        <v>53</v>
      </c>
      <c r="D15" s="29" t="s">
        <v>4339</v>
      </c>
      <c r="E15" s="32">
        <v>102.1742</v>
      </c>
      <c r="F15" s="20">
        <v>2.03</v>
      </c>
      <c r="G15" s="31" t="s">
        <v>4340</v>
      </c>
      <c r="H15" s="6" t="s">
        <v>4307</v>
      </c>
      <c r="I15" s="18">
        <v>2.59614</v>
      </c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>
      <c r="A16" s="8">
        <v>15.0</v>
      </c>
      <c r="B16" s="31" t="s">
        <v>55</v>
      </c>
      <c r="C16" s="26" t="s">
        <v>56</v>
      </c>
      <c r="D16" s="29" t="s">
        <v>4341</v>
      </c>
      <c r="E16" s="32">
        <v>116.2007</v>
      </c>
      <c r="F16" s="20">
        <v>2.62</v>
      </c>
      <c r="G16" s="31" t="s">
        <v>4342</v>
      </c>
      <c r="H16" s="6" t="s">
        <v>4307</v>
      </c>
      <c r="I16" s="18">
        <v>3.076923076923077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ht="15.75" customHeight="1">
      <c r="A17" s="8">
        <v>16.0</v>
      </c>
      <c r="B17" s="31" t="s">
        <v>58</v>
      </c>
      <c r="C17" s="26" t="s">
        <v>59</v>
      </c>
      <c r="D17" s="29" t="s">
        <v>4343</v>
      </c>
      <c r="E17" s="32">
        <v>130.2272</v>
      </c>
      <c r="F17" s="20">
        <v>3.0</v>
      </c>
      <c r="G17" s="31" t="s">
        <v>4344</v>
      </c>
      <c r="H17" s="6" t="s">
        <v>4307</v>
      </c>
      <c r="I17" s="18">
        <v>3.5657133333333335</v>
      </c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>
      <c r="A18" s="8">
        <v>17.0</v>
      </c>
      <c r="B18" s="31" t="s">
        <v>61</v>
      </c>
      <c r="C18" s="26" t="s">
        <v>62</v>
      </c>
      <c r="D18" s="29" t="s">
        <v>4345</v>
      </c>
      <c r="E18" s="32">
        <v>158.2802</v>
      </c>
      <c r="F18" s="20">
        <v>4.57</v>
      </c>
      <c r="G18" s="31" t="s">
        <v>4346</v>
      </c>
      <c r="H18" s="6" t="s">
        <v>4312</v>
      </c>
      <c r="I18" s="18">
        <v>4.28336</v>
      </c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</row>
    <row r="19">
      <c r="A19" s="8">
        <v>18.0</v>
      </c>
      <c r="B19" s="31" t="s">
        <v>64</v>
      </c>
      <c r="C19" s="26" t="s">
        <v>65</v>
      </c>
      <c r="D19" s="29" t="s">
        <v>4347</v>
      </c>
      <c r="E19" s="32">
        <v>172.3067</v>
      </c>
      <c r="F19" s="20">
        <v>4.28</v>
      </c>
      <c r="G19" s="31" t="s">
        <v>4348</v>
      </c>
      <c r="H19" s="6" t="s">
        <v>4312</v>
      </c>
      <c r="I19" s="18">
        <v>4.93297</v>
      </c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>
      <c r="A20" s="8">
        <v>19.0</v>
      </c>
      <c r="B20" s="31" t="s">
        <v>67</v>
      </c>
      <c r="C20" s="26" t="s">
        <v>68</v>
      </c>
      <c r="D20" s="29" t="s">
        <v>4349</v>
      </c>
      <c r="E20" s="32">
        <v>186.3332</v>
      </c>
      <c r="F20" s="20">
        <v>5.13</v>
      </c>
      <c r="G20" s="31" t="s">
        <v>4350</v>
      </c>
      <c r="H20" s="6" t="s">
        <v>4307</v>
      </c>
      <c r="I20" s="18">
        <v>5.1292</v>
      </c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ht="15.75" customHeight="1">
      <c r="A21" s="8">
        <v>20.0</v>
      </c>
      <c r="B21" s="31" t="s">
        <v>70</v>
      </c>
      <c r="C21" s="26" t="s">
        <v>71</v>
      </c>
      <c r="D21" s="29" t="s">
        <v>4351</v>
      </c>
      <c r="E21" s="32">
        <v>200.3597</v>
      </c>
      <c r="F21" s="20">
        <v>5.26</v>
      </c>
      <c r="G21" s="31" t="s">
        <v>4352</v>
      </c>
      <c r="H21" s="6" t="s">
        <v>4312</v>
      </c>
      <c r="I21" s="18">
        <v>5.36897</v>
      </c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ht="15.75" customHeight="1">
      <c r="A22" s="8">
        <v>21.0</v>
      </c>
      <c r="B22" s="31" t="s">
        <v>4353</v>
      </c>
      <c r="C22" s="26" t="s">
        <v>4354</v>
      </c>
      <c r="D22" s="29" t="s">
        <v>4355</v>
      </c>
      <c r="E22" s="32">
        <v>214.3862</v>
      </c>
      <c r="F22" s="20">
        <v>6.03</v>
      </c>
      <c r="G22" s="31" t="s">
        <v>4356</v>
      </c>
      <c r="H22" s="29" t="s">
        <v>4319</v>
      </c>
      <c r="I22" s="18">
        <v>4.67</v>
      </c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ht="15.75" customHeight="1">
      <c r="A23" s="8">
        <v>22.0</v>
      </c>
      <c r="B23" s="31" t="s">
        <v>4357</v>
      </c>
      <c r="C23" s="26" t="s">
        <v>4358</v>
      </c>
      <c r="D23" s="29" t="s">
        <v>4359</v>
      </c>
      <c r="E23" s="32">
        <v>88.1477</v>
      </c>
      <c r="F23" s="20">
        <v>1.16</v>
      </c>
      <c r="G23" s="31" t="s">
        <v>4360</v>
      </c>
      <c r="H23" s="6" t="s">
        <v>4312</v>
      </c>
      <c r="I23" s="18">
        <v>1.9497625</v>
      </c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ht="15.75" customHeight="1">
      <c r="A24" s="8">
        <v>23.0</v>
      </c>
      <c r="B24" s="31" t="s">
        <v>4361</v>
      </c>
      <c r="C24" s="26" t="s">
        <v>4362</v>
      </c>
      <c r="D24" s="29" t="s">
        <v>4363</v>
      </c>
      <c r="E24" s="32">
        <v>130.2272</v>
      </c>
      <c r="F24" s="20">
        <v>2.9</v>
      </c>
      <c r="G24" s="31" t="s">
        <v>4364</v>
      </c>
      <c r="H24" s="29" t="s">
        <v>4319</v>
      </c>
      <c r="I24" s="18">
        <v>3.00062</v>
      </c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</row>
    <row r="25" ht="15.75" customHeight="1">
      <c r="A25" s="8">
        <v>24.0</v>
      </c>
      <c r="B25" s="31" t="s">
        <v>4365</v>
      </c>
      <c r="C25" s="26" t="s">
        <v>4366</v>
      </c>
      <c r="D25" s="29" t="s">
        <v>4367</v>
      </c>
      <c r="E25" s="32">
        <v>88.1477</v>
      </c>
      <c r="F25" s="20">
        <v>1.29</v>
      </c>
      <c r="G25" s="31" t="s">
        <v>4368</v>
      </c>
      <c r="H25" s="6" t="s">
        <v>4312</v>
      </c>
      <c r="I25" s="18">
        <v>2.0293555555555556</v>
      </c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ht="15.75" customHeight="1">
      <c r="A26" s="8">
        <v>25.0</v>
      </c>
      <c r="B26" s="31" t="s">
        <v>73</v>
      </c>
      <c r="C26" s="26" t="s">
        <v>74</v>
      </c>
      <c r="D26" s="29" t="s">
        <v>4369</v>
      </c>
      <c r="E26" s="32">
        <v>144.2537</v>
      </c>
      <c r="F26" s="20">
        <v>3.77</v>
      </c>
      <c r="G26" s="31" t="s">
        <v>4370</v>
      </c>
      <c r="H26" s="6" t="s">
        <v>4312</v>
      </c>
      <c r="I26" s="18">
        <v>3.8346733333333334</v>
      </c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</row>
    <row r="27" ht="15.75" customHeight="1">
      <c r="A27" s="8">
        <v>26.0</v>
      </c>
      <c r="B27" s="31" t="s">
        <v>4371</v>
      </c>
      <c r="C27" s="26" t="s">
        <v>4372</v>
      </c>
      <c r="D27" s="29" t="s">
        <v>4373</v>
      </c>
      <c r="E27" s="32">
        <v>116.2007</v>
      </c>
      <c r="F27" s="20">
        <v>2.31</v>
      </c>
      <c r="G27" s="31" t="s">
        <v>4374</v>
      </c>
      <c r="H27" s="29" t="s">
        <v>4319</v>
      </c>
      <c r="I27" s="18">
        <v>2.5300000000000002</v>
      </c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ht="15.75" customHeight="1">
      <c r="A28" s="8">
        <v>27.0</v>
      </c>
      <c r="B28" s="31" t="s">
        <v>76</v>
      </c>
      <c r="C28" s="26" t="s">
        <v>77</v>
      </c>
      <c r="D28" s="29" t="s">
        <v>4375</v>
      </c>
      <c r="E28" s="32">
        <v>88.1477</v>
      </c>
      <c r="F28" s="20">
        <v>1.21</v>
      </c>
      <c r="G28" s="31" t="s">
        <v>4376</v>
      </c>
      <c r="H28" s="6" t="s">
        <v>4312</v>
      </c>
      <c r="I28" s="18">
        <v>1.7477874999999998</v>
      </c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</row>
    <row r="29" ht="15.75" customHeight="1">
      <c r="A29" s="8">
        <v>28.0</v>
      </c>
      <c r="B29" s="31" t="s">
        <v>4377</v>
      </c>
      <c r="C29" s="26" t="s">
        <v>4378</v>
      </c>
      <c r="D29" s="29" t="s">
        <v>4379</v>
      </c>
      <c r="E29" s="32">
        <v>116.2007</v>
      </c>
      <c r="F29" s="20">
        <v>2.24</v>
      </c>
      <c r="G29" s="31" t="s">
        <v>4380</v>
      </c>
      <c r="H29" s="29" t="s">
        <v>4319</v>
      </c>
      <c r="I29" s="18">
        <v>2.51</v>
      </c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 ht="15.75" customHeight="1">
      <c r="A30" s="8">
        <v>29.0</v>
      </c>
      <c r="B30" s="31" t="s">
        <v>4381</v>
      </c>
      <c r="C30" s="26" t="s">
        <v>4382</v>
      </c>
      <c r="D30" s="29" t="s">
        <v>4383</v>
      </c>
      <c r="E30" s="32">
        <v>88.1477</v>
      </c>
      <c r="F30" s="20">
        <v>1.28</v>
      </c>
      <c r="G30" s="31" t="s">
        <v>4384</v>
      </c>
      <c r="H30" s="6" t="s">
        <v>4312</v>
      </c>
      <c r="I30" s="18">
        <v>1.9910125</v>
      </c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</row>
    <row r="31" ht="15.75" customHeight="1">
      <c r="A31" s="8">
        <v>30.0</v>
      </c>
      <c r="B31" s="31" t="s">
        <v>79</v>
      </c>
      <c r="C31" s="26" t="s">
        <v>80</v>
      </c>
      <c r="D31" s="29" t="s">
        <v>4385</v>
      </c>
      <c r="E31" s="32">
        <v>116.2007</v>
      </c>
      <c r="F31" s="20">
        <v>2.09</v>
      </c>
      <c r="G31" s="31" t="s">
        <v>4386</v>
      </c>
      <c r="H31" s="6" t="s">
        <v>4312</v>
      </c>
      <c r="I31" s="18">
        <v>2.2916333333333334</v>
      </c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</row>
    <row r="32" ht="15.75" customHeight="1">
      <c r="A32" s="8">
        <v>31.0</v>
      </c>
      <c r="B32" s="31" t="s">
        <v>4387</v>
      </c>
      <c r="C32" s="26" t="s">
        <v>4388</v>
      </c>
      <c r="D32" s="29" t="s">
        <v>4389</v>
      </c>
      <c r="E32" s="32">
        <v>102.1742</v>
      </c>
      <c r="F32" s="20">
        <v>1.65</v>
      </c>
      <c r="G32" s="31" t="s">
        <v>4390</v>
      </c>
      <c r="H32" s="29" t="s">
        <v>4319</v>
      </c>
      <c r="I32" s="18">
        <v>2.15</v>
      </c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</row>
    <row r="33" ht="15.75" customHeight="1">
      <c r="A33" s="8">
        <v>32.0</v>
      </c>
      <c r="B33" s="31" t="s">
        <v>4391</v>
      </c>
      <c r="C33" s="26" t="s">
        <v>4392</v>
      </c>
      <c r="D33" s="29" t="s">
        <v>4393</v>
      </c>
      <c r="E33" s="32">
        <v>144.2537</v>
      </c>
      <c r="F33" s="20">
        <v>3.22</v>
      </c>
      <c r="G33" s="31" t="s">
        <v>4394</v>
      </c>
      <c r="H33" s="29" t="s">
        <v>4319</v>
      </c>
      <c r="I33" s="18">
        <v>3.36</v>
      </c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</row>
    <row r="34" ht="15.75" customHeight="1">
      <c r="A34" s="8">
        <v>33.0</v>
      </c>
      <c r="B34" s="31" t="s">
        <v>4395</v>
      </c>
      <c r="C34" s="26" t="s">
        <v>4396</v>
      </c>
      <c r="D34" s="29" t="s">
        <v>4397</v>
      </c>
      <c r="E34" s="32">
        <v>102.1742</v>
      </c>
      <c r="F34" s="20">
        <v>1.71</v>
      </c>
      <c r="G34" s="31" t="s">
        <v>4398</v>
      </c>
      <c r="H34" s="6" t="s">
        <v>4312</v>
      </c>
      <c r="I34" s="18">
        <v>2.26124</v>
      </c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</row>
    <row r="35" ht="15.75" customHeight="1">
      <c r="A35" s="8">
        <v>34.0</v>
      </c>
      <c r="B35" s="31" t="s">
        <v>4399</v>
      </c>
      <c r="C35" s="26" t="s">
        <v>4400</v>
      </c>
      <c r="D35" s="29" t="s">
        <v>4401</v>
      </c>
      <c r="E35" s="32">
        <v>102.1742</v>
      </c>
      <c r="F35" s="20">
        <v>1.75</v>
      </c>
      <c r="G35" s="31" t="s">
        <v>4402</v>
      </c>
      <c r="H35" s="6" t="s">
        <v>4312</v>
      </c>
      <c r="I35" s="18">
        <v>2.36116</v>
      </c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</row>
    <row r="36" ht="15.75" customHeight="1">
      <c r="A36" s="8">
        <v>35.0</v>
      </c>
      <c r="B36" s="31" t="s">
        <v>4403</v>
      </c>
      <c r="C36" s="26" t="s">
        <v>4404</v>
      </c>
      <c r="D36" s="29" t="s">
        <v>4405</v>
      </c>
      <c r="E36" s="32">
        <v>102.1742</v>
      </c>
      <c r="F36" s="20">
        <v>1.76</v>
      </c>
      <c r="G36" s="31" t="s">
        <v>4406</v>
      </c>
      <c r="H36" s="29" t="s">
        <v>4319</v>
      </c>
      <c r="I36" s="18">
        <v>2.07</v>
      </c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</row>
    <row r="37" ht="15.75" customHeight="1">
      <c r="A37" s="8">
        <v>36.0</v>
      </c>
      <c r="B37" s="31" t="s">
        <v>4407</v>
      </c>
      <c r="C37" s="26" t="s">
        <v>4408</v>
      </c>
      <c r="D37" s="29" t="s">
        <v>4409</v>
      </c>
      <c r="E37" s="32">
        <v>144.2537</v>
      </c>
      <c r="F37" s="20">
        <v>3.22</v>
      </c>
      <c r="G37" s="31" t="s">
        <v>4410</v>
      </c>
      <c r="H37" s="6" t="s">
        <v>4312</v>
      </c>
      <c r="I37" s="18">
        <v>3.61926</v>
      </c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</row>
    <row r="38" ht="15.75" customHeight="1">
      <c r="A38" s="8">
        <v>37.0</v>
      </c>
      <c r="B38" s="31" t="s">
        <v>4411</v>
      </c>
      <c r="C38" s="26" t="s">
        <v>4412</v>
      </c>
      <c r="D38" s="29" t="s">
        <v>4413</v>
      </c>
      <c r="E38" s="32">
        <v>158.2802</v>
      </c>
      <c r="F38" s="20">
        <v>3.71</v>
      </c>
      <c r="G38" s="31" t="s">
        <v>4414</v>
      </c>
      <c r="H38" s="29" t="s">
        <v>4319</v>
      </c>
      <c r="I38" s="18">
        <v>3.99</v>
      </c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</row>
    <row r="39" ht="15.75" customHeight="1">
      <c r="A39" s="8">
        <v>38.0</v>
      </c>
      <c r="B39" s="31" t="s">
        <v>4415</v>
      </c>
      <c r="C39" s="26" t="s">
        <v>4416</v>
      </c>
      <c r="D39" s="29" t="s">
        <v>4417</v>
      </c>
      <c r="E39" s="32">
        <v>172.3067</v>
      </c>
      <c r="F39" s="20">
        <v>4.21</v>
      </c>
      <c r="G39" s="31" t="s">
        <v>4418</v>
      </c>
      <c r="H39" s="29" t="s">
        <v>4319</v>
      </c>
      <c r="I39" s="18">
        <v>4.58</v>
      </c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</row>
    <row r="40" ht="15.75" customHeight="1">
      <c r="A40" s="8">
        <v>39.0</v>
      </c>
      <c r="B40" s="31" t="s">
        <v>4419</v>
      </c>
      <c r="C40" s="26" t="s">
        <v>4420</v>
      </c>
      <c r="D40" s="29" t="s">
        <v>4421</v>
      </c>
      <c r="E40" s="32">
        <v>200.3597</v>
      </c>
      <c r="F40" s="20">
        <v>5.19</v>
      </c>
      <c r="G40" s="31" t="s">
        <v>4422</v>
      </c>
      <c r="H40" s="29" t="s">
        <v>4319</v>
      </c>
      <c r="I40" s="18">
        <v>5.17</v>
      </c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</row>
    <row r="41" ht="15.75" customHeight="1">
      <c r="A41" s="8">
        <v>40.0</v>
      </c>
      <c r="B41" s="31" t="s">
        <v>4423</v>
      </c>
      <c r="C41" s="26" t="s">
        <v>4424</v>
      </c>
      <c r="D41" s="29" t="s">
        <v>4425</v>
      </c>
      <c r="E41" s="32">
        <v>158.2802</v>
      </c>
      <c r="F41" s="20">
        <v>3.71</v>
      </c>
      <c r="G41" s="31" t="s">
        <v>4426</v>
      </c>
      <c r="H41" s="6" t="s">
        <v>4312</v>
      </c>
      <c r="I41" s="18">
        <v>3.84998</v>
      </c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</row>
    <row r="42" ht="15.75" customHeight="1">
      <c r="A42" s="8">
        <v>41.0</v>
      </c>
      <c r="B42" s="9" t="s">
        <v>4427</v>
      </c>
      <c r="C42" s="3" t="s">
        <v>4428</v>
      </c>
      <c r="D42" s="3" t="s">
        <v>4429</v>
      </c>
      <c r="E42" s="32">
        <v>130.2272</v>
      </c>
      <c r="F42" s="20">
        <v>2.9</v>
      </c>
      <c r="G42" s="13">
        <v>0.0011</v>
      </c>
      <c r="H42" s="6" t="s">
        <v>4312</v>
      </c>
      <c r="I42" s="13">
        <v>3.0011</v>
      </c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</row>
    <row r="43" ht="15.75" customHeight="1">
      <c r="A43" s="8">
        <v>42.0</v>
      </c>
      <c r="B43" s="31" t="s">
        <v>4430</v>
      </c>
      <c r="C43" s="26" t="s">
        <v>4431</v>
      </c>
      <c r="D43" s="29" t="s">
        <v>4432</v>
      </c>
      <c r="E43" s="32">
        <v>200.3597</v>
      </c>
      <c r="F43" s="20">
        <v>5.19</v>
      </c>
      <c r="G43" s="31" t="s">
        <v>3011</v>
      </c>
      <c r="H43" s="29" t="s">
        <v>4319</v>
      </c>
      <c r="I43" s="18">
        <v>5.24</v>
      </c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</row>
    <row r="44" ht="15.75" customHeight="1">
      <c r="A44" s="8">
        <v>43.0</v>
      </c>
      <c r="B44" s="31" t="s">
        <v>4433</v>
      </c>
      <c r="C44" s="26" t="s">
        <v>4434</v>
      </c>
      <c r="D44" s="29" t="s">
        <v>4435</v>
      </c>
      <c r="E44" s="32">
        <v>88.1477</v>
      </c>
      <c r="F44" s="20">
        <v>1.19</v>
      </c>
      <c r="G44" s="31" t="s">
        <v>4436</v>
      </c>
      <c r="H44" s="6" t="s">
        <v>4312</v>
      </c>
      <c r="I44" s="18">
        <v>1.8288</v>
      </c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</row>
    <row r="45" ht="15.75" customHeight="1">
      <c r="A45" s="8">
        <v>44.0</v>
      </c>
      <c r="B45" s="31" t="s">
        <v>4437</v>
      </c>
      <c r="C45" s="26" t="s">
        <v>4438</v>
      </c>
      <c r="D45" s="29" t="s">
        <v>4439</v>
      </c>
      <c r="E45" s="32">
        <v>186.3332</v>
      </c>
      <c r="F45" s="20">
        <v>4.7</v>
      </c>
      <c r="G45" s="31" t="s">
        <v>4440</v>
      </c>
      <c r="H45" s="29" t="s">
        <v>4319</v>
      </c>
      <c r="I45" s="18">
        <v>4.66</v>
      </c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</row>
    <row r="46" ht="15.75" customHeight="1">
      <c r="A46" s="8">
        <v>45.0</v>
      </c>
      <c r="B46" s="31" t="s">
        <v>4441</v>
      </c>
      <c r="C46" s="26" t="s">
        <v>4442</v>
      </c>
      <c r="D46" s="29" t="s">
        <v>4443</v>
      </c>
      <c r="E46" s="32">
        <v>186.3332</v>
      </c>
      <c r="F46" s="20">
        <v>4.7</v>
      </c>
      <c r="G46" s="31" t="s">
        <v>4444</v>
      </c>
      <c r="H46" s="29" t="s">
        <v>4319</v>
      </c>
      <c r="I46" s="18">
        <v>4.65</v>
      </c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</row>
    <row r="47" ht="15.75" customHeight="1">
      <c r="A47" s="8">
        <v>46.0</v>
      </c>
      <c r="B47" s="31" t="s">
        <v>4445</v>
      </c>
      <c r="C47" s="26" t="s">
        <v>45</v>
      </c>
      <c r="D47" s="29" t="s">
        <v>4446</v>
      </c>
      <c r="E47" s="32">
        <v>74.1212</v>
      </c>
      <c r="F47" s="20">
        <v>0.61</v>
      </c>
      <c r="G47" s="31" t="s">
        <v>4447</v>
      </c>
      <c r="H47" s="29" t="s">
        <v>4319</v>
      </c>
      <c r="I47" s="18">
        <v>1.447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</row>
    <row r="48" ht="15.75" customHeight="1">
      <c r="A48" s="8">
        <v>47.0</v>
      </c>
      <c r="B48" s="31" t="s">
        <v>4448</v>
      </c>
      <c r="C48" s="26" t="s">
        <v>4449</v>
      </c>
      <c r="D48" s="29" t="s">
        <v>4450</v>
      </c>
      <c r="E48" s="32">
        <v>130.2272</v>
      </c>
      <c r="F48" s="20">
        <v>2.73</v>
      </c>
      <c r="G48" s="31" t="s">
        <v>4451</v>
      </c>
      <c r="H48" s="6" t="s">
        <v>4312</v>
      </c>
      <c r="I48" s="18">
        <v>3.030475</v>
      </c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</row>
    <row r="49" ht="15.75" customHeight="1">
      <c r="A49" s="8">
        <v>48.0</v>
      </c>
      <c r="B49" s="31" t="s">
        <v>4452</v>
      </c>
      <c r="C49" s="3" t="s">
        <v>4453</v>
      </c>
      <c r="D49" s="29" t="s">
        <v>4454</v>
      </c>
      <c r="E49" s="32">
        <v>130.2272</v>
      </c>
      <c r="F49" s="20">
        <v>2.61410428341879</v>
      </c>
      <c r="G49" s="31" t="s">
        <v>4455</v>
      </c>
      <c r="H49" s="29" t="s">
        <v>4319</v>
      </c>
      <c r="I49" s="18">
        <v>3.13168</v>
      </c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</row>
    <row r="50" ht="15.75" customHeight="1">
      <c r="A50" s="8">
        <v>49.0</v>
      </c>
      <c r="B50" s="31" t="s">
        <v>4456</v>
      </c>
      <c r="C50" s="3" t="s">
        <v>4457</v>
      </c>
      <c r="D50" s="29" t="s">
        <v>4458</v>
      </c>
      <c r="E50" s="32">
        <v>144.2537</v>
      </c>
      <c r="F50" s="20">
        <v>2.84605958978283</v>
      </c>
      <c r="G50" s="31" t="s">
        <v>4459</v>
      </c>
      <c r="H50" s="6" t="s">
        <v>4312</v>
      </c>
      <c r="I50" s="18">
        <v>2.83038</v>
      </c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</row>
    <row r="51" ht="15.75" customHeight="1">
      <c r="A51" s="8">
        <v>50.0</v>
      </c>
      <c r="B51" s="31" t="s">
        <v>4460</v>
      </c>
      <c r="C51" s="26" t="s">
        <v>4461</v>
      </c>
      <c r="D51" s="29" t="s">
        <v>4462</v>
      </c>
      <c r="E51" s="32">
        <v>138.9908</v>
      </c>
      <c r="F51" s="20">
        <v>0.69</v>
      </c>
      <c r="G51" s="31" t="s">
        <v>4463</v>
      </c>
      <c r="H51" s="29" t="s">
        <v>4319</v>
      </c>
      <c r="I51" s="18">
        <v>2.0680666666666667</v>
      </c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</row>
    <row r="52" ht="15.75" customHeight="1">
      <c r="A52" s="8">
        <v>51.0</v>
      </c>
      <c r="B52" s="31" t="s">
        <v>4464</v>
      </c>
      <c r="C52" s="26" t="s">
        <v>4465</v>
      </c>
      <c r="D52" s="29" t="s">
        <v>4466</v>
      </c>
      <c r="E52" s="32">
        <v>181.0703</v>
      </c>
      <c r="F52" s="20">
        <v>2.17</v>
      </c>
      <c r="G52" s="31" t="s">
        <v>4467</v>
      </c>
      <c r="H52" s="6" t="s">
        <v>4312</v>
      </c>
      <c r="I52" s="18">
        <v>3.0081333333333333</v>
      </c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</row>
    <row r="53" ht="15.75" customHeight="1">
      <c r="A53" s="8">
        <v>52.0</v>
      </c>
      <c r="B53" s="31" t="s">
        <v>4468</v>
      </c>
      <c r="C53" s="7" t="s">
        <v>4469</v>
      </c>
      <c r="D53" s="29" t="s">
        <v>4470</v>
      </c>
      <c r="E53" s="32">
        <v>167.0438</v>
      </c>
      <c r="F53" s="20">
        <v>1.55963463096553</v>
      </c>
      <c r="G53" s="31" t="s">
        <v>4471</v>
      </c>
      <c r="H53" s="29" t="s">
        <v>4319</v>
      </c>
      <c r="I53" s="18">
        <v>2.5399</v>
      </c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</row>
    <row r="54" ht="15.75" customHeight="1">
      <c r="A54" s="8">
        <v>53.0</v>
      </c>
      <c r="B54" s="31" t="s">
        <v>4472</v>
      </c>
      <c r="C54" s="26" t="s">
        <v>4473</v>
      </c>
      <c r="D54" s="29" t="s">
        <v>4474</v>
      </c>
      <c r="E54" s="32">
        <v>209.1233</v>
      </c>
      <c r="F54" s="20">
        <v>3.15</v>
      </c>
      <c r="G54" s="31" t="s">
        <v>4475</v>
      </c>
      <c r="H54" s="6" t="s">
        <v>4312</v>
      </c>
      <c r="I54" s="18">
        <v>4.0414666666666665</v>
      </c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</row>
    <row r="55" ht="15.75" customHeight="1">
      <c r="A55" s="8">
        <v>54.0</v>
      </c>
      <c r="B55" s="33" t="s">
        <v>4476</v>
      </c>
      <c r="C55" s="26" t="s">
        <v>4477</v>
      </c>
      <c r="D55" s="34" t="s">
        <v>4478</v>
      </c>
      <c r="E55" s="32">
        <v>94.5395</v>
      </c>
      <c r="F55" s="20">
        <v>0.5</v>
      </c>
      <c r="G55" s="33" t="s">
        <v>4479</v>
      </c>
      <c r="H55" s="35" t="s">
        <v>4312</v>
      </c>
      <c r="I55" s="18">
        <v>1.6003600000000002</v>
      </c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</row>
    <row r="56" ht="15.75" customHeight="1">
      <c r="A56" s="8">
        <v>55.0</v>
      </c>
      <c r="B56" s="31" t="s">
        <v>4480</v>
      </c>
      <c r="C56" s="26" t="s">
        <v>4481</v>
      </c>
      <c r="D56" s="29" t="s">
        <v>4482</v>
      </c>
      <c r="E56" s="32">
        <v>108.566</v>
      </c>
      <c r="F56" s="20">
        <v>0.85</v>
      </c>
      <c r="G56" s="31" t="s">
        <v>4483</v>
      </c>
      <c r="H56" s="6" t="s">
        <v>4312</v>
      </c>
      <c r="I56" s="18">
        <v>2.2405333333333335</v>
      </c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</row>
    <row r="57" ht="15.75" customHeight="1">
      <c r="A57" s="8">
        <v>56.0</v>
      </c>
      <c r="B57" s="31" t="s">
        <v>4484</v>
      </c>
      <c r="C57" s="26" t="s">
        <v>4485</v>
      </c>
      <c r="D57" s="29" t="s">
        <v>4486</v>
      </c>
      <c r="E57" s="32">
        <v>136.619</v>
      </c>
      <c r="F57" s="20">
        <v>2.08</v>
      </c>
      <c r="G57" s="31" t="s">
        <v>4487</v>
      </c>
      <c r="H57" s="6" t="s">
        <v>4312</v>
      </c>
      <c r="I57" s="18">
        <v>2.7281333333333335</v>
      </c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</row>
    <row r="58" ht="15.75" customHeight="1">
      <c r="A58" s="8">
        <v>57.0</v>
      </c>
      <c r="B58" s="31" t="s">
        <v>4488</v>
      </c>
      <c r="C58" s="26" t="s">
        <v>4489</v>
      </c>
      <c r="D58" s="29" t="s">
        <v>4490</v>
      </c>
      <c r="E58" s="32">
        <v>122.5925</v>
      </c>
      <c r="F58" s="20">
        <v>1.47</v>
      </c>
      <c r="G58" s="31" t="s">
        <v>4491</v>
      </c>
      <c r="H58" s="6" t="s">
        <v>4312</v>
      </c>
      <c r="I58" s="18">
        <v>2.2186</v>
      </c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</row>
    <row r="59" ht="15.75" customHeight="1">
      <c r="A59" s="8">
        <v>58.0</v>
      </c>
      <c r="B59" s="31" t="s">
        <v>4492</v>
      </c>
      <c r="C59" s="26" t="s">
        <v>4493</v>
      </c>
      <c r="D59" s="29" t="s">
        <v>4494</v>
      </c>
      <c r="E59" s="32">
        <v>164.672</v>
      </c>
      <c r="F59" s="20">
        <v>3.06</v>
      </c>
      <c r="G59" s="31" t="s">
        <v>4495</v>
      </c>
      <c r="H59" s="6" t="s">
        <v>4312</v>
      </c>
      <c r="I59" s="18">
        <v>3.4886</v>
      </c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</row>
    <row r="60" ht="15.75" customHeight="1">
      <c r="A60" s="8">
        <v>59.0</v>
      </c>
      <c r="B60" s="31" t="s">
        <v>4496</v>
      </c>
      <c r="C60" s="26" t="s">
        <v>4497</v>
      </c>
      <c r="D60" s="29" t="s">
        <v>4498</v>
      </c>
      <c r="E60" s="32">
        <v>154.2486</v>
      </c>
      <c r="F60" s="20">
        <v>3.24</v>
      </c>
      <c r="G60" s="31" t="s">
        <v>4499</v>
      </c>
      <c r="H60" s="29" t="s">
        <v>4319</v>
      </c>
      <c r="I60" s="18">
        <v>3.15</v>
      </c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</row>
    <row r="61" ht="15.75" customHeight="1">
      <c r="A61" s="8">
        <v>60.0</v>
      </c>
      <c r="B61" s="31" t="s">
        <v>96</v>
      </c>
      <c r="C61" s="26" t="s">
        <v>97</v>
      </c>
      <c r="D61" s="29" t="s">
        <v>4500</v>
      </c>
      <c r="E61" s="32">
        <v>100.1584</v>
      </c>
      <c r="F61" s="20">
        <v>1.23</v>
      </c>
      <c r="G61" s="31" t="s">
        <v>4501</v>
      </c>
      <c r="H61" s="29" t="s">
        <v>4319</v>
      </c>
      <c r="I61" s="18">
        <v>2.2152818181818184</v>
      </c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</row>
    <row r="62" ht="15.75" customHeight="1">
      <c r="A62" s="8">
        <v>61.0</v>
      </c>
      <c r="B62" s="31" t="s">
        <v>4502</v>
      </c>
      <c r="C62" s="26" t="s">
        <v>4503</v>
      </c>
      <c r="D62" s="29" t="s">
        <v>4504</v>
      </c>
      <c r="E62" s="32">
        <v>152.2328</v>
      </c>
      <c r="F62" s="20">
        <v>2.14</v>
      </c>
      <c r="G62" s="31" t="s">
        <v>4505</v>
      </c>
      <c r="H62" s="29" t="s">
        <v>4319</v>
      </c>
      <c r="I62" s="18">
        <v>2.92</v>
      </c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</row>
    <row r="63" ht="15.75" customHeight="1">
      <c r="A63" s="8">
        <v>62.0</v>
      </c>
      <c r="B63" s="31" t="s">
        <v>3008</v>
      </c>
      <c r="C63" s="26" t="s">
        <v>3009</v>
      </c>
      <c r="D63" s="29" t="s">
        <v>4506</v>
      </c>
      <c r="E63" s="32">
        <v>72.1483</v>
      </c>
      <c r="F63" s="20">
        <v>3.39</v>
      </c>
      <c r="G63" s="31" t="s">
        <v>4507</v>
      </c>
      <c r="H63" s="29" t="s">
        <v>4319</v>
      </c>
      <c r="I63" s="18">
        <v>2.8</v>
      </c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</row>
    <row r="64" ht="15.75" customHeight="1">
      <c r="A64" s="8">
        <v>63.0</v>
      </c>
      <c r="B64" s="31" t="s">
        <v>103</v>
      </c>
      <c r="C64" s="26" t="s">
        <v>104</v>
      </c>
      <c r="D64" s="29" t="s">
        <v>4508</v>
      </c>
      <c r="E64" s="32">
        <v>86.1748</v>
      </c>
      <c r="F64" s="20">
        <v>3.9</v>
      </c>
      <c r="G64" s="31" t="s">
        <v>4509</v>
      </c>
      <c r="H64" s="29" t="s">
        <v>4319</v>
      </c>
      <c r="I64" s="18">
        <v>3.7199999999999998</v>
      </c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</row>
    <row r="65" ht="15.75" customHeight="1">
      <c r="A65" s="8">
        <v>64.0</v>
      </c>
      <c r="B65" s="31" t="s">
        <v>4510</v>
      </c>
      <c r="C65" s="26" t="s">
        <v>4511</v>
      </c>
      <c r="D65" s="29" t="s">
        <v>4512</v>
      </c>
      <c r="E65" s="32">
        <v>137.0179</v>
      </c>
      <c r="F65" s="20">
        <v>2.58</v>
      </c>
      <c r="G65" s="31" t="s">
        <v>4513</v>
      </c>
      <c r="H65" s="29" t="s">
        <v>4319</v>
      </c>
      <c r="I65" s="18">
        <v>2.68</v>
      </c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</row>
    <row r="66" ht="15.75" customHeight="1">
      <c r="A66" s="8">
        <v>65.0</v>
      </c>
      <c r="B66" s="31" t="s">
        <v>4514</v>
      </c>
      <c r="C66" s="26" t="s">
        <v>4515</v>
      </c>
      <c r="D66" s="29" t="s">
        <v>4516</v>
      </c>
      <c r="E66" s="32">
        <v>151.0444</v>
      </c>
      <c r="F66" s="20">
        <v>3.07</v>
      </c>
      <c r="G66" s="31" t="s">
        <v>4517</v>
      </c>
      <c r="H66" s="29" t="s">
        <v>4319</v>
      </c>
      <c r="I66" s="18">
        <v>3.21</v>
      </c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</row>
    <row r="67" ht="15.75" customHeight="1">
      <c r="A67" s="8">
        <v>66.0</v>
      </c>
      <c r="B67" s="31" t="s">
        <v>4518</v>
      </c>
      <c r="C67" s="26" t="s">
        <v>4519</v>
      </c>
      <c r="D67" s="29" t="s">
        <v>4520</v>
      </c>
      <c r="E67" s="32">
        <v>151.0444</v>
      </c>
      <c r="F67" s="20">
        <v>3.07</v>
      </c>
      <c r="G67" s="31" t="s">
        <v>4521</v>
      </c>
      <c r="H67" s="29" t="s">
        <v>4319</v>
      </c>
      <c r="I67" s="18">
        <v>3.25</v>
      </c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</row>
    <row r="68" ht="15.75" customHeight="1">
      <c r="A68" s="8">
        <v>67.0</v>
      </c>
      <c r="B68" s="31" t="s">
        <v>117</v>
      </c>
      <c r="C68" s="26" t="s">
        <v>118</v>
      </c>
      <c r="D68" s="29" t="s">
        <v>4522</v>
      </c>
      <c r="E68" s="32">
        <v>137.0179</v>
      </c>
      <c r="F68" s="20">
        <v>2.75</v>
      </c>
      <c r="G68" s="31" t="s">
        <v>4523</v>
      </c>
      <c r="H68" s="29" t="s">
        <v>4319</v>
      </c>
      <c r="I68" s="18">
        <v>2.819933333333333</v>
      </c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</row>
    <row r="69" ht="15.75" customHeight="1">
      <c r="A69" s="8">
        <v>68.0</v>
      </c>
      <c r="B69" s="31" t="s">
        <v>4524</v>
      </c>
      <c r="C69" s="26" t="s">
        <v>4525</v>
      </c>
      <c r="D69" s="29" t="s">
        <v>4526</v>
      </c>
      <c r="E69" s="32">
        <v>151.0444</v>
      </c>
      <c r="F69" s="20">
        <v>3.37</v>
      </c>
      <c r="G69" s="31" t="s">
        <v>4527</v>
      </c>
      <c r="H69" s="29" t="s">
        <v>4319</v>
      </c>
      <c r="I69" s="18">
        <v>3.48158</v>
      </c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</row>
    <row r="70" ht="15.75" customHeight="1">
      <c r="A70" s="8">
        <v>69.0</v>
      </c>
      <c r="B70" s="31" t="s">
        <v>120</v>
      </c>
      <c r="C70" s="26" t="s">
        <v>121</v>
      </c>
      <c r="D70" s="29" t="s">
        <v>4528</v>
      </c>
      <c r="E70" s="32">
        <v>165.0709</v>
      </c>
      <c r="F70" s="20">
        <v>3.8</v>
      </c>
      <c r="G70" s="31" t="s">
        <v>4529</v>
      </c>
      <c r="H70" s="29" t="s">
        <v>4319</v>
      </c>
      <c r="I70" s="18">
        <v>3.939</v>
      </c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</row>
    <row r="71" ht="15.75" customHeight="1">
      <c r="A71" s="8">
        <v>70.0</v>
      </c>
      <c r="B71" s="31" t="s">
        <v>123</v>
      </c>
      <c r="C71" s="26" t="s">
        <v>124</v>
      </c>
      <c r="D71" s="29" t="s">
        <v>4530</v>
      </c>
      <c r="E71" s="32">
        <v>193.1239</v>
      </c>
      <c r="F71" s="20">
        <v>4.89</v>
      </c>
      <c r="G71" s="31" t="s">
        <v>4531</v>
      </c>
      <c r="H71" s="29" t="s">
        <v>4319</v>
      </c>
      <c r="I71" s="18">
        <v>4.86995</v>
      </c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</row>
    <row r="72" ht="15.75" customHeight="1">
      <c r="A72" s="8">
        <v>71.0</v>
      </c>
      <c r="B72" s="31" t="s">
        <v>4532</v>
      </c>
      <c r="C72" s="26" t="s">
        <v>4533</v>
      </c>
      <c r="D72" s="29" t="s">
        <v>4534</v>
      </c>
      <c r="E72" s="32">
        <v>243.967</v>
      </c>
      <c r="F72" s="20">
        <v>3.9</v>
      </c>
      <c r="G72" s="31" t="s">
        <v>4535</v>
      </c>
      <c r="H72" s="29" t="s">
        <v>4319</v>
      </c>
      <c r="I72" s="18">
        <v>4.147233333333333</v>
      </c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</row>
    <row r="73" ht="15.75" customHeight="1">
      <c r="A73" s="8">
        <v>72.0</v>
      </c>
      <c r="B73" s="31" t="s">
        <v>4536</v>
      </c>
      <c r="C73" s="26" t="s">
        <v>4537</v>
      </c>
      <c r="D73" s="29" t="s">
        <v>4538</v>
      </c>
      <c r="E73" s="32">
        <v>243.967</v>
      </c>
      <c r="F73" s="20">
        <v>3.97</v>
      </c>
      <c r="G73" s="31" t="s">
        <v>4539</v>
      </c>
      <c r="H73" s="29" t="s">
        <v>4319</v>
      </c>
      <c r="I73" s="18">
        <v>4.0473333333333334</v>
      </c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</row>
    <row r="74" ht="15.75" customHeight="1">
      <c r="A74" s="8">
        <v>73.0</v>
      </c>
      <c r="B74" s="31" t="s">
        <v>126</v>
      </c>
      <c r="C74" s="26" t="s">
        <v>127</v>
      </c>
      <c r="D74" s="29" t="s">
        <v>4540</v>
      </c>
      <c r="E74" s="32">
        <v>179.0974</v>
      </c>
      <c r="F74" s="20">
        <v>4.36</v>
      </c>
      <c r="G74" s="31" t="s">
        <v>4541</v>
      </c>
      <c r="H74" s="29" t="s">
        <v>4319</v>
      </c>
      <c r="I74" s="18">
        <v>4.488966666666666</v>
      </c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</row>
    <row r="75" ht="15.75" customHeight="1">
      <c r="A75" s="8">
        <v>74.0</v>
      </c>
      <c r="B75" s="31" t="s">
        <v>4542</v>
      </c>
      <c r="C75" s="3" t="s">
        <v>4543</v>
      </c>
      <c r="D75" s="29" t="s">
        <v>4544</v>
      </c>
      <c r="E75" s="32">
        <v>243.967</v>
      </c>
      <c r="F75" s="20">
        <v>3.49431832802168</v>
      </c>
      <c r="G75" s="31" t="s">
        <v>4545</v>
      </c>
      <c r="H75" s="29" t="s">
        <v>4319</v>
      </c>
      <c r="I75" s="18">
        <v>3.9986</v>
      </c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</row>
    <row r="76" ht="15.75" customHeight="1">
      <c r="A76" s="8">
        <v>75.0</v>
      </c>
      <c r="B76" s="31" t="s">
        <v>129</v>
      </c>
      <c r="C76" s="26" t="s">
        <v>130</v>
      </c>
      <c r="D76" s="29" t="s">
        <v>4546</v>
      </c>
      <c r="E76" s="32">
        <v>153.8215</v>
      </c>
      <c r="F76" s="20">
        <v>2.83</v>
      </c>
      <c r="G76" s="31" t="s">
        <v>4547</v>
      </c>
      <c r="H76" s="29" t="s">
        <v>4319</v>
      </c>
      <c r="I76" s="18">
        <v>2.89</v>
      </c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</row>
    <row r="77" ht="15.75" customHeight="1">
      <c r="A77" s="8">
        <v>76.0</v>
      </c>
      <c r="B77" s="9" t="s">
        <v>132</v>
      </c>
      <c r="C77" s="3" t="s">
        <v>133</v>
      </c>
      <c r="D77" s="3" t="s">
        <v>4548</v>
      </c>
      <c r="E77" s="32">
        <v>119.3767</v>
      </c>
      <c r="F77" s="20">
        <v>1.97</v>
      </c>
      <c r="G77" s="9">
        <v>-0.16000000000000014</v>
      </c>
      <c r="H77" s="6" t="s">
        <v>4549</v>
      </c>
      <c r="I77" s="13">
        <v>2.84</v>
      </c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</row>
    <row r="78" ht="15.75" customHeight="1">
      <c r="A78" s="8">
        <v>77.0</v>
      </c>
      <c r="B78" s="9" t="s">
        <v>141</v>
      </c>
      <c r="C78" s="3" t="s">
        <v>142</v>
      </c>
      <c r="D78" s="3" t="s">
        <v>4550</v>
      </c>
      <c r="E78" s="32">
        <v>84.9319</v>
      </c>
      <c r="F78" s="20">
        <v>1.25</v>
      </c>
      <c r="G78" s="9">
        <v>-0.33999999999999986</v>
      </c>
      <c r="H78" s="6" t="s">
        <v>4549</v>
      </c>
      <c r="I78" s="13">
        <v>2.66</v>
      </c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</row>
    <row r="79" ht="15.75" customHeight="1">
      <c r="A79" s="8">
        <v>78.0</v>
      </c>
      <c r="B79" s="31" t="s">
        <v>167</v>
      </c>
      <c r="C79" s="26" t="s">
        <v>168</v>
      </c>
      <c r="D79" s="29" t="s">
        <v>4551</v>
      </c>
      <c r="E79" s="32">
        <v>92.5666</v>
      </c>
      <c r="F79" s="20">
        <v>2.64</v>
      </c>
      <c r="G79" s="31" t="s">
        <v>4552</v>
      </c>
      <c r="H79" s="29" t="s">
        <v>4319</v>
      </c>
      <c r="I79" s="18">
        <v>2.09</v>
      </c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</row>
    <row r="80" ht="15.75" customHeight="1">
      <c r="A80" s="8">
        <v>79.0</v>
      </c>
      <c r="B80" s="31" t="s">
        <v>173</v>
      </c>
      <c r="C80" s="26" t="s">
        <v>174</v>
      </c>
      <c r="D80" s="29" t="s">
        <v>4553</v>
      </c>
      <c r="E80" s="32">
        <v>148.6726</v>
      </c>
      <c r="F80" s="20">
        <v>4.52</v>
      </c>
      <c r="G80" s="31" t="s">
        <v>4554</v>
      </c>
      <c r="H80" s="29" t="s">
        <v>4319</v>
      </c>
      <c r="I80" s="18">
        <v>3.67</v>
      </c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</row>
    <row r="81" ht="15.75" customHeight="1">
      <c r="A81" s="8">
        <v>80.0</v>
      </c>
      <c r="B81" s="31" t="s">
        <v>4555</v>
      </c>
      <c r="C81" s="26" t="s">
        <v>4556</v>
      </c>
      <c r="D81" s="29" t="s">
        <v>4557</v>
      </c>
      <c r="E81" s="32">
        <v>106.5931</v>
      </c>
      <c r="F81" s="20">
        <v>2.73</v>
      </c>
      <c r="G81" s="31" t="s">
        <v>4558</v>
      </c>
      <c r="H81" s="29" t="s">
        <v>4319</v>
      </c>
      <c r="I81" s="18">
        <v>3.17</v>
      </c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</row>
    <row r="82" ht="15.75" customHeight="1">
      <c r="A82" s="8">
        <v>81.0</v>
      </c>
      <c r="B82" s="31" t="s">
        <v>4559</v>
      </c>
      <c r="C82" s="26" t="s">
        <v>4560</v>
      </c>
      <c r="D82" s="29" t="s">
        <v>4561</v>
      </c>
      <c r="E82" s="32">
        <v>120.6196</v>
      </c>
      <c r="F82" s="20">
        <v>3.54</v>
      </c>
      <c r="G82" s="31" t="s">
        <v>4562</v>
      </c>
      <c r="H82" s="29" t="s">
        <v>4319</v>
      </c>
      <c r="I82" s="18">
        <v>3.7800000000000002</v>
      </c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</row>
    <row r="83" ht="15.75" customHeight="1">
      <c r="A83" s="8">
        <v>82.0</v>
      </c>
      <c r="B83" s="31" t="s">
        <v>4563</v>
      </c>
      <c r="C83" s="26" t="s">
        <v>4564</v>
      </c>
      <c r="D83" s="29" t="s">
        <v>4565</v>
      </c>
      <c r="E83" s="32">
        <v>134.6461</v>
      </c>
      <c r="F83" s="20">
        <v>4.15</v>
      </c>
      <c r="G83" s="31" t="s">
        <v>4566</v>
      </c>
      <c r="H83" s="29" t="s">
        <v>4319</v>
      </c>
      <c r="I83" s="18">
        <v>4.36</v>
      </c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</row>
    <row r="84" ht="15.75" customHeight="1">
      <c r="A84" s="8">
        <v>83.0</v>
      </c>
      <c r="B84" s="31" t="s">
        <v>4567</v>
      </c>
      <c r="C84" s="26" t="s">
        <v>4568</v>
      </c>
      <c r="D84" s="29" t="s">
        <v>4569</v>
      </c>
      <c r="E84" s="32">
        <v>104.5773</v>
      </c>
      <c r="F84" s="20">
        <v>2.87</v>
      </c>
      <c r="G84" s="31" t="s">
        <v>4570</v>
      </c>
      <c r="H84" s="29" t="s">
        <v>4319</v>
      </c>
      <c r="I84" s="18">
        <v>2.65</v>
      </c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</row>
    <row r="85" ht="15.75" customHeight="1">
      <c r="A85" s="8">
        <v>84.0</v>
      </c>
      <c r="B85" s="31" t="s">
        <v>4571</v>
      </c>
      <c r="C85" s="26" t="s">
        <v>4572</v>
      </c>
      <c r="D85" s="29" t="s">
        <v>4573</v>
      </c>
      <c r="E85" s="32">
        <v>169.9919</v>
      </c>
      <c r="F85" s="20">
        <v>2.57</v>
      </c>
      <c r="G85" s="31" t="s">
        <v>4574</v>
      </c>
      <c r="H85" s="29" t="s">
        <v>4319</v>
      </c>
      <c r="I85" s="18">
        <v>2.61</v>
      </c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</row>
    <row r="86" ht="15.75" customHeight="1">
      <c r="A86" s="8">
        <v>85.0</v>
      </c>
      <c r="B86" s="31" t="s">
        <v>4575</v>
      </c>
      <c r="C86" s="26" t="s">
        <v>4576</v>
      </c>
      <c r="D86" s="29" t="s">
        <v>4577</v>
      </c>
      <c r="E86" s="32">
        <v>184.0184</v>
      </c>
      <c r="F86" s="20">
        <v>3.06</v>
      </c>
      <c r="G86" s="31" t="s">
        <v>4578</v>
      </c>
      <c r="H86" s="29" t="s">
        <v>4319</v>
      </c>
      <c r="I86" s="18">
        <v>3.3</v>
      </c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</row>
    <row r="87" ht="15.75" customHeight="1">
      <c r="A87" s="8">
        <v>86.0</v>
      </c>
      <c r="B87" s="31" t="s">
        <v>4579</v>
      </c>
      <c r="C87" s="3" t="s">
        <v>4580</v>
      </c>
      <c r="D87" s="29" t="s">
        <v>4581</v>
      </c>
      <c r="E87" s="32">
        <v>149.0286</v>
      </c>
      <c r="F87" s="20">
        <v>2.93758145887517</v>
      </c>
      <c r="G87" s="31" t="s">
        <v>4582</v>
      </c>
      <c r="H87" s="29" t="s">
        <v>4319</v>
      </c>
      <c r="I87" s="18">
        <v>3.77</v>
      </c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</row>
    <row r="88" ht="15.75" customHeight="1">
      <c r="A88" s="8">
        <v>87.0</v>
      </c>
      <c r="B88" s="31" t="s">
        <v>4583</v>
      </c>
      <c r="C88" s="26" t="s">
        <v>4584</v>
      </c>
      <c r="D88" s="29" t="s">
        <v>4585</v>
      </c>
      <c r="E88" s="32">
        <v>213.8982</v>
      </c>
      <c r="F88" s="20">
        <v>2.78</v>
      </c>
      <c r="G88" s="31" t="s">
        <v>4586</v>
      </c>
      <c r="H88" s="29" t="s">
        <v>4319</v>
      </c>
      <c r="I88" s="18">
        <v>4.9247499999999995</v>
      </c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</row>
    <row r="89" ht="15.75" customHeight="1">
      <c r="A89" s="8">
        <v>88.0</v>
      </c>
      <c r="B89" s="31" t="s">
        <v>4587</v>
      </c>
      <c r="C89" s="26" t="s">
        <v>4588</v>
      </c>
      <c r="D89" s="29" t="s">
        <v>4589</v>
      </c>
      <c r="E89" s="32">
        <v>149.0286</v>
      </c>
      <c r="F89" s="20">
        <v>3.0</v>
      </c>
      <c r="G89" s="31" t="s">
        <v>4590</v>
      </c>
      <c r="H89" s="29" t="s">
        <v>4319</v>
      </c>
      <c r="I89" s="18">
        <v>3.01</v>
      </c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</row>
    <row r="90" ht="15.75" customHeight="1">
      <c r="A90" s="8">
        <v>89.0</v>
      </c>
      <c r="B90" s="31" t="s">
        <v>4591</v>
      </c>
      <c r="C90" s="26" t="s">
        <v>4592</v>
      </c>
      <c r="D90" s="29" t="s">
        <v>4593</v>
      </c>
      <c r="E90" s="32">
        <v>124.9956</v>
      </c>
      <c r="F90" s="20">
        <v>2.6</v>
      </c>
      <c r="G90" s="31" t="s">
        <v>4582</v>
      </c>
      <c r="H90" s="29" t="s">
        <v>4319</v>
      </c>
      <c r="I90" s="18">
        <v>3.77</v>
      </c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</row>
    <row r="91" ht="15.75" customHeight="1">
      <c r="A91" s="8">
        <v>90.0</v>
      </c>
      <c r="B91" s="31" t="s">
        <v>4594</v>
      </c>
      <c r="C91" s="26" t="s">
        <v>4592</v>
      </c>
      <c r="D91" s="29" t="s">
        <v>4595</v>
      </c>
      <c r="E91" s="32">
        <v>124.9956</v>
      </c>
      <c r="F91" s="20">
        <v>2.6</v>
      </c>
      <c r="G91" s="31" t="s">
        <v>4596</v>
      </c>
      <c r="H91" s="29" t="s">
        <v>4319</v>
      </c>
      <c r="I91" s="18">
        <v>4.02</v>
      </c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</row>
    <row r="92" ht="15.75" customHeight="1">
      <c r="A92" s="8">
        <v>91.0</v>
      </c>
      <c r="B92" s="31" t="s">
        <v>4597</v>
      </c>
      <c r="C92" s="26" t="s">
        <v>4598</v>
      </c>
      <c r="D92" s="29" t="s">
        <v>4599</v>
      </c>
      <c r="E92" s="32">
        <v>76.5243</v>
      </c>
      <c r="F92" s="20">
        <v>1.93</v>
      </c>
      <c r="G92" s="31" t="s">
        <v>4600</v>
      </c>
      <c r="H92" s="29" t="s">
        <v>4319</v>
      </c>
      <c r="I92" s="18">
        <v>2.06</v>
      </c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</row>
    <row r="93" ht="15.75" customHeight="1">
      <c r="A93" s="8">
        <v>92.0</v>
      </c>
      <c r="B93" s="31" t="s">
        <v>234</v>
      </c>
      <c r="C93" s="26" t="s">
        <v>235</v>
      </c>
      <c r="D93" s="29" t="s">
        <v>4601</v>
      </c>
      <c r="E93" s="32">
        <v>82.1432</v>
      </c>
      <c r="F93" s="20">
        <v>2.86</v>
      </c>
      <c r="G93" s="31" t="s">
        <v>4602</v>
      </c>
      <c r="H93" s="29" t="s">
        <v>4319</v>
      </c>
      <c r="I93" s="18">
        <v>2.99</v>
      </c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</row>
    <row r="94" ht="15.75" customHeight="1">
      <c r="A94" s="8">
        <v>93.0</v>
      </c>
      <c r="B94" s="31" t="s">
        <v>4603</v>
      </c>
      <c r="C94" s="26" t="s">
        <v>4604</v>
      </c>
      <c r="D94" s="29" t="s">
        <v>4605</v>
      </c>
      <c r="E94" s="32">
        <v>102.5615</v>
      </c>
      <c r="F94" s="20">
        <v>1.85</v>
      </c>
      <c r="G94" s="31" t="s">
        <v>4380</v>
      </c>
      <c r="H94" s="29" t="s">
        <v>4319</v>
      </c>
      <c r="I94" s="18">
        <v>2.51</v>
      </c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</row>
    <row r="95" ht="15.75" customHeight="1">
      <c r="A95" s="8">
        <v>94.0</v>
      </c>
      <c r="B95" s="31" t="s">
        <v>4606</v>
      </c>
      <c r="C95" s="26" t="s">
        <v>4607</v>
      </c>
      <c r="D95" s="29" t="s">
        <v>4608</v>
      </c>
      <c r="E95" s="32">
        <v>73.1364</v>
      </c>
      <c r="F95" s="20">
        <v>0.7</v>
      </c>
      <c r="G95" s="31" t="s">
        <v>4609</v>
      </c>
      <c r="H95" s="6" t="s">
        <v>4312</v>
      </c>
      <c r="I95" s="18">
        <v>2.09074</v>
      </c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</row>
    <row r="96" ht="15.75" customHeight="1">
      <c r="A96" s="8">
        <v>95.0</v>
      </c>
      <c r="B96" s="31" t="s">
        <v>4610</v>
      </c>
      <c r="C96" s="26" t="s">
        <v>4611</v>
      </c>
      <c r="D96" s="29" t="s">
        <v>4612</v>
      </c>
      <c r="E96" s="32">
        <v>87.1629</v>
      </c>
      <c r="F96" s="20">
        <v>1.02</v>
      </c>
      <c r="G96" s="31" t="s">
        <v>4613</v>
      </c>
      <c r="H96" s="6" t="s">
        <v>4312</v>
      </c>
      <c r="I96" s="18">
        <v>2.24405</v>
      </c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</row>
    <row r="97" ht="15.75" customHeight="1">
      <c r="A97" s="8">
        <v>96.0</v>
      </c>
      <c r="B97" s="31" t="s">
        <v>4614</v>
      </c>
      <c r="C97" s="26" t="s">
        <v>4615</v>
      </c>
      <c r="D97" s="29" t="s">
        <v>4616</v>
      </c>
      <c r="E97" s="32">
        <v>154.0367</v>
      </c>
      <c r="F97" s="20">
        <v>1.45</v>
      </c>
      <c r="G97" s="31" t="s">
        <v>4617</v>
      </c>
      <c r="H97" s="29" t="s">
        <v>4319</v>
      </c>
      <c r="I97" s="18">
        <v>2.1395</v>
      </c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</row>
    <row r="98" ht="15.75" customHeight="1">
      <c r="A98" s="8">
        <v>97.0</v>
      </c>
      <c r="B98" s="31" t="s">
        <v>4618</v>
      </c>
      <c r="C98" s="26" t="s">
        <v>4619</v>
      </c>
      <c r="D98" s="29" t="s">
        <v>4620</v>
      </c>
      <c r="E98" s="32">
        <v>87.1629</v>
      </c>
      <c r="F98" s="20">
        <v>1.33</v>
      </c>
      <c r="G98" s="31" t="s">
        <v>4621</v>
      </c>
      <c r="H98" s="6" t="s">
        <v>4312</v>
      </c>
      <c r="I98" s="18">
        <v>2.3212</v>
      </c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</row>
    <row r="99" ht="15.75" customHeight="1">
      <c r="A99" s="8">
        <v>98.0</v>
      </c>
      <c r="B99" s="31" t="s">
        <v>4622</v>
      </c>
      <c r="C99" s="26" t="s">
        <v>4623</v>
      </c>
      <c r="D99" s="29" t="s">
        <v>4624</v>
      </c>
      <c r="E99" s="32">
        <v>73.1364</v>
      </c>
      <c r="F99" s="20">
        <v>0.84</v>
      </c>
      <c r="G99" s="31" t="s">
        <v>4625</v>
      </c>
      <c r="H99" s="6" t="s">
        <v>4312</v>
      </c>
      <c r="I99" s="18">
        <v>2.1907666666666668</v>
      </c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</row>
    <row r="100" ht="15.75" customHeight="1">
      <c r="A100" s="8">
        <v>99.0</v>
      </c>
      <c r="B100" s="31" t="s">
        <v>265</v>
      </c>
      <c r="C100" s="26" t="s">
        <v>266</v>
      </c>
      <c r="D100" s="29" t="s">
        <v>3094</v>
      </c>
      <c r="E100" s="32">
        <v>78.1116</v>
      </c>
      <c r="F100" s="20">
        <v>2.13</v>
      </c>
      <c r="G100" s="31" t="s">
        <v>4626</v>
      </c>
      <c r="H100" s="36" t="s">
        <v>4627</v>
      </c>
      <c r="I100" s="18">
        <v>2.702</v>
      </c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</row>
    <row r="101" ht="15.75" customHeight="1">
      <c r="A101" s="8">
        <v>100.0</v>
      </c>
      <c r="B101" s="31" t="s">
        <v>271</v>
      </c>
      <c r="C101" s="26" t="s">
        <v>272</v>
      </c>
      <c r="D101" s="29" t="s">
        <v>4628</v>
      </c>
      <c r="E101" s="32">
        <v>120.1911</v>
      </c>
      <c r="F101" s="20">
        <v>3.63</v>
      </c>
      <c r="G101" s="31" t="s">
        <v>4629</v>
      </c>
      <c r="H101" s="29" t="s">
        <v>4319</v>
      </c>
      <c r="I101" s="18">
        <v>3.7800000000000002</v>
      </c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</row>
    <row r="102" ht="15.75" customHeight="1">
      <c r="A102" s="8">
        <v>101.0</v>
      </c>
      <c r="B102" s="31" t="s">
        <v>278</v>
      </c>
      <c r="C102" s="26" t="s">
        <v>279</v>
      </c>
      <c r="D102" s="29" t="s">
        <v>4630</v>
      </c>
      <c r="E102" s="32">
        <v>120.1911</v>
      </c>
      <c r="F102" s="20">
        <v>3.66</v>
      </c>
      <c r="G102" s="31" t="s">
        <v>4631</v>
      </c>
      <c r="H102" s="36" t="s">
        <v>4627</v>
      </c>
      <c r="I102" s="18">
        <v>3.69</v>
      </c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</row>
    <row r="103" ht="15.75" customHeight="1">
      <c r="A103" s="8">
        <v>102.0</v>
      </c>
      <c r="B103" s="31" t="s">
        <v>287</v>
      </c>
      <c r="C103" s="26" t="s">
        <v>288</v>
      </c>
      <c r="D103" s="29" t="s">
        <v>4632</v>
      </c>
      <c r="E103" s="32">
        <v>134.2176</v>
      </c>
      <c r="F103" s="20">
        <v>4.38</v>
      </c>
      <c r="G103" s="31" t="s">
        <v>4633</v>
      </c>
      <c r="H103" s="36" t="s">
        <v>4627</v>
      </c>
      <c r="I103" s="18">
        <v>4.25</v>
      </c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</row>
    <row r="104" ht="15.75" customHeight="1">
      <c r="A104" s="8">
        <v>103.0</v>
      </c>
      <c r="B104" s="31" t="s">
        <v>290</v>
      </c>
      <c r="C104" s="26" t="s">
        <v>291</v>
      </c>
      <c r="D104" s="29" t="s">
        <v>4634</v>
      </c>
      <c r="E104" s="32">
        <v>106.1646</v>
      </c>
      <c r="F104" s="20">
        <v>3.15</v>
      </c>
      <c r="G104" s="31" t="s">
        <v>4635</v>
      </c>
      <c r="H104" s="36" t="s">
        <v>4627</v>
      </c>
      <c r="I104" s="18">
        <v>3.185</v>
      </c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</row>
    <row r="105" ht="15.75" customHeight="1">
      <c r="A105" s="8">
        <v>104.0</v>
      </c>
      <c r="B105" s="31" t="s">
        <v>295</v>
      </c>
      <c r="C105" s="26" t="s">
        <v>296</v>
      </c>
      <c r="D105" s="29" t="s">
        <v>4636</v>
      </c>
      <c r="E105" s="32">
        <v>92.1381</v>
      </c>
      <c r="F105" s="20">
        <v>2.73</v>
      </c>
      <c r="G105" s="31" t="s">
        <v>4637</v>
      </c>
      <c r="H105" s="36" t="s">
        <v>4627</v>
      </c>
      <c r="I105" s="18">
        <v>2.8333333333333335</v>
      </c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</row>
    <row r="106" ht="15.75" customHeight="1">
      <c r="A106" s="8">
        <v>105.0</v>
      </c>
      <c r="B106" s="31" t="s">
        <v>302</v>
      </c>
      <c r="C106" s="26" t="s">
        <v>303</v>
      </c>
      <c r="D106" s="29" t="s">
        <v>4638</v>
      </c>
      <c r="E106" s="32">
        <v>148.2441</v>
      </c>
      <c r="F106" s="20">
        <v>4.9</v>
      </c>
      <c r="G106" s="31" t="s">
        <v>4639</v>
      </c>
      <c r="H106" s="36" t="s">
        <v>4627</v>
      </c>
      <c r="I106" s="18">
        <v>4.789999999999999</v>
      </c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</row>
    <row r="107" ht="15.75" customHeight="1">
      <c r="A107" s="8">
        <v>106.0</v>
      </c>
      <c r="B107" s="31" t="s">
        <v>4640</v>
      </c>
      <c r="C107" s="26" t="s">
        <v>4641</v>
      </c>
      <c r="D107" s="29" t="s">
        <v>4642</v>
      </c>
      <c r="E107" s="32">
        <v>154.6359</v>
      </c>
      <c r="F107" s="20">
        <v>3.55</v>
      </c>
      <c r="G107" s="31" t="s">
        <v>4643</v>
      </c>
      <c r="H107" s="29" t="s">
        <v>4319</v>
      </c>
      <c r="I107" s="18">
        <v>3.5</v>
      </c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</row>
    <row r="108" ht="15.75" customHeight="1">
      <c r="A108" s="8">
        <v>107.0</v>
      </c>
      <c r="B108" s="31" t="s">
        <v>4644</v>
      </c>
      <c r="C108" s="26" t="s">
        <v>4645</v>
      </c>
      <c r="D108" s="29" t="s">
        <v>4646</v>
      </c>
      <c r="E108" s="32">
        <v>199.0872</v>
      </c>
      <c r="F108" s="20">
        <v>3.72</v>
      </c>
      <c r="G108" s="31" t="s">
        <v>4647</v>
      </c>
      <c r="H108" s="29" t="s">
        <v>4319</v>
      </c>
      <c r="I108" s="18">
        <v>3.69</v>
      </c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</row>
    <row r="109" ht="15.75" customHeight="1">
      <c r="A109" s="8">
        <v>108.0</v>
      </c>
      <c r="B109" s="31" t="s">
        <v>4648</v>
      </c>
      <c r="C109" s="26" t="s">
        <v>4649</v>
      </c>
      <c r="D109" s="29" t="s">
        <v>4650</v>
      </c>
      <c r="E109" s="32">
        <v>235.9038</v>
      </c>
      <c r="F109" s="20">
        <v>3.79</v>
      </c>
      <c r="G109" s="31" t="s">
        <v>4651</v>
      </c>
      <c r="H109" s="36" t="s">
        <v>4627</v>
      </c>
      <c r="I109" s="18">
        <v>3.68</v>
      </c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</row>
    <row r="110" ht="15.75" customHeight="1">
      <c r="A110" s="8">
        <v>109.0</v>
      </c>
      <c r="B110" s="31" t="s">
        <v>4652</v>
      </c>
      <c r="C110" s="26" t="s">
        <v>4653</v>
      </c>
      <c r="D110" s="29" t="s">
        <v>4654</v>
      </c>
      <c r="E110" s="32">
        <v>171.0342</v>
      </c>
      <c r="F110" s="20">
        <v>3.42</v>
      </c>
      <c r="G110" s="31" t="s">
        <v>4655</v>
      </c>
      <c r="H110" s="36" t="s">
        <v>4627</v>
      </c>
      <c r="I110" s="18">
        <v>3.4699999999999998</v>
      </c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</row>
    <row r="111" ht="15.75" customHeight="1">
      <c r="A111" s="8">
        <v>110.0</v>
      </c>
      <c r="B111" s="31" t="s">
        <v>308</v>
      </c>
      <c r="C111" s="26" t="s">
        <v>309</v>
      </c>
      <c r="D111" s="29" t="s">
        <v>4656</v>
      </c>
      <c r="E111" s="32">
        <v>157.0077</v>
      </c>
      <c r="F111" s="20">
        <v>2.99</v>
      </c>
      <c r="G111" s="31" t="s">
        <v>4657</v>
      </c>
      <c r="H111" s="36" t="s">
        <v>4627</v>
      </c>
      <c r="I111" s="18">
        <v>3.08</v>
      </c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</row>
    <row r="112" ht="15.75" customHeight="1">
      <c r="A112" s="8">
        <v>111.0</v>
      </c>
      <c r="B112" s="31" t="s">
        <v>4658</v>
      </c>
      <c r="C112" s="26" t="s">
        <v>4659</v>
      </c>
      <c r="D112" s="29" t="s">
        <v>4660</v>
      </c>
      <c r="E112" s="32">
        <v>199.0872</v>
      </c>
      <c r="F112" s="20">
        <v>4.34</v>
      </c>
      <c r="G112" s="31" t="s">
        <v>4661</v>
      </c>
      <c r="H112" s="29" t="s">
        <v>4319</v>
      </c>
      <c r="I112" s="18">
        <v>3.85</v>
      </c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</row>
    <row r="113" ht="15.75" customHeight="1">
      <c r="A113" s="8">
        <v>112.0</v>
      </c>
      <c r="B113" s="31" t="s">
        <v>4662</v>
      </c>
      <c r="C113" s="26" t="s">
        <v>4663</v>
      </c>
      <c r="D113" s="29" t="s">
        <v>4664</v>
      </c>
      <c r="E113" s="32">
        <v>185.0607</v>
      </c>
      <c r="F113" s="20">
        <v>3.92</v>
      </c>
      <c r="G113" s="31" t="s">
        <v>4665</v>
      </c>
      <c r="H113" s="36" t="s">
        <v>4627</v>
      </c>
      <c r="I113" s="18">
        <v>3.67</v>
      </c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</row>
    <row r="114" ht="15.75" customHeight="1">
      <c r="A114" s="8">
        <v>113.0</v>
      </c>
      <c r="B114" s="31" t="s">
        <v>4666</v>
      </c>
      <c r="C114" s="26" t="s">
        <v>4667</v>
      </c>
      <c r="D114" s="29" t="s">
        <v>4668</v>
      </c>
      <c r="E114" s="32">
        <v>213.1137</v>
      </c>
      <c r="F114" s="20">
        <v>4.79</v>
      </c>
      <c r="G114" s="31" t="s">
        <v>4669</v>
      </c>
      <c r="H114" s="29" t="s">
        <v>4319</v>
      </c>
      <c r="I114" s="18">
        <v>3.75</v>
      </c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</row>
    <row r="115" ht="15.75" customHeight="1">
      <c r="A115" s="8">
        <v>114.0</v>
      </c>
      <c r="B115" s="31" t="s">
        <v>4670</v>
      </c>
      <c r="C115" s="26" t="s">
        <v>4671</v>
      </c>
      <c r="D115" s="29" t="s">
        <v>4672</v>
      </c>
      <c r="E115" s="32">
        <v>185.0607</v>
      </c>
      <c r="F115" s="20">
        <v>3.09</v>
      </c>
      <c r="G115" s="31" t="s">
        <v>4673</v>
      </c>
      <c r="H115" s="36" t="s">
        <v>4627</v>
      </c>
      <c r="I115" s="18">
        <v>3.42</v>
      </c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</row>
    <row r="116" ht="15.75" customHeight="1">
      <c r="A116" s="8">
        <v>115.0</v>
      </c>
      <c r="B116" s="31" t="s">
        <v>314</v>
      </c>
      <c r="C116" s="26" t="s">
        <v>315</v>
      </c>
      <c r="D116" s="29" t="s">
        <v>4674</v>
      </c>
      <c r="E116" s="32">
        <v>181.446</v>
      </c>
      <c r="F116" s="20">
        <v>4.05</v>
      </c>
      <c r="G116" s="31" t="s">
        <v>4675</v>
      </c>
      <c r="H116" s="29" t="s">
        <v>4319</v>
      </c>
      <c r="I116" s="18">
        <v>4.21</v>
      </c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</row>
    <row r="117" ht="15.75" customHeight="1">
      <c r="A117" s="8">
        <v>116.0</v>
      </c>
      <c r="B117" s="31" t="s">
        <v>320</v>
      </c>
      <c r="C117" s="26" t="s">
        <v>321</v>
      </c>
      <c r="D117" s="29" t="s">
        <v>4676</v>
      </c>
      <c r="E117" s="32">
        <v>147.0012</v>
      </c>
      <c r="F117" s="20">
        <v>3.43</v>
      </c>
      <c r="G117" s="31" t="s">
        <v>4677</v>
      </c>
      <c r="H117" s="36" t="s">
        <v>4627</v>
      </c>
      <c r="I117" s="18">
        <v>3.651666666666667</v>
      </c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</row>
    <row r="118" ht="15.75" customHeight="1">
      <c r="A118" s="8">
        <v>117.0</v>
      </c>
      <c r="B118" s="31" t="s">
        <v>326</v>
      </c>
      <c r="C118" s="26" t="s">
        <v>327</v>
      </c>
      <c r="D118" s="29" t="s">
        <v>4678</v>
      </c>
      <c r="E118" s="32">
        <v>161.0277</v>
      </c>
      <c r="F118" s="20">
        <v>3.95</v>
      </c>
      <c r="G118" s="31" t="s">
        <v>4679</v>
      </c>
      <c r="H118" s="36" t="s">
        <v>4627</v>
      </c>
      <c r="I118" s="18">
        <v>4.1325</v>
      </c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</row>
    <row r="119" ht="15.75" customHeight="1">
      <c r="A119" s="8">
        <v>118.0</v>
      </c>
      <c r="B119" s="31" t="s">
        <v>329</v>
      </c>
      <c r="C119" s="26" t="s">
        <v>330</v>
      </c>
      <c r="D119" s="29" t="s">
        <v>4680</v>
      </c>
      <c r="E119" s="32">
        <v>215.8908</v>
      </c>
      <c r="F119" s="20">
        <v>4.64</v>
      </c>
      <c r="G119" s="31" t="s">
        <v>4681</v>
      </c>
      <c r="H119" s="36" t="s">
        <v>4627</v>
      </c>
      <c r="I119" s="18">
        <v>5.0</v>
      </c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</row>
    <row r="120" ht="15.75" customHeight="1">
      <c r="A120" s="8">
        <v>119.0</v>
      </c>
      <c r="B120" s="31" t="s">
        <v>335</v>
      </c>
      <c r="C120" s="26" t="s">
        <v>336</v>
      </c>
      <c r="D120" s="29" t="s">
        <v>4682</v>
      </c>
      <c r="E120" s="32">
        <v>147.0012</v>
      </c>
      <c r="F120" s="20">
        <v>3.44</v>
      </c>
      <c r="G120" s="31" t="s">
        <v>4683</v>
      </c>
      <c r="H120" s="29" t="s">
        <v>4319</v>
      </c>
      <c r="I120" s="18">
        <v>3.5300000000000002</v>
      </c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</row>
    <row r="121" ht="15.75" customHeight="1">
      <c r="A121" s="8">
        <v>120.0</v>
      </c>
      <c r="B121" s="31" t="s">
        <v>342</v>
      </c>
      <c r="C121" s="26" t="s">
        <v>343</v>
      </c>
      <c r="D121" s="29" t="s">
        <v>4684</v>
      </c>
      <c r="E121" s="32">
        <v>181.446</v>
      </c>
      <c r="F121" s="20">
        <v>4.19</v>
      </c>
      <c r="G121" s="31" t="s">
        <v>4685</v>
      </c>
      <c r="H121" s="36" t="s">
        <v>4627</v>
      </c>
      <c r="I121" s="18">
        <v>3.87</v>
      </c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</row>
    <row r="122" ht="15.75" customHeight="1">
      <c r="A122" s="8">
        <v>121.0</v>
      </c>
      <c r="B122" s="31" t="s">
        <v>345</v>
      </c>
      <c r="C122" s="26" t="s">
        <v>346</v>
      </c>
      <c r="D122" s="29" t="s">
        <v>4686</v>
      </c>
      <c r="E122" s="32">
        <v>112.5564</v>
      </c>
      <c r="F122" s="20">
        <v>2.84</v>
      </c>
      <c r="G122" s="31" t="s">
        <v>4687</v>
      </c>
      <c r="H122" s="36" t="s">
        <v>4627</v>
      </c>
      <c r="I122" s="18">
        <v>3.1222222222222222</v>
      </c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</row>
    <row r="123" ht="15.75" customHeight="1">
      <c r="A123" s="8">
        <v>122.0</v>
      </c>
      <c r="B123" s="31" t="s">
        <v>351</v>
      </c>
      <c r="C123" s="26" t="s">
        <v>352</v>
      </c>
      <c r="D123" s="29" t="s">
        <v>4688</v>
      </c>
      <c r="E123" s="32">
        <v>181.446</v>
      </c>
      <c r="F123" s="20">
        <v>4.02</v>
      </c>
      <c r="G123" s="31" t="s">
        <v>4689</v>
      </c>
      <c r="H123" s="36" t="s">
        <v>4690</v>
      </c>
      <c r="I123" s="18">
        <v>4.092307692307692</v>
      </c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</row>
    <row r="124" ht="15.75" customHeight="1">
      <c r="A124" s="8">
        <v>123.0</v>
      </c>
      <c r="B124" s="31" t="s">
        <v>354</v>
      </c>
      <c r="C124" s="26" t="s">
        <v>355</v>
      </c>
      <c r="D124" s="29" t="s">
        <v>4691</v>
      </c>
      <c r="E124" s="32">
        <v>147.0012</v>
      </c>
      <c r="F124" s="20">
        <v>3.53</v>
      </c>
      <c r="G124" s="31" t="s">
        <v>4692</v>
      </c>
      <c r="H124" s="29" t="s">
        <v>4319</v>
      </c>
      <c r="I124" s="18">
        <v>3.56</v>
      </c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</row>
    <row r="125" ht="15.75" customHeight="1">
      <c r="A125" s="8">
        <v>124.0</v>
      </c>
      <c r="B125" s="31" t="s">
        <v>357</v>
      </c>
      <c r="C125" s="26" t="s">
        <v>358</v>
      </c>
      <c r="D125" s="29" t="s">
        <v>4693</v>
      </c>
      <c r="E125" s="32">
        <v>250.3356</v>
      </c>
      <c r="F125" s="20">
        <v>5.17</v>
      </c>
      <c r="G125" s="31">
        <v>2.1399999999999997</v>
      </c>
      <c r="H125" s="36" t="s">
        <v>4549</v>
      </c>
      <c r="I125" s="18">
        <v>5.14</v>
      </c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</row>
    <row r="126" ht="15.75" customHeight="1">
      <c r="A126" s="8">
        <v>125.0</v>
      </c>
      <c r="B126" s="9" t="s">
        <v>363</v>
      </c>
      <c r="C126" s="3" t="s">
        <v>364</v>
      </c>
      <c r="D126" s="3" t="s">
        <v>4694</v>
      </c>
      <c r="E126" s="32">
        <v>215.8908</v>
      </c>
      <c r="F126" s="20">
        <v>4.6</v>
      </c>
      <c r="G126" s="31">
        <v>2.3499999999999996</v>
      </c>
      <c r="H126" s="36" t="s">
        <v>4549</v>
      </c>
      <c r="I126" s="18">
        <v>5.35</v>
      </c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</row>
    <row r="127" ht="15.75" customHeight="1">
      <c r="A127" s="8">
        <v>126.0</v>
      </c>
      <c r="B127" s="31" t="s">
        <v>4695</v>
      </c>
      <c r="C127" s="26" t="s">
        <v>4696</v>
      </c>
      <c r="D127" s="29" t="s">
        <v>4697</v>
      </c>
      <c r="E127" s="32">
        <v>191.4525</v>
      </c>
      <c r="F127" s="20">
        <v>3.54</v>
      </c>
      <c r="G127" s="31" t="s">
        <v>4698</v>
      </c>
      <c r="H127" s="29" t="s">
        <v>4319</v>
      </c>
      <c r="I127" s="18">
        <v>3.56</v>
      </c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</row>
    <row r="128" ht="15.75" customHeight="1">
      <c r="A128" s="8">
        <v>127.0</v>
      </c>
      <c r="B128" s="31" t="s">
        <v>4699</v>
      </c>
      <c r="C128" s="26" t="s">
        <v>4700</v>
      </c>
      <c r="D128" s="29" t="s">
        <v>4701</v>
      </c>
      <c r="E128" s="32">
        <v>225.8973</v>
      </c>
      <c r="F128" s="20">
        <v>4.17</v>
      </c>
      <c r="G128" s="31" t="s">
        <v>4702</v>
      </c>
      <c r="H128" s="29" t="s">
        <v>4319</v>
      </c>
      <c r="I128" s="18">
        <v>4.34</v>
      </c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</row>
    <row r="129" ht="15.75" customHeight="1">
      <c r="A129" s="8">
        <v>128.0</v>
      </c>
      <c r="B129" s="31" t="s">
        <v>4703</v>
      </c>
      <c r="C129" s="26" t="s">
        <v>4704</v>
      </c>
      <c r="D129" s="29" t="s">
        <v>4705</v>
      </c>
      <c r="E129" s="32">
        <v>225.8973</v>
      </c>
      <c r="F129" s="20">
        <v>4.17</v>
      </c>
      <c r="G129" s="31" t="s">
        <v>4706</v>
      </c>
      <c r="H129" s="29" t="s">
        <v>4319</v>
      </c>
      <c r="I129" s="18">
        <v>4.3</v>
      </c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</row>
    <row r="130" ht="15.75" customHeight="1">
      <c r="A130" s="8">
        <v>129.0</v>
      </c>
      <c r="B130" s="31" t="s">
        <v>4707</v>
      </c>
      <c r="C130" s="26" t="s">
        <v>4708</v>
      </c>
      <c r="D130" s="29" t="s">
        <v>4709</v>
      </c>
      <c r="E130" s="32">
        <v>174.9982</v>
      </c>
      <c r="F130" s="20">
        <v>3.08</v>
      </c>
      <c r="G130" s="31" t="s">
        <v>4710</v>
      </c>
      <c r="H130" s="29" t="s">
        <v>4319</v>
      </c>
      <c r="I130" s="18">
        <v>3.11</v>
      </c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</row>
    <row r="131" ht="15.75" customHeight="1">
      <c r="A131" s="8">
        <v>130.0</v>
      </c>
      <c r="B131" s="31" t="s">
        <v>422</v>
      </c>
      <c r="C131" s="26" t="s">
        <v>423</v>
      </c>
      <c r="D131" s="29" t="s">
        <v>4711</v>
      </c>
      <c r="E131" s="32">
        <v>76.0941</v>
      </c>
      <c r="F131" s="20">
        <v>-0.92</v>
      </c>
      <c r="G131" s="31" t="s">
        <v>4712</v>
      </c>
      <c r="H131" s="29" t="s">
        <v>4319</v>
      </c>
      <c r="I131" s="18">
        <v>0.4900000000000002</v>
      </c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</row>
    <row r="132" ht="15.75" customHeight="1">
      <c r="A132" s="8">
        <v>131.0</v>
      </c>
      <c r="B132" s="31" t="s">
        <v>425</v>
      </c>
      <c r="C132" s="26" t="s">
        <v>426</v>
      </c>
      <c r="D132" s="29" t="s">
        <v>4713</v>
      </c>
      <c r="E132" s="32">
        <v>118.1736</v>
      </c>
      <c r="F132" s="20">
        <v>0.58</v>
      </c>
      <c r="G132" s="31" t="s">
        <v>4714</v>
      </c>
      <c r="H132" s="6" t="s">
        <v>4312</v>
      </c>
      <c r="I132" s="18">
        <v>1.0434142857142856</v>
      </c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</row>
    <row r="133" ht="15.75" customHeight="1">
      <c r="A133" s="8">
        <v>132.0</v>
      </c>
      <c r="B133" s="31" t="s">
        <v>4715</v>
      </c>
      <c r="C133" s="26" t="s">
        <v>4716</v>
      </c>
      <c r="D133" s="29" t="s">
        <v>4717</v>
      </c>
      <c r="E133" s="32">
        <v>90.1206</v>
      </c>
      <c r="F133" s="20">
        <v>-0.29</v>
      </c>
      <c r="G133" s="31" t="s">
        <v>4718</v>
      </c>
      <c r="H133" s="6" t="s">
        <v>4312</v>
      </c>
      <c r="I133" s="18">
        <v>0.6995666666666667</v>
      </c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</row>
    <row r="134" ht="15.75" customHeight="1">
      <c r="A134" s="8">
        <v>133.0</v>
      </c>
      <c r="B134" s="31" t="s">
        <v>4719</v>
      </c>
      <c r="C134" s="26" t="s">
        <v>4720</v>
      </c>
      <c r="D134" s="29" t="s">
        <v>4721</v>
      </c>
      <c r="E134" s="32">
        <v>90.1206</v>
      </c>
      <c r="F134" s="20">
        <v>-0.83</v>
      </c>
      <c r="G134" s="31" t="s">
        <v>4722</v>
      </c>
      <c r="H134" s="6" t="s">
        <v>4312</v>
      </c>
      <c r="I134" s="18">
        <v>0.762</v>
      </c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</row>
    <row r="135" ht="15.75" customHeight="1">
      <c r="A135" s="8">
        <v>134.0</v>
      </c>
      <c r="B135" s="31" t="s">
        <v>4723</v>
      </c>
      <c r="C135" s="26" t="s">
        <v>4724</v>
      </c>
      <c r="D135" s="29" t="s">
        <v>4725</v>
      </c>
      <c r="E135" s="32">
        <v>104.1471</v>
      </c>
      <c r="F135" s="20">
        <v>0.27</v>
      </c>
      <c r="G135" s="31" t="s">
        <v>4726</v>
      </c>
      <c r="H135" s="6" t="s">
        <v>4312</v>
      </c>
      <c r="I135" s="18">
        <v>1.0679</v>
      </c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</row>
    <row r="136" ht="15.75" customHeight="1">
      <c r="A136" s="8">
        <v>135.0</v>
      </c>
      <c r="B136" s="31" t="s">
        <v>4727</v>
      </c>
      <c r="C136" s="26" t="s">
        <v>4728</v>
      </c>
      <c r="D136" s="29" t="s">
        <v>4729</v>
      </c>
      <c r="E136" s="32">
        <v>174.2796</v>
      </c>
      <c r="F136" s="20">
        <v>2.73</v>
      </c>
      <c r="G136" s="31" t="s">
        <v>4730</v>
      </c>
      <c r="H136" s="6" t="s">
        <v>4312</v>
      </c>
      <c r="I136" s="18">
        <v>3.2224</v>
      </c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</row>
    <row r="137" ht="15.75" customHeight="1">
      <c r="A137" s="8">
        <v>136.0</v>
      </c>
      <c r="B137" s="31" t="s">
        <v>4731</v>
      </c>
      <c r="C137" s="26" t="s">
        <v>4732</v>
      </c>
      <c r="D137" s="29" t="s">
        <v>4733</v>
      </c>
      <c r="E137" s="32">
        <v>118.1736</v>
      </c>
      <c r="F137" s="20">
        <v>0.76</v>
      </c>
      <c r="G137" s="31" t="s">
        <v>4734</v>
      </c>
      <c r="H137" s="6" t="s">
        <v>4312</v>
      </c>
      <c r="I137" s="18">
        <v>1.5075999999999998</v>
      </c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</row>
    <row r="138" ht="15.75" customHeight="1">
      <c r="A138" s="8">
        <v>137.0</v>
      </c>
      <c r="B138" s="31" t="s">
        <v>4735</v>
      </c>
      <c r="C138" s="26" t="s">
        <v>4736</v>
      </c>
      <c r="D138" s="29" t="s">
        <v>4737</v>
      </c>
      <c r="E138" s="32">
        <v>174.2796</v>
      </c>
      <c r="F138" s="20">
        <v>2.66</v>
      </c>
      <c r="G138" s="31" t="s">
        <v>4738</v>
      </c>
      <c r="H138" s="6" t="s">
        <v>4312</v>
      </c>
      <c r="I138" s="18">
        <v>3.762</v>
      </c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</row>
    <row r="139" ht="15.75" customHeight="1">
      <c r="A139" s="8">
        <v>138.0</v>
      </c>
      <c r="B139" s="31" t="s">
        <v>4739</v>
      </c>
      <c r="C139" s="26" t="s">
        <v>4740</v>
      </c>
      <c r="D139" s="29" t="s">
        <v>4741</v>
      </c>
      <c r="E139" s="32">
        <v>118.1736</v>
      </c>
      <c r="F139" s="20">
        <v>0.62</v>
      </c>
      <c r="G139" s="31" t="s">
        <v>4742</v>
      </c>
      <c r="H139" s="29" t="s">
        <v>4319</v>
      </c>
      <c r="I139" s="18">
        <v>1.0400500000000001</v>
      </c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</row>
    <row r="140" ht="15.75" customHeight="1">
      <c r="A140" s="8">
        <v>139.0</v>
      </c>
      <c r="B140" s="31" t="s">
        <v>4743</v>
      </c>
      <c r="C140" s="26" t="s">
        <v>4744</v>
      </c>
      <c r="D140" s="29" t="s">
        <v>4745</v>
      </c>
      <c r="E140" s="32">
        <v>104.1471</v>
      </c>
      <c r="F140" s="20">
        <v>0.2</v>
      </c>
      <c r="G140" s="31" t="s">
        <v>4746</v>
      </c>
      <c r="H140" s="6" t="s">
        <v>4312</v>
      </c>
      <c r="I140" s="18">
        <v>1.371525</v>
      </c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</row>
    <row r="141" ht="15.75" customHeight="1">
      <c r="A141" s="8">
        <v>140.0</v>
      </c>
      <c r="B141" s="31" t="s">
        <v>4747</v>
      </c>
      <c r="C141" s="26" t="s">
        <v>4748</v>
      </c>
      <c r="D141" s="29" t="s">
        <v>4749</v>
      </c>
      <c r="E141" s="32">
        <v>118.1736</v>
      </c>
      <c r="F141" s="20">
        <v>0.69</v>
      </c>
      <c r="G141" s="31" t="s">
        <v>4750</v>
      </c>
      <c r="H141" s="6" t="s">
        <v>4312</v>
      </c>
      <c r="I141" s="18">
        <v>1.731525</v>
      </c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</row>
    <row r="142" ht="15.75" customHeight="1">
      <c r="A142" s="8">
        <v>141.0</v>
      </c>
      <c r="B142" s="31" t="s">
        <v>4751</v>
      </c>
      <c r="C142" s="3" t="s">
        <v>4752</v>
      </c>
      <c r="D142" s="29" t="s">
        <v>4753</v>
      </c>
      <c r="E142" s="32">
        <v>90.1206</v>
      </c>
      <c r="F142" s="20">
        <v>-0.562323895568253</v>
      </c>
      <c r="G142" s="31" t="s">
        <v>4754</v>
      </c>
      <c r="H142" s="29" t="s">
        <v>4319</v>
      </c>
      <c r="I142" s="18">
        <v>0.9509500000000002</v>
      </c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</row>
    <row r="143" ht="15.75" customHeight="1">
      <c r="A143" s="8">
        <v>142.0</v>
      </c>
      <c r="B143" s="9" t="s">
        <v>4755</v>
      </c>
      <c r="C143" s="3" t="s">
        <v>4752</v>
      </c>
      <c r="D143" s="3" t="s">
        <v>4756</v>
      </c>
      <c r="E143" s="32">
        <v>90.1206</v>
      </c>
      <c r="F143" s="20">
        <v>-0.29</v>
      </c>
      <c r="G143" s="18">
        <v>-2.0482</v>
      </c>
      <c r="H143" s="6" t="s">
        <v>4312</v>
      </c>
      <c r="I143" s="13">
        <v>0.9518</v>
      </c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</row>
    <row r="144" ht="15.75" customHeight="1">
      <c r="A144" s="8">
        <v>143.0</v>
      </c>
      <c r="B144" s="9" t="s">
        <v>428</v>
      </c>
      <c r="C144" s="3" t="s">
        <v>429</v>
      </c>
      <c r="D144" s="3" t="s">
        <v>4757</v>
      </c>
      <c r="E144" s="32">
        <v>62.0676</v>
      </c>
      <c r="F144" s="20">
        <v>-1.36</v>
      </c>
      <c r="G144" s="9" t="s">
        <v>4758</v>
      </c>
      <c r="H144" s="6" t="s">
        <v>4549</v>
      </c>
      <c r="I144" s="13">
        <v>0.9</v>
      </c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</row>
    <row r="145" ht="15.75" customHeight="1">
      <c r="A145" s="8">
        <v>144.0</v>
      </c>
      <c r="B145" s="31" t="s">
        <v>4759</v>
      </c>
      <c r="C145" s="26" t="s">
        <v>4760</v>
      </c>
      <c r="D145" s="29" t="s">
        <v>4761</v>
      </c>
      <c r="E145" s="32">
        <v>154.9902</v>
      </c>
      <c r="F145" s="20">
        <v>-0.44</v>
      </c>
      <c r="G145" s="31" t="s">
        <v>4762</v>
      </c>
      <c r="H145" s="29" t="s">
        <v>4319</v>
      </c>
      <c r="I145" s="18">
        <v>1.79</v>
      </c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</row>
    <row r="146" ht="15.75" customHeight="1">
      <c r="A146" s="8">
        <v>145.0</v>
      </c>
      <c r="B146" s="31" t="s">
        <v>4763</v>
      </c>
      <c r="C146" s="26" t="s">
        <v>4764</v>
      </c>
      <c r="D146" s="29" t="s">
        <v>4765</v>
      </c>
      <c r="E146" s="32">
        <v>110.5389</v>
      </c>
      <c r="F146" s="20">
        <v>-0.53</v>
      </c>
      <c r="G146" s="31" t="s">
        <v>4766</v>
      </c>
      <c r="H146" s="29" t="s">
        <v>4319</v>
      </c>
      <c r="I146" s="18">
        <v>1.37</v>
      </c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</row>
    <row r="147" ht="15.75" customHeight="1">
      <c r="A147" s="8">
        <v>146.0</v>
      </c>
      <c r="B147" s="31" t="s">
        <v>4767</v>
      </c>
      <c r="C147" s="3" t="s">
        <v>4768</v>
      </c>
      <c r="D147" s="29" t="s">
        <v>4769</v>
      </c>
      <c r="E147" s="32">
        <v>114.142</v>
      </c>
      <c r="F147" s="20">
        <v>1.51533334393807</v>
      </c>
      <c r="G147" s="31" t="s">
        <v>4770</v>
      </c>
      <c r="H147" s="29" t="s">
        <v>4319</v>
      </c>
      <c r="I147" s="18">
        <v>2.7226333333333335</v>
      </c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</row>
    <row r="148" ht="15.75" customHeight="1">
      <c r="A148" s="8">
        <v>147.0</v>
      </c>
      <c r="B148" s="31" t="s">
        <v>452</v>
      </c>
      <c r="C148" s="26" t="s">
        <v>453</v>
      </c>
      <c r="D148" s="29" t="s">
        <v>4771</v>
      </c>
      <c r="E148" s="32">
        <v>158.2802</v>
      </c>
      <c r="F148" s="20">
        <v>4.0</v>
      </c>
      <c r="G148" s="31" t="s">
        <v>4772</v>
      </c>
      <c r="H148" s="29" t="s">
        <v>4319</v>
      </c>
      <c r="I148" s="18">
        <v>4.09</v>
      </c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</row>
    <row r="149" ht="15.75" customHeight="1">
      <c r="A149" s="8">
        <v>148.0</v>
      </c>
      <c r="B149" s="9" t="s">
        <v>455</v>
      </c>
      <c r="C149" s="3" t="s">
        <v>456</v>
      </c>
      <c r="D149" s="3" t="s">
        <v>4773</v>
      </c>
      <c r="E149" s="32">
        <v>88.1477</v>
      </c>
      <c r="F149" s="20">
        <v>0.94</v>
      </c>
      <c r="G149" s="9" t="s">
        <v>4774</v>
      </c>
      <c r="H149" s="6" t="s">
        <v>4549</v>
      </c>
      <c r="I149" s="13">
        <v>1.88</v>
      </c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</row>
    <row r="150" ht="15.75" customHeight="1">
      <c r="A150" s="8">
        <v>149.0</v>
      </c>
      <c r="B150" s="31" t="s">
        <v>464</v>
      </c>
      <c r="C150" s="26" t="s">
        <v>465</v>
      </c>
      <c r="D150" s="29" t="s">
        <v>4775</v>
      </c>
      <c r="E150" s="32">
        <v>58.0789</v>
      </c>
      <c r="F150" s="20">
        <v>-0.24</v>
      </c>
      <c r="G150" s="31" t="s">
        <v>4776</v>
      </c>
      <c r="H150" s="6" t="s">
        <v>4307</v>
      </c>
      <c r="I150" s="18">
        <v>0.7829454545454548</v>
      </c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</row>
    <row r="151" ht="15.75" customHeight="1">
      <c r="A151" s="8">
        <v>150.0</v>
      </c>
      <c r="B151" s="31" t="s">
        <v>467</v>
      </c>
      <c r="C151" s="26" t="s">
        <v>468</v>
      </c>
      <c r="D151" s="29" t="s">
        <v>4777</v>
      </c>
      <c r="E151" s="32">
        <v>100.1584</v>
      </c>
      <c r="F151" s="20">
        <v>1.2</v>
      </c>
      <c r="G151" s="31" t="s">
        <v>4778</v>
      </c>
      <c r="H151" s="29" t="s">
        <v>4319</v>
      </c>
      <c r="I151" s="18">
        <v>1.5593333333333337</v>
      </c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</row>
    <row r="152" ht="15.75" customHeight="1">
      <c r="A152" s="8">
        <v>151.0</v>
      </c>
      <c r="B152" s="31" t="s">
        <v>470</v>
      </c>
      <c r="C152" s="26" t="s">
        <v>471</v>
      </c>
      <c r="D152" s="29" t="s">
        <v>4779</v>
      </c>
      <c r="E152" s="32">
        <v>72.1054</v>
      </c>
      <c r="F152" s="20">
        <v>0.29</v>
      </c>
      <c r="G152" s="31" t="s">
        <v>4780</v>
      </c>
      <c r="H152" s="6" t="s">
        <v>4307</v>
      </c>
      <c r="I152" s="18">
        <v>1.220691666666667</v>
      </c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</row>
    <row r="153" ht="15.75" customHeight="1">
      <c r="A153" s="8">
        <v>152.0</v>
      </c>
      <c r="B153" s="31" t="s">
        <v>473</v>
      </c>
      <c r="C153" s="26" t="s">
        <v>474</v>
      </c>
      <c r="D153" s="29" t="s">
        <v>4781</v>
      </c>
      <c r="E153" s="32">
        <v>86.1319</v>
      </c>
      <c r="F153" s="20">
        <v>0.99</v>
      </c>
      <c r="G153" s="31" t="s">
        <v>4782</v>
      </c>
      <c r="H153" s="6" t="s">
        <v>4312</v>
      </c>
      <c r="I153" s="18">
        <v>1.518158333333333</v>
      </c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</row>
    <row r="154" ht="15.75" customHeight="1">
      <c r="A154" s="8">
        <v>153.0</v>
      </c>
      <c r="B154" s="31" t="s">
        <v>476</v>
      </c>
      <c r="C154" s="26" t="s">
        <v>477</v>
      </c>
      <c r="D154" s="29" t="s">
        <v>4783</v>
      </c>
      <c r="E154" s="32">
        <v>86.1319</v>
      </c>
      <c r="F154" s="20">
        <v>0.91</v>
      </c>
      <c r="G154" s="31" t="s">
        <v>4784</v>
      </c>
      <c r="H154" s="6" t="s">
        <v>4312</v>
      </c>
      <c r="I154" s="18">
        <v>1.6239555555555556</v>
      </c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</row>
    <row r="155" ht="15.75" customHeight="1">
      <c r="A155" s="8">
        <v>154.0</v>
      </c>
      <c r="B155" s="31" t="s">
        <v>479</v>
      </c>
      <c r="C155" s="26" t="s">
        <v>480</v>
      </c>
      <c r="D155" s="29" t="s">
        <v>4785</v>
      </c>
      <c r="E155" s="32">
        <v>100.1584</v>
      </c>
      <c r="F155" s="20">
        <v>1.31</v>
      </c>
      <c r="G155" s="31" t="s">
        <v>4786</v>
      </c>
      <c r="H155" s="6" t="s">
        <v>4312</v>
      </c>
      <c r="I155" s="18">
        <v>1.76125</v>
      </c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</row>
    <row r="156" ht="15.75" customHeight="1">
      <c r="A156" s="8">
        <v>155.0</v>
      </c>
      <c r="B156" s="31" t="s">
        <v>482</v>
      </c>
      <c r="C156" s="26" t="s">
        <v>483</v>
      </c>
      <c r="D156" s="29" t="s">
        <v>4787</v>
      </c>
      <c r="E156" s="32">
        <v>114.1849</v>
      </c>
      <c r="F156" s="20">
        <v>1.88</v>
      </c>
      <c r="G156" s="31" t="s">
        <v>4788</v>
      </c>
      <c r="H156" s="6" t="s">
        <v>4312</v>
      </c>
      <c r="I156" s="18">
        <v>2.33581</v>
      </c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</row>
    <row r="157" ht="15.75" customHeight="1">
      <c r="A157" s="8">
        <v>156.0</v>
      </c>
      <c r="B157" s="31" t="s">
        <v>486</v>
      </c>
      <c r="C157" s="26" t="s">
        <v>487</v>
      </c>
      <c r="D157" s="29" t="s">
        <v>4789</v>
      </c>
      <c r="E157" s="32">
        <v>114.1849</v>
      </c>
      <c r="F157" s="20">
        <v>1.98</v>
      </c>
      <c r="G157" s="31" t="s">
        <v>4790</v>
      </c>
      <c r="H157" s="6" t="s">
        <v>4312</v>
      </c>
      <c r="I157" s="18">
        <v>2.46758</v>
      </c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</row>
    <row r="158" ht="15.75" customHeight="1">
      <c r="A158" s="8">
        <v>157.0</v>
      </c>
      <c r="B158" s="31" t="s">
        <v>489</v>
      </c>
      <c r="C158" s="26" t="s">
        <v>490</v>
      </c>
      <c r="D158" s="29" t="s">
        <v>4791</v>
      </c>
      <c r="E158" s="32">
        <v>128.2114</v>
      </c>
      <c r="F158" s="20">
        <v>2.37</v>
      </c>
      <c r="G158" s="31" t="s">
        <v>4792</v>
      </c>
      <c r="H158" s="6" t="s">
        <v>4312</v>
      </c>
      <c r="I158" s="18">
        <v>2.8232083333333335</v>
      </c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</row>
    <row r="159" ht="15.75" customHeight="1">
      <c r="A159" s="8">
        <v>158.0</v>
      </c>
      <c r="B159" s="31" t="s">
        <v>492</v>
      </c>
      <c r="C159" s="26" t="s">
        <v>493</v>
      </c>
      <c r="D159" s="29" t="s">
        <v>4793</v>
      </c>
      <c r="E159" s="32">
        <v>170.2909</v>
      </c>
      <c r="F159" s="20">
        <v>4.09</v>
      </c>
      <c r="G159" s="31" t="s">
        <v>4794</v>
      </c>
      <c r="H159" s="6" t="s">
        <v>4312</v>
      </c>
      <c r="I159" s="18">
        <v>4.4844</v>
      </c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</row>
    <row r="160" ht="15.75" customHeight="1">
      <c r="A160" s="8">
        <v>159.0</v>
      </c>
      <c r="B160" s="31" t="s">
        <v>4795</v>
      </c>
      <c r="C160" s="26" t="s">
        <v>4796</v>
      </c>
      <c r="D160" s="29" t="s">
        <v>4797</v>
      </c>
      <c r="E160" s="32">
        <v>114.1849</v>
      </c>
      <c r="F160" s="20">
        <v>1.73</v>
      </c>
      <c r="G160" s="31" t="s">
        <v>4798</v>
      </c>
      <c r="H160" s="6" t="s">
        <v>4312</v>
      </c>
      <c r="I160" s="18">
        <v>2.2586666666666666</v>
      </c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</row>
    <row r="161" ht="15.75" customHeight="1">
      <c r="A161" s="8">
        <v>160.0</v>
      </c>
      <c r="B161" s="31" t="s">
        <v>4799</v>
      </c>
      <c r="C161" s="26" t="s">
        <v>4800</v>
      </c>
      <c r="D161" s="29" t="s">
        <v>4801</v>
      </c>
      <c r="E161" s="32">
        <v>198.3439</v>
      </c>
      <c r="F161" s="20">
        <v>4.68</v>
      </c>
      <c r="G161" s="31" t="s">
        <v>4802</v>
      </c>
      <c r="H161" s="6" t="s">
        <v>4312</v>
      </c>
      <c r="I161" s="18">
        <v>4.5207</v>
      </c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</row>
    <row r="162" ht="15.75" customHeight="1">
      <c r="A162" s="8">
        <v>161.0</v>
      </c>
      <c r="B162" s="31" t="s">
        <v>495</v>
      </c>
      <c r="C162" s="26" t="s">
        <v>496</v>
      </c>
      <c r="D162" s="29" t="s">
        <v>4803</v>
      </c>
      <c r="E162" s="32">
        <v>142.2379</v>
      </c>
      <c r="F162" s="20">
        <v>2.88</v>
      </c>
      <c r="G162" s="31" t="s">
        <v>4804</v>
      </c>
      <c r="H162" s="29" t="s">
        <v>4319</v>
      </c>
      <c r="I162" s="18">
        <v>3.03884</v>
      </c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</row>
    <row r="163" ht="15.75" customHeight="1">
      <c r="A163" s="8">
        <v>162.0</v>
      </c>
      <c r="B163" s="31" t="s">
        <v>498</v>
      </c>
      <c r="C163" s="26" t="s">
        <v>499</v>
      </c>
      <c r="D163" s="29" t="s">
        <v>4805</v>
      </c>
      <c r="E163" s="32">
        <v>86.1319</v>
      </c>
      <c r="F163" s="20">
        <v>0.84</v>
      </c>
      <c r="G163" s="31" t="s">
        <v>4806</v>
      </c>
      <c r="H163" s="29" t="s">
        <v>4319</v>
      </c>
      <c r="I163" s="18">
        <v>1.8047363636363636</v>
      </c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</row>
    <row r="164" ht="15.75" customHeight="1">
      <c r="A164" s="8">
        <v>163.0</v>
      </c>
      <c r="B164" s="31" t="s">
        <v>501</v>
      </c>
      <c r="C164" s="26" t="s">
        <v>502</v>
      </c>
      <c r="D164" s="29" t="s">
        <v>4807</v>
      </c>
      <c r="E164" s="32">
        <v>100.1584</v>
      </c>
      <c r="F164" s="20">
        <v>1.38</v>
      </c>
      <c r="G164" s="31" t="s">
        <v>4808</v>
      </c>
      <c r="H164" s="29" t="s">
        <v>4319</v>
      </c>
      <c r="I164" s="18">
        <v>1.63225</v>
      </c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</row>
    <row r="165" ht="15.75" customHeight="1">
      <c r="A165" s="8">
        <v>164.0</v>
      </c>
      <c r="B165" s="31" t="s">
        <v>504</v>
      </c>
      <c r="C165" s="26" t="s">
        <v>505</v>
      </c>
      <c r="D165" s="29" t="s">
        <v>4809</v>
      </c>
      <c r="E165" s="32">
        <v>198.3439</v>
      </c>
      <c r="F165" s="20">
        <v>4.68</v>
      </c>
      <c r="G165" s="31" t="s">
        <v>4810</v>
      </c>
      <c r="H165" s="29" t="s">
        <v>4319</v>
      </c>
      <c r="I165" s="18">
        <v>5.106533333333333</v>
      </c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</row>
    <row r="166" ht="15.75" customHeight="1">
      <c r="A166" s="8">
        <v>165.0</v>
      </c>
      <c r="B166" s="31" t="s">
        <v>507</v>
      </c>
      <c r="C166" s="26" t="s">
        <v>508</v>
      </c>
      <c r="D166" s="29" t="s">
        <v>4811</v>
      </c>
      <c r="E166" s="32">
        <v>156.2644</v>
      </c>
      <c r="F166" s="20">
        <v>3.73</v>
      </c>
      <c r="G166" s="31" t="s">
        <v>4812</v>
      </c>
      <c r="H166" s="6" t="s">
        <v>4312</v>
      </c>
      <c r="I166" s="18">
        <v>3.5536833333333333</v>
      </c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</row>
    <row r="167" ht="15.75" customHeight="1">
      <c r="A167" s="8">
        <v>166.0</v>
      </c>
      <c r="B167" s="31" t="s">
        <v>510</v>
      </c>
      <c r="C167" s="26" t="s">
        <v>511</v>
      </c>
      <c r="D167" s="29" t="s">
        <v>4813</v>
      </c>
      <c r="E167" s="32">
        <v>142.2379</v>
      </c>
      <c r="F167" s="20">
        <v>3.14</v>
      </c>
      <c r="G167" s="31" t="s">
        <v>4814</v>
      </c>
      <c r="H167" s="6" t="s">
        <v>4312</v>
      </c>
      <c r="I167" s="18">
        <v>3.63598</v>
      </c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</row>
    <row r="168" ht="15.75" customHeight="1">
      <c r="A168" s="8">
        <v>167.0</v>
      </c>
      <c r="B168" s="31" t="s">
        <v>4815</v>
      </c>
      <c r="C168" s="26" t="s">
        <v>4816</v>
      </c>
      <c r="D168" s="29" t="s">
        <v>4817</v>
      </c>
      <c r="E168" s="32">
        <v>156.2644</v>
      </c>
      <c r="F168" s="20">
        <v>3.2</v>
      </c>
      <c r="G168" s="31" t="s">
        <v>4818</v>
      </c>
      <c r="H168" s="6" t="s">
        <v>4312</v>
      </c>
      <c r="I168" s="18">
        <v>3.5606999999999998</v>
      </c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</row>
    <row r="169" ht="15.75" customHeight="1">
      <c r="A169" s="8">
        <v>168.0</v>
      </c>
      <c r="B169" s="31" t="s">
        <v>513</v>
      </c>
      <c r="C169" s="26" t="s">
        <v>514</v>
      </c>
      <c r="D169" s="29" t="s">
        <v>4819</v>
      </c>
      <c r="E169" s="32">
        <v>184.3174</v>
      </c>
      <c r="F169" s="20">
        <v>4.18</v>
      </c>
      <c r="G169" s="31" t="s">
        <v>4820</v>
      </c>
      <c r="H169" s="6" t="s">
        <v>4312</v>
      </c>
      <c r="I169" s="18">
        <v>4.6344111111111115</v>
      </c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</row>
    <row r="170" ht="15.75" customHeight="1">
      <c r="A170" s="8">
        <v>169.0</v>
      </c>
      <c r="B170" s="31" t="s">
        <v>516</v>
      </c>
      <c r="C170" s="26" t="s">
        <v>517</v>
      </c>
      <c r="D170" s="29" t="s">
        <v>4821</v>
      </c>
      <c r="E170" s="32">
        <v>98.1426</v>
      </c>
      <c r="F170" s="20">
        <v>0.81</v>
      </c>
      <c r="G170" s="31" t="s">
        <v>4822</v>
      </c>
      <c r="H170" s="29" t="s">
        <v>4319</v>
      </c>
      <c r="I170" s="18">
        <v>1.76895</v>
      </c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</row>
    <row r="171" ht="15.75" customHeight="1">
      <c r="A171" s="8">
        <v>170.0</v>
      </c>
      <c r="B171" s="31" t="s">
        <v>4823</v>
      </c>
      <c r="C171" s="26" t="s">
        <v>4824</v>
      </c>
      <c r="D171" s="29" t="s">
        <v>4825</v>
      </c>
      <c r="E171" s="32">
        <v>112.1691</v>
      </c>
      <c r="F171" s="20">
        <v>1.54</v>
      </c>
      <c r="G171" s="31" t="s">
        <v>4826</v>
      </c>
      <c r="H171" s="29" t="s">
        <v>4319</v>
      </c>
      <c r="I171" s="18">
        <v>2.19</v>
      </c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</row>
    <row r="172" ht="15.75" customHeight="1">
      <c r="A172" s="8">
        <v>171.0</v>
      </c>
      <c r="B172" s="31" t="s">
        <v>4827</v>
      </c>
      <c r="C172" s="26" t="s">
        <v>4828</v>
      </c>
      <c r="D172" s="29" t="s">
        <v>4829</v>
      </c>
      <c r="E172" s="32">
        <v>98.1426</v>
      </c>
      <c r="F172" s="20">
        <v>1.05</v>
      </c>
      <c r="G172" s="31" t="s">
        <v>4830</v>
      </c>
      <c r="H172" s="29" t="s">
        <v>4319</v>
      </c>
      <c r="I172" s="18">
        <v>1.8</v>
      </c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</row>
    <row r="173" ht="15.75" customHeight="1">
      <c r="A173" s="8">
        <v>172.0</v>
      </c>
      <c r="B173" s="31" t="s">
        <v>4831</v>
      </c>
      <c r="C173" s="26" t="s">
        <v>4832</v>
      </c>
      <c r="D173" s="29" t="s">
        <v>4833</v>
      </c>
      <c r="E173" s="32">
        <v>98.1426</v>
      </c>
      <c r="F173" s="20">
        <v>1.02</v>
      </c>
      <c r="G173" s="31" t="s">
        <v>4834</v>
      </c>
      <c r="H173" s="29" t="s">
        <v>4319</v>
      </c>
      <c r="I173" s="18">
        <v>1.8597000000000001</v>
      </c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</row>
    <row r="174" ht="15.75" customHeight="1">
      <c r="A174" s="8">
        <v>173.0</v>
      </c>
      <c r="B174" s="31" t="s">
        <v>531</v>
      </c>
      <c r="C174" s="26" t="s">
        <v>532</v>
      </c>
      <c r="D174" s="29" t="s">
        <v>4835</v>
      </c>
      <c r="E174" s="32">
        <v>126.1956</v>
      </c>
      <c r="F174" s="20">
        <v>2.06</v>
      </c>
      <c r="G174" s="31" t="s">
        <v>4836</v>
      </c>
      <c r="H174" s="29" t="s">
        <v>4319</v>
      </c>
      <c r="I174" s="18">
        <v>2.549522222222222</v>
      </c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</row>
    <row r="175" ht="15.75" customHeight="1">
      <c r="A175" s="8">
        <v>174.0</v>
      </c>
      <c r="B175" s="31" t="s">
        <v>4837</v>
      </c>
      <c r="C175" s="26" t="s">
        <v>4838</v>
      </c>
      <c r="D175" s="29" t="s">
        <v>4839</v>
      </c>
      <c r="E175" s="32">
        <v>112.1691</v>
      </c>
      <c r="F175" s="20">
        <v>1.65</v>
      </c>
      <c r="G175" s="31" t="s">
        <v>4840</v>
      </c>
      <c r="H175" s="29" t="s">
        <v>4319</v>
      </c>
      <c r="I175" s="18">
        <v>2.11402</v>
      </c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</row>
    <row r="176" ht="15.75" customHeight="1">
      <c r="A176" s="8">
        <v>175.0</v>
      </c>
      <c r="B176" s="31" t="s">
        <v>4841</v>
      </c>
      <c r="C176" s="26" t="s">
        <v>4842</v>
      </c>
      <c r="D176" s="29" t="s">
        <v>4843</v>
      </c>
      <c r="E176" s="32">
        <v>59.1099</v>
      </c>
      <c r="F176" s="20">
        <v>0.26</v>
      </c>
      <c r="G176" s="31" t="s">
        <v>4844</v>
      </c>
      <c r="H176" s="6" t="s">
        <v>4312</v>
      </c>
      <c r="I176" s="18">
        <v>2.1266</v>
      </c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</row>
    <row r="177" ht="15.75" customHeight="1">
      <c r="A177" s="8">
        <v>176.0</v>
      </c>
      <c r="B177" s="31" t="s">
        <v>4845</v>
      </c>
      <c r="C177" s="26" t="s">
        <v>4846</v>
      </c>
      <c r="D177" s="29" t="s">
        <v>4847</v>
      </c>
      <c r="E177" s="32">
        <v>73.1364</v>
      </c>
      <c r="F177" s="20">
        <v>0.4</v>
      </c>
      <c r="G177" s="31" t="s">
        <v>4848</v>
      </c>
      <c r="H177" s="6" t="s">
        <v>4312</v>
      </c>
      <c r="I177" s="18">
        <v>2.101425</v>
      </c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</row>
    <row r="178" ht="15.75" customHeight="1">
      <c r="A178" s="8">
        <v>177.0</v>
      </c>
      <c r="B178" s="31" t="s">
        <v>4849</v>
      </c>
      <c r="C178" s="26" t="s">
        <v>4850</v>
      </c>
      <c r="D178" s="29" t="s">
        <v>4851</v>
      </c>
      <c r="E178" s="32">
        <v>73.1364</v>
      </c>
      <c r="F178" s="20">
        <v>0.73</v>
      </c>
      <c r="G178" s="31" t="s">
        <v>4852</v>
      </c>
      <c r="H178" s="6" t="s">
        <v>4312</v>
      </c>
      <c r="I178" s="18">
        <v>2.7388</v>
      </c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</row>
    <row r="179" ht="15.75" customHeight="1">
      <c r="A179" s="8">
        <v>178.0</v>
      </c>
      <c r="B179" s="31" t="s">
        <v>4853</v>
      </c>
      <c r="C179" s="26" t="s">
        <v>4854</v>
      </c>
      <c r="D179" s="29" t="s">
        <v>4855</v>
      </c>
      <c r="E179" s="32">
        <v>87.1629</v>
      </c>
      <c r="F179" s="20">
        <v>1.25</v>
      </c>
      <c r="G179" s="31" t="s">
        <v>4856</v>
      </c>
      <c r="H179" s="6" t="s">
        <v>4312</v>
      </c>
      <c r="I179" s="18">
        <v>2.5214</v>
      </c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</row>
    <row r="180" ht="15.75" customHeight="1">
      <c r="A180" s="8">
        <v>179.0</v>
      </c>
      <c r="B180" s="31" t="s">
        <v>543</v>
      </c>
      <c r="C180" s="26" t="s">
        <v>544</v>
      </c>
      <c r="D180" s="29" t="s">
        <v>4857</v>
      </c>
      <c r="E180" s="32">
        <v>59.1099</v>
      </c>
      <c r="F180" s="20">
        <v>0.48</v>
      </c>
      <c r="G180" s="31" t="s">
        <v>4858</v>
      </c>
      <c r="H180" s="6" t="s">
        <v>4312</v>
      </c>
      <c r="I180" s="18">
        <v>2.2592777777777777</v>
      </c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</row>
    <row r="181" ht="15.75" customHeight="1">
      <c r="A181" s="8">
        <v>180.0</v>
      </c>
      <c r="B181" s="31" t="s">
        <v>4859</v>
      </c>
      <c r="C181" s="26" t="s">
        <v>4860</v>
      </c>
      <c r="D181" s="29" t="s">
        <v>4861</v>
      </c>
      <c r="E181" s="32">
        <v>87.1629</v>
      </c>
      <c r="F181" s="20">
        <v>1.25</v>
      </c>
      <c r="G181" s="31" t="s">
        <v>4862</v>
      </c>
      <c r="H181" s="6" t="s">
        <v>4312</v>
      </c>
      <c r="I181" s="18">
        <v>2.4214</v>
      </c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</row>
    <row r="182" ht="15.75" customHeight="1">
      <c r="A182" s="8">
        <v>181.0</v>
      </c>
      <c r="B182" s="31" t="s">
        <v>549</v>
      </c>
      <c r="C182" s="26" t="s">
        <v>550</v>
      </c>
      <c r="D182" s="29" t="s">
        <v>4863</v>
      </c>
      <c r="E182" s="32">
        <v>73.1364</v>
      </c>
      <c r="F182" s="20">
        <v>0.97</v>
      </c>
      <c r="G182" s="31" t="s">
        <v>4864</v>
      </c>
      <c r="H182" s="6" t="s">
        <v>4312</v>
      </c>
      <c r="I182" s="18">
        <v>2.3998333333333335</v>
      </c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</row>
    <row r="183" ht="15.75" customHeight="1">
      <c r="A183" s="8">
        <v>182.0</v>
      </c>
      <c r="B183" s="31" t="s">
        <v>552</v>
      </c>
      <c r="C183" s="26" t="s">
        <v>553</v>
      </c>
      <c r="D183" s="29" t="s">
        <v>4865</v>
      </c>
      <c r="E183" s="32">
        <v>87.1629</v>
      </c>
      <c r="F183" s="20">
        <v>1.49</v>
      </c>
      <c r="G183" s="31" t="s">
        <v>4866</v>
      </c>
      <c r="H183" s="6" t="s">
        <v>4312</v>
      </c>
      <c r="I183" s="18">
        <v>2.4901333333333335</v>
      </c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</row>
    <row r="184" ht="15.75" customHeight="1">
      <c r="A184" s="8">
        <v>183.0</v>
      </c>
      <c r="B184" s="31" t="s">
        <v>555</v>
      </c>
      <c r="C184" s="26" t="s">
        <v>556</v>
      </c>
      <c r="D184" s="29" t="s">
        <v>4867</v>
      </c>
      <c r="E184" s="32">
        <v>101.1894</v>
      </c>
      <c r="F184" s="20">
        <v>2.06</v>
      </c>
      <c r="G184" s="31" t="s">
        <v>4868</v>
      </c>
      <c r="H184" s="6" t="s">
        <v>4312</v>
      </c>
      <c r="I184" s="18">
        <v>2.753811111111111</v>
      </c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</row>
    <row r="185" ht="15.75" customHeight="1">
      <c r="A185" s="8">
        <v>184.0</v>
      </c>
      <c r="B185" s="31" t="s">
        <v>558</v>
      </c>
      <c r="C185" s="26" t="s">
        <v>559</v>
      </c>
      <c r="D185" s="29" t="s">
        <v>4869</v>
      </c>
      <c r="E185" s="32">
        <v>115.2159</v>
      </c>
      <c r="F185" s="20">
        <v>2.57</v>
      </c>
      <c r="G185" s="31" t="s">
        <v>4870</v>
      </c>
      <c r="H185" s="29" t="s">
        <v>4319</v>
      </c>
      <c r="I185" s="18">
        <v>3.185877777777778</v>
      </c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</row>
    <row r="186" ht="15.75" customHeight="1">
      <c r="A186" s="8">
        <v>185.0</v>
      </c>
      <c r="B186" s="31" t="s">
        <v>561</v>
      </c>
      <c r="C186" s="26" t="s">
        <v>562</v>
      </c>
      <c r="D186" s="29" t="s">
        <v>4871</v>
      </c>
      <c r="E186" s="32">
        <v>129.2424</v>
      </c>
      <c r="F186" s="20">
        <v>2.9</v>
      </c>
      <c r="G186" s="31" t="s">
        <v>4872</v>
      </c>
      <c r="H186" s="29" t="s">
        <v>4319</v>
      </c>
      <c r="I186" s="18">
        <v>3.50921</v>
      </c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</row>
    <row r="187" ht="15.75" customHeight="1">
      <c r="A187" s="8">
        <v>186.0</v>
      </c>
      <c r="B187" s="31" t="s">
        <v>564</v>
      </c>
      <c r="C187" s="26" t="s">
        <v>565</v>
      </c>
      <c r="D187" s="29" t="s">
        <v>4873</v>
      </c>
      <c r="E187" s="32">
        <v>143.2689</v>
      </c>
      <c r="F187" s="20">
        <v>3.29</v>
      </c>
      <c r="G187" s="31" t="s">
        <v>4874</v>
      </c>
      <c r="H187" s="29" t="s">
        <v>4319</v>
      </c>
      <c r="I187" s="18">
        <v>4.676233333333333</v>
      </c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</row>
    <row r="188" ht="15.75" customHeight="1">
      <c r="A188" s="8">
        <v>187.0</v>
      </c>
      <c r="B188" s="31" t="s">
        <v>4875</v>
      </c>
      <c r="C188" s="26" t="s">
        <v>4876</v>
      </c>
      <c r="D188" s="29" t="s">
        <v>4877</v>
      </c>
      <c r="E188" s="32">
        <v>87.1629</v>
      </c>
      <c r="F188" s="20">
        <v>1.21</v>
      </c>
      <c r="G188" s="31" t="s">
        <v>4878</v>
      </c>
      <c r="H188" s="6" t="s">
        <v>4312</v>
      </c>
      <c r="I188" s="18">
        <v>2.30105</v>
      </c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</row>
    <row r="189" ht="15.75" customHeight="1">
      <c r="A189" s="8">
        <v>188.0</v>
      </c>
      <c r="B189" s="31" t="s">
        <v>570</v>
      </c>
      <c r="C189" s="26" t="s">
        <v>571</v>
      </c>
      <c r="D189" s="29" t="s">
        <v>4879</v>
      </c>
      <c r="E189" s="32">
        <v>87.1629</v>
      </c>
      <c r="F189" s="20">
        <v>1.18</v>
      </c>
      <c r="G189" s="31" t="s">
        <v>4880</v>
      </c>
      <c r="H189" s="6" t="s">
        <v>4312</v>
      </c>
      <c r="I189" s="18">
        <v>2.2901249999999997</v>
      </c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</row>
    <row r="190" ht="15.75" customHeight="1">
      <c r="A190" s="8">
        <v>189.0</v>
      </c>
      <c r="B190" s="31" t="s">
        <v>4881</v>
      </c>
      <c r="C190" s="26" t="s">
        <v>4882</v>
      </c>
      <c r="D190" s="29" t="s">
        <v>4883</v>
      </c>
      <c r="E190" s="32">
        <v>87.1629</v>
      </c>
      <c r="F190" s="20">
        <v>1.25</v>
      </c>
      <c r="G190" s="31" t="s">
        <v>4884</v>
      </c>
      <c r="H190" s="6" t="s">
        <v>4312</v>
      </c>
      <c r="I190" s="18">
        <v>2.188525</v>
      </c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</row>
    <row r="191" ht="15.75" customHeight="1">
      <c r="A191" s="8">
        <v>190.0</v>
      </c>
      <c r="B191" s="31" t="s">
        <v>4885</v>
      </c>
      <c r="C191" s="26" t="s">
        <v>4886</v>
      </c>
      <c r="D191" s="29" t="s">
        <v>4887</v>
      </c>
      <c r="E191" s="32">
        <v>87.1629</v>
      </c>
      <c r="F191" s="20">
        <v>1.25</v>
      </c>
      <c r="G191" s="31" t="s">
        <v>4888</v>
      </c>
      <c r="H191" s="29" t="s">
        <v>4319</v>
      </c>
      <c r="I191" s="18">
        <v>2.3151</v>
      </c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</row>
    <row r="192" ht="15.75" customHeight="1">
      <c r="A192" s="8">
        <v>191.0</v>
      </c>
      <c r="B192" s="31" t="s">
        <v>573</v>
      </c>
      <c r="C192" s="26" t="s">
        <v>574</v>
      </c>
      <c r="D192" s="29" t="s">
        <v>4889</v>
      </c>
      <c r="E192" s="32">
        <v>129.2424</v>
      </c>
      <c r="F192" s="20">
        <v>2.73</v>
      </c>
      <c r="G192" s="31" t="s">
        <v>4890</v>
      </c>
      <c r="H192" s="29" t="s">
        <v>4319</v>
      </c>
      <c r="I192" s="18">
        <v>3.3970000000000002</v>
      </c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</row>
    <row r="193" ht="15.75" customHeight="1">
      <c r="A193" s="8">
        <v>192.0</v>
      </c>
      <c r="B193" s="31" t="s">
        <v>576</v>
      </c>
      <c r="C193" s="26" t="s">
        <v>577</v>
      </c>
      <c r="D193" s="29" t="s">
        <v>4891</v>
      </c>
      <c r="E193" s="32">
        <v>157.2954</v>
      </c>
      <c r="F193" s="20">
        <v>3.78</v>
      </c>
      <c r="G193" s="31" t="s">
        <v>4892</v>
      </c>
      <c r="H193" s="29" t="s">
        <v>4319</v>
      </c>
      <c r="I193" s="18">
        <v>5.034833333333333</v>
      </c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</row>
    <row r="194" ht="15.75" customHeight="1">
      <c r="A194" s="8">
        <v>193.0</v>
      </c>
      <c r="B194" s="31" t="s">
        <v>585</v>
      </c>
      <c r="C194" s="26" t="s">
        <v>586</v>
      </c>
      <c r="D194" s="29" t="s">
        <v>4893</v>
      </c>
      <c r="E194" s="32">
        <v>171.3219</v>
      </c>
      <c r="F194" s="20">
        <v>4.27</v>
      </c>
      <c r="G194" s="31" t="s">
        <v>4894</v>
      </c>
      <c r="H194" s="29" t="s">
        <v>4319</v>
      </c>
      <c r="I194" s="18">
        <v>5.3141</v>
      </c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</row>
    <row r="195" ht="15.75" customHeight="1">
      <c r="A195" s="8">
        <v>194.0</v>
      </c>
      <c r="B195" s="9" t="s">
        <v>588</v>
      </c>
      <c r="C195" s="3" t="s">
        <v>589</v>
      </c>
      <c r="D195" s="3" t="s">
        <v>4895</v>
      </c>
      <c r="E195" s="32">
        <v>73.1364</v>
      </c>
      <c r="F195" s="20">
        <v>0.74</v>
      </c>
      <c r="G195" s="13">
        <v>-0.6708000000000001</v>
      </c>
      <c r="H195" s="6" t="s">
        <v>4312</v>
      </c>
      <c r="I195" s="13">
        <v>2.3292</v>
      </c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</row>
    <row r="196" ht="15.75" customHeight="1">
      <c r="A196" s="8">
        <v>195.0</v>
      </c>
      <c r="B196" s="31" t="s">
        <v>594</v>
      </c>
      <c r="C196" s="26" t="s">
        <v>595</v>
      </c>
      <c r="D196" s="29" t="s">
        <v>4896</v>
      </c>
      <c r="E196" s="32">
        <v>73.1364</v>
      </c>
      <c r="F196" s="20">
        <v>0.391346961580899</v>
      </c>
      <c r="G196" s="31" t="s">
        <v>4897</v>
      </c>
      <c r="H196" s="29" t="s">
        <v>4319</v>
      </c>
      <c r="I196" s="18">
        <v>2.31315</v>
      </c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</row>
    <row r="197" ht="15.75" customHeight="1">
      <c r="A197" s="8">
        <v>196.0</v>
      </c>
      <c r="B197" s="9" t="s">
        <v>4898</v>
      </c>
      <c r="C197" s="3" t="s">
        <v>4899</v>
      </c>
      <c r="D197" s="3" t="s">
        <v>4900</v>
      </c>
      <c r="E197" s="32">
        <v>87.1629</v>
      </c>
      <c r="F197" s="20">
        <v>1.25</v>
      </c>
      <c r="G197" s="13">
        <v>-0.6846</v>
      </c>
      <c r="H197" s="6" t="s">
        <v>4312</v>
      </c>
      <c r="I197" s="13">
        <v>2.3154</v>
      </c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</row>
    <row r="198" ht="15.75" customHeight="1">
      <c r="A198" s="8">
        <v>197.0</v>
      </c>
      <c r="B198" s="31" t="s">
        <v>604</v>
      </c>
      <c r="C198" s="26" t="s">
        <v>605</v>
      </c>
      <c r="D198" s="29" t="s">
        <v>4901</v>
      </c>
      <c r="E198" s="32">
        <v>93.1262</v>
      </c>
      <c r="F198" s="20">
        <v>0.9</v>
      </c>
      <c r="G198" s="31" t="s">
        <v>4902</v>
      </c>
      <c r="H198" s="36" t="s">
        <v>4627</v>
      </c>
      <c r="I198" s="18">
        <v>2.89392</v>
      </c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</row>
    <row r="199" ht="15.75" customHeight="1">
      <c r="A199" s="8">
        <v>198.0</v>
      </c>
      <c r="B199" s="31" t="s">
        <v>3156</v>
      </c>
      <c r="C199" s="26" t="s">
        <v>3157</v>
      </c>
      <c r="D199" s="29" t="s">
        <v>4903</v>
      </c>
      <c r="E199" s="32">
        <v>121.1792</v>
      </c>
      <c r="F199" s="20">
        <v>2.17</v>
      </c>
      <c r="G199" s="31" t="s">
        <v>4904</v>
      </c>
      <c r="H199" s="36" t="s">
        <v>4627</v>
      </c>
      <c r="I199" s="18">
        <v>2.57</v>
      </c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</row>
    <row r="200" ht="15.75" customHeight="1">
      <c r="A200" s="8">
        <v>199.0</v>
      </c>
      <c r="B200" s="31" t="s">
        <v>3159</v>
      </c>
      <c r="C200" s="26" t="s">
        <v>3160</v>
      </c>
      <c r="D200" s="29" t="s">
        <v>4905</v>
      </c>
      <c r="E200" s="32">
        <v>121.1792</v>
      </c>
      <c r="F200" s="20">
        <v>1.84</v>
      </c>
      <c r="G200" s="31" t="s">
        <v>4906</v>
      </c>
      <c r="H200" s="36" t="s">
        <v>4627</v>
      </c>
      <c r="I200" s="18">
        <v>2.57</v>
      </c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</row>
    <row r="201" ht="15.75" customHeight="1">
      <c r="A201" s="8">
        <v>200.0</v>
      </c>
      <c r="B201" s="31" t="s">
        <v>608</v>
      </c>
      <c r="C201" s="26" t="s">
        <v>609</v>
      </c>
      <c r="D201" s="29" t="s">
        <v>4907</v>
      </c>
      <c r="E201" s="32">
        <v>135.2057</v>
      </c>
      <c r="F201" s="20">
        <v>2.72</v>
      </c>
      <c r="G201" s="31" t="s">
        <v>4908</v>
      </c>
      <c r="H201" s="36" t="s">
        <v>4627</v>
      </c>
      <c r="I201" s="18">
        <v>2.95</v>
      </c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</row>
    <row r="202" ht="15.75" customHeight="1">
      <c r="A202" s="8">
        <v>201.0</v>
      </c>
      <c r="B202" s="31" t="s">
        <v>611</v>
      </c>
      <c r="C202" s="26" t="s">
        <v>612</v>
      </c>
      <c r="D202" s="29" t="s">
        <v>4909</v>
      </c>
      <c r="E202" s="32">
        <v>107.1527</v>
      </c>
      <c r="F202" s="20">
        <v>1.32</v>
      </c>
      <c r="G202" s="31" t="s">
        <v>4910</v>
      </c>
      <c r="H202" s="36" t="s">
        <v>4627</v>
      </c>
      <c r="I202" s="18">
        <v>2.7285714285714286</v>
      </c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</row>
    <row r="203" ht="15.75" customHeight="1">
      <c r="A203" s="8">
        <v>202.0</v>
      </c>
      <c r="B203" s="31" t="s">
        <v>3165</v>
      </c>
      <c r="C203" s="26" t="s">
        <v>3166</v>
      </c>
      <c r="D203" s="29" t="s">
        <v>4911</v>
      </c>
      <c r="E203" s="32">
        <v>121.1792</v>
      </c>
      <c r="F203" s="20">
        <v>1.84</v>
      </c>
      <c r="G203" s="31" t="s">
        <v>4912</v>
      </c>
      <c r="H203" s="36" t="s">
        <v>4627</v>
      </c>
      <c r="I203" s="18">
        <v>2.7842857142857143</v>
      </c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</row>
    <row r="204" ht="15.75" customHeight="1">
      <c r="A204" s="8">
        <v>203.0</v>
      </c>
      <c r="B204" s="31" t="s">
        <v>4913</v>
      </c>
      <c r="C204" s="26" t="s">
        <v>4914</v>
      </c>
      <c r="D204" s="29" t="s">
        <v>4915</v>
      </c>
      <c r="E204" s="32">
        <v>121.1792</v>
      </c>
      <c r="F204" s="20">
        <v>1.68</v>
      </c>
      <c r="G204" s="31" t="s">
        <v>4916</v>
      </c>
      <c r="H204" s="36" t="s">
        <v>4627</v>
      </c>
      <c r="I204" s="18">
        <v>2.7</v>
      </c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</row>
    <row r="205" ht="15.75" customHeight="1">
      <c r="A205" s="8">
        <v>204.0</v>
      </c>
      <c r="B205" s="31" t="s">
        <v>3168</v>
      </c>
      <c r="C205" s="26" t="s">
        <v>3169</v>
      </c>
      <c r="D205" s="29" t="s">
        <v>4917</v>
      </c>
      <c r="E205" s="32">
        <v>121.1792</v>
      </c>
      <c r="F205" s="20">
        <v>1.83</v>
      </c>
      <c r="G205" s="31" t="s">
        <v>4918</v>
      </c>
      <c r="H205" s="36" t="s">
        <v>4627</v>
      </c>
      <c r="I205" s="18">
        <v>2.666</v>
      </c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</row>
    <row r="206" ht="15.75" customHeight="1">
      <c r="A206" s="8">
        <v>205.0</v>
      </c>
      <c r="B206" s="31" t="s">
        <v>614</v>
      </c>
      <c r="C206" s="26" t="s">
        <v>615</v>
      </c>
      <c r="D206" s="29" t="s">
        <v>4919</v>
      </c>
      <c r="E206" s="32">
        <v>135.2057</v>
      </c>
      <c r="F206" s="20">
        <v>2.49</v>
      </c>
      <c r="G206" s="31" t="s">
        <v>4920</v>
      </c>
      <c r="H206" s="36" t="s">
        <v>4627</v>
      </c>
      <c r="I206" s="18">
        <v>3.2183333333333333</v>
      </c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</row>
    <row r="207" ht="15.75" customHeight="1">
      <c r="A207" s="8">
        <v>206.0</v>
      </c>
      <c r="B207" s="31" t="s">
        <v>617</v>
      </c>
      <c r="C207" s="26" t="s">
        <v>618</v>
      </c>
      <c r="D207" s="29" t="s">
        <v>4921</v>
      </c>
      <c r="E207" s="32">
        <v>149.2322</v>
      </c>
      <c r="F207" s="20">
        <v>3.05</v>
      </c>
      <c r="G207" s="31" t="s">
        <v>4922</v>
      </c>
      <c r="H207" s="36" t="s">
        <v>4627</v>
      </c>
      <c r="I207" s="18">
        <v>4.064</v>
      </c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</row>
    <row r="208" ht="15.75" customHeight="1">
      <c r="A208" s="8">
        <v>207.0</v>
      </c>
      <c r="B208" s="31" t="s">
        <v>621</v>
      </c>
      <c r="C208" s="26" t="s">
        <v>622</v>
      </c>
      <c r="D208" s="29" t="s">
        <v>4923</v>
      </c>
      <c r="E208" s="32">
        <v>107.1527</v>
      </c>
      <c r="F208" s="20">
        <v>1.39</v>
      </c>
      <c r="G208" s="31" t="s">
        <v>4924</v>
      </c>
      <c r="H208" s="36" t="s">
        <v>4627</v>
      </c>
      <c r="I208" s="18">
        <v>2.9442666666666666</v>
      </c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</row>
    <row r="209" ht="15.75" customHeight="1">
      <c r="A209" s="8">
        <v>208.0</v>
      </c>
      <c r="B209" s="31" t="s">
        <v>624</v>
      </c>
      <c r="C209" s="26" t="s">
        <v>625</v>
      </c>
      <c r="D209" s="29" t="s">
        <v>4925</v>
      </c>
      <c r="E209" s="32">
        <v>107.1527</v>
      </c>
      <c r="F209" s="20">
        <v>1.4</v>
      </c>
      <c r="G209" s="31" t="s">
        <v>4926</v>
      </c>
      <c r="H209" s="36" t="s">
        <v>4627</v>
      </c>
      <c r="I209" s="18">
        <v>2.665</v>
      </c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</row>
    <row r="210" ht="15.75" customHeight="1">
      <c r="A210" s="8">
        <v>209.0</v>
      </c>
      <c r="B210" s="31" t="s">
        <v>627</v>
      </c>
      <c r="C210" s="26" t="s">
        <v>628</v>
      </c>
      <c r="D210" s="29" t="s">
        <v>4927</v>
      </c>
      <c r="E210" s="32">
        <v>121.1792</v>
      </c>
      <c r="F210" s="20">
        <v>2.17</v>
      </c>
      <c r="G210" s="31" t="s">
        <v>4928</v>
      </c>
      <c r="H210" s="36" t="s">
        <v>4627</v>
      </c>
      <c r="I210" s="18">
        <v>2.638</v>
      </c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</row>
    <row r="211" ht="15.75" customHeight="1">
      <c r="A211" s="8">
        <v>210.0</v>
      </c>
      <c r="B211" s="31" t="s">
        <v>630</v>
      </c>
      <c r="C211" s="26" t="s">
        <v>631</v>
      </c>
      <c r="D211" s="29" t="s">
        <v>4929</v>
      </c>
      <c r="E211" s="32">
        <v>121.1792</v>
      </c>
      <c r="F211" s="20">
        <v>1.74</v>
      </c>
      <c r="G211" s="31" t="s">
        <v>4930</v>
      </c>
      <c r="H211" s="36" t="s">
        <v>4627</v>
      </c>
      <c r="I211" s="18">
        <v>2.7528571428571427</v>
      </c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</row>
    <row r="212" ht="15.75" customHeight="1">
      <c r="A212" s="8">
        <v>211.0</v>
      </c>
      <c r="B212" s="31" t="s">
        <v>4931</v>
      </c>
      <c r="C212" s="26" t="s">
        <v>4932</v>
      </c>
      <c r="D212" s="29" t="s">
        <v>4933</v>
      </c>
      <c r="E212" s="32">
        <v>149.2322</v>
      </c>
      <c r="F212" s="20">
        <v>3.15</v>
      </c>
      <c r="G212" s="31" t="s">
        <v>4934</v>
      </c>
      <c r="H212" s="36" t="s">
        <v>4627</v>
      </c>
      <c r="I212" s="18">
        <v>3.31</v>
      </c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</row>
    <row r="213" ht="15.75" customHeight="1">
      <c r="A213" s="8">
        <v>212.0</v>
      </c>
      <c r="B213" s="31" t="s">
        <v>633</v>
      </c>
      <c r="C213" s="26" t="s">
        <v>634</v>
      </c>
      <c r="D213" s="29" t="s">
        <v>4935</v>
      </c>
      <c r="E213" s="32">
        <v>121.1792</v>
      </c>
      <c r="F213" s="20">
        <v>2.11</v>
      </c>
      <c r="G213" s="31" t="s">
        <v>4936</v>
      </c>
      <c r="H213" s="36" t="s">
        <v>4627</v>
      </c>
      <c r="I213" s="18">
        <v>2.92375</v>
      </c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</row>
    <row r="214" ht="15.75" customHeight="1">
      <c r="A214" s="8">
        <v>213.0</v>
      </c>
      <c r="B214" s="31" t="s">
        <v>636</v>
      </c>
      <c r="C214" s="26" t="s">
        <v>637</v>
      </c>
      <c r="D214" s="29" t="s">
        <v>4937</v>
      </c>
      <c r="E214" s="32">
        <v>121.1792</v>
      </c>
      <c r="F214" s="20">
        <v>1.96</v>
      </c>
      <c r="G214" s="31" t="s">
        <v>4938</v>
      </c>
      <c r="H214" s="36" t="s">
        <v>4627</v>
      </c>
      <c r="I214" s="18">
        <v>3.0381428571428573</v>
      </c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</row>
    <row r="215" ht="15.75" customHeight="1">
      <c r="A215" s="8">
        <v>214.0</v>
      </c>
      <c r="B215" s="31" t="s">
        <v>4939</v>
      </c>
      <c r="C215" s="26" t="s">
        <v>4940</v>
      </c>
      <c r="D215" s="29" t="s">
        <v>4941</v>
      </c>
      <c r="E215" s="32">
        <v>135.2057</v>
      </c>
      <c r="F215" s="20">
        <v>2.12</v>
      </c>
      <c r="G215" s="31" t="s">
        <v>4942</v>
      </c>
      <c r="H215" s="36" t="s">
        <v>4627</v>
      </c>
      <c r="I215" s="18">
        <v>3.116</v>
      </c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</row>
    <row r="216" ht="15.75" customHeight="1">
      <c r="A216" s="8">
        <v>215.0</v>
      </c>
      <c r="B216" s="31" t="s">
        <v>4943</v>
      </c>
      <c r="C216" s="26" t="s">
        <v>4944</v>
      </c>
      <c r="D216" s="29" t="s">
        <v>4945</v>
      </c>
      <c r="E216" s="32">
        <v>149.2322</v>
      </c>
      <c r="F216" s="20">
        <v>2.7</v>
      </c>
      <c r="G216" s="31" t="s">
        <v>4946</v>
      </c>
      <c r="H216" s="36" t="s">
        <v>4627</v>
      </c>
      <c r="I216" s="18">
        <v>3.36</v>
      </c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</row>
    <row r="217" ht="15.75" customHeight="1">
      <c r="A217" s="8">
        <v>216.0</v>
      </c>
      <c r="B217" s="31" t="s">
        <v>4947</v>
      </c>
      <c r="C217" s="26" t="s">
        <v>4948</v>
      </c>
      <c r="D217" s="29" t="s">
        <v>4949</v>
      </c>
      <c r="E217" s="32">
        <v>135.2057</v>
      </c>
      <c r="F217" s="20">
        <v>2.61</v>
      </c>
      <c r="G217" s="31" t="s">
        <v>4950</v>
      </c>
      <c r="H217" s="36" t="s">
        <v>4627</v>
      </c>
      <c r="I217" s="18">
        <v>3.076</v>
      </c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</row>
    <row r="218" ht="15.75" customHeight="1">
      <c r="A218" s="8">
        <v>217.0</v>
      </c>
      <c r="B218" s="31" t="s">
        <v>4951</v>
      </c>
      <c r="C218" s="26" t="s">
        <v>4952</v>
      </c>
      <c r="D218" s="29" t="s">
        <v>4953</v>
      </c>
      <c r="E218" s="32">
        <v>205.3382</v>
      </c>
      <c r="F218" s="20">
        <v>4.9</v>
      </c>
      <c r="G218" s="31" t="s">
        <v>4954</v>
      </c>
      <c r="H218" s="29" t="s">
        <v>4319</v>
      </c>
      <c r="I218" s="18">
        <v>4.4399999999999995</v>
      </c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</row>
    <row r="219" ht="15.75" customHeight="1">
      <c r="A219" s="8">
        <v>218.0</v>
      </c>
      <c r="B219" s="31" t="s">
        <v>4955</v>
      </c>
      <c r="C219" s="26" t="s">
        <v>4956</v>
      </c>
      <c r="D219" s="29" t="s">
        <v>4957</v>
      </c>
      <c r="E219" s="32">
        <v>175.2694</v>
      </c>
      <c r="F219" s="20">
        <v>3.65</v>
      </c>
      <c r="G219" s="31" t="s">
        <v>4958</v>
      </c>
      <c r="H219" s="29" t="s">
        <v>4319</v>
      </c>
      <c r="I219" s="18">
        <v>4.09</v>
      </c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</row>
    <row r="220" ht="15.75" customHeight="1">
      <c r="A220" s="8">
        <v>219.0</v>
      </c>
      <c r="B220" s="31" t="s">
        <v>639</v>
      </c>
      <c r="C220" s="26" t="s">
        <v>640</v>
      </c>
      <c r="D220" s="29" t="s">
        <v>4959</v>
      </c>
      <c r="E220" s="32">
        <v>205.3382</v>
      </c>
      <c r="F220" s="20">
        <v>5.06</v>
      </c>
      <c r="G220" s="31" t="s">
        <v>4960</v>
      </c>
      <c r="H220" s="29" t="s">
        <v>4319</v>
      </c>
      <c r="I220" s="18">
        <v>5.4029</v>
      </c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</row>
    <row r="221" ht="15.75" customHeight="1">
      <c r="A221" s="8">
        <v>220.0</v>
      </c>
      <c r="B221" s="31" t="s">
        <v>642</v>
      </c>
      <c r="C221" s="26" t="s">
        <v>643</v>
      </c>
      <c r="D221" s="29" t="s">
        <v>4961</v>
      </c>
      <c r="E221" s="32">
        <v>177.2852</v>
      </c>
      <c r="F221" s="20">
        <v>3.18</v>
      </c>
      <c r="G221" s="31" t="s">
        <v>4962</v>
      </c>
      <c r="H221" s="36" t="s">
        <v>4627</v>
      </c>
      <c r="I221" s="18">
        <v>3.7688888888888887</v>
      </c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</row>
    <row r="222" ht="15.75" customHeight="1">
      <c r="A222" s="8">
        <v>221.0</v>
      </c>
      <c r="B222" s="31" t="s">
        <v>4963</v>
      </c>
      <c r="C222" s="26" t="s">
        <v>4964</v>
      </c>
      <c r="D222" s="29" t="s">
        <v>4965</v>
      </c>
      <c r="E222" s="32">
        <v>149.2322</v>
      </c>
      <c r="F222" s="20">
        <v>3.02</v>
      </c>
      <c r="G222" s="31" t="s">
        <v>4966</v>
      </c>
      <c r="H222" s="36" t="s">
        <v>4627</v>
      </c>
      <c r="I222" s="18">
        <v>3.61</v>
      </c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</row>
    <row r="223" ht="15.75" customHeight="1">
      <c r="A223" s="8">
        <v>222.0</v>
      </c>
      <c r="B223" s="31" t="s">
        <v>4967</v>
      </c>
      <c r="C223" s="26" t="s">
        <v>4968</v>
      </c>
      <c r="D223" s="29" t="s">
        <v>4969</v>
      </c>
      <c r="E223" s="32">
        <v>163.2587</v>
      </c>
      <c r="F223" s="20">
        <v>3.39</v>
      </c>
      <c r="G223" s="31" t="s">
        <v>4970</v>
      </c>
      <c r="H223" s="29" t="s">
        <v>4319</v>
      </c>
      <c r="I223" s="18">
        <v>4.6899999999999995</v>
      </c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</row>
    <row r="224" ht="15.75" customHeight="1">
      <c r="A224" s="8">
        <v>223.0</v>
      </c>
      <c r="B224" s="31" t="s">
        <v>4971</v>
      </c>
      <c r="C224" s="26" t="s">
        <v>4972</v>
      </c>
      <c r="D224" s="29" t="s">
        <v>4973</v>
      </c>
      <c r="E224" s="32">
        <v>177.2852</v>
      </c>
      <c r="F224" s="20">
        <v>4.21</v>
      </c>
      <c r="G224" s="31" t="s">
        <v>4974</v>
      </c>
      <c r="H224" s="29" t="s">
        <v>4319</v>
      </c>
      <c r="I224" s="18">
        <v>5.035</v>
      </c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</row>
    <row r="225" ht="15.75" customHeight="1">
      <c r="A225" s="8">
        <v>224.0</v>
      </c>
      <c r="B225" s="31" t="s">
        <v>4975</v>
      </c>
      <c r="C225" s="26" t="s">
        <v>4976</v>
      </c>
      <c r="D225" s="29" t="s">
        <v>4977</v>
      </c>
      <c r="E225" s="32">
        <v>141.5975</v>
      </c>
      <c r="F225" s="20">
        <v>2.27</v>
      </c>
      <c r="G225" s="31" t="s">
        <v>4978</v>
      </c>
      <c r="H225" s="36" t="s">
        <v>4627</v>
      </c>
      <c r="I225" s="18">
        <v>3.4033333333333333</v>
      </c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</row>
    <row r="226" ht="15.75" customHeight="1">
      <c r="A226" s="8">
        <v>225.0</v>
      </c>
      <c r="B226" s="31" t="s">
        <v>4979</v>
      </c>
      <c r="C226" s="26" t="s">
        <v>4980</v>
      </c>
      <c r="D226" s="29" t="s">
        <v>4981</v>
      </c>
      <c r="E226" s="32">
        <v>141.5975</v>
      </c>
      <c r="F226" s="20">
        <v>2.27</v>
      </c>
      <c r="G226" s="31" t="s">
        <v>4982</v>
      </c>
      <c r="H226" s="29" t="s">
        <v>4319</v>
      </c>
      <c r="I226" s="18">
        <v>3.09</v>
      </c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</row>
    <row r="227" ht="15.75" customHeight="1">
      <c r="A227" s="8">
        <v>226.0</v>
      </c>
      <c r="B227" s="31" t="s">
        <v>648</v>
      </c>
      <c r="C227" s="26" t="s">
        <v>649</v>
      </c>
      <c r="D227" s="29" t="s">
        <v>4983</v>
      </c>
      <c r="E227" s="32">
        <v>127.571</v>
      </c>
      <c r="F227" s="20">
        <v>1.9</v>
      </c>
      <c r="G227" s="31" t="s">
        <v>4984</v>
      </c>
      <c r="H227" s="36" t="s">
        <v>4627</v>
      </c>
      <c r="I227" s="18">
        <v>2.81</v>
      </c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</row>
    <row r="228" ht="15.75" customHeight="1">
      <c r="A228" s="8">
        <v>227.0</v>
      </c>
      <c r="B228" s="31" t="s">
        <v>4985</v>
      </c>
      <c r="C228" s="26" t="s">
        <v>4986</v>
      </c>
      <c r="D228" s="29" t="s">
        <v>4987</v>
      </c>
      <c r="E228" s="32">
        <v>141.5975</v>
      </c>
      <c r="F228" s="20">
        <v>2.27</v>
      </c>
      <c r="G228" s="31" t="s">
        <v>4988</v>
      </c>
      <c r="H228" s="36" t="s">
        <v>4627</v>
      </c>
      <c r="I228" s="18">
        <v>3.35</v>
      </c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</row>
    <row r="229" ht="15.75" customHeight="1">
      <c r="A229" s="8">
        <v>228.0</v>
      </c>
      <c r="B229" s="31" t="s">
        <v>4989</v>
      </c>
      <c r="C229" s="26" t="s">
        <v>4990</v>
      </c>
      <c r="D229" s="29" t="s">
        <v>4991</v>
      </c>
      <c r="E229" s="32">
        <v>141.5975</v>
      </c>
      <c r="F229" s="20">
        <v>2.27</v>
      </c>
      <c r="G229" s="31" t="s">
        <v>4992</v>
      </c>
      <c r="H229" s="36" t="s">
        <v>4627</v>
      </c>
      <c r="I229" s="18">
        <v>3.4</v>
      </c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</row>
    <row r="230" ht="15.75" customHeight="1">
      <c r="A230" s="8">
        <v>229.0</v>
      </c>
      <c r="B230" s="31" t="s">
        <v>651</v>
      </c>
      <c r="C230" s="26" t="s">
        <v>652</v>
      </c>
      <c r="D230" s="29" t="s">
        <v>4993</v>
      </c>
      <c r="E230" s="32">
        <v>162.0158</v>
      </c>
      <c r="F230" s="20">
        <v>2.69</v>
      </c>
      <c r="G230" s="31" t="s">
        <v>4994</v>
      </c>
      <c r="H230" s="29" t="s">
        <v>4319</v>
      </c>
      <c r="I230" s="18">
        <v>4.2940000000000005</v>
      </c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</row>
    <row r="231" ht="15.75" customHeight="1">
      <c r="A231" s="8">
        <v>230.0</v>
      </c>
      <c r="B231" s="31" t="s">
        <v>4995</v>
      </c>
      <c r="C231" s="26" t="s">
        <v>4996</v>
      </c>
      <c r="D231" s="29" t="s">
        <v>4997</v>
      </c>
      <c r="E231" s="32">
        <v>141.5975</v>
      </c>
      <c r="F231" s="20">
        <v>2.27</v>
      </c>
      <c r="G231" s="31" t="s">
        <v>4998</v>
      </c>
      <c r="H231" s="36" t="s">
        <v>4627</v>
      </c>
      <c r="I231" s="18">
        <v>3.502</v>
      </c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</row>
    <row r="232" ht="15.75" customHeight="1">
      <c r="A232" s="8">
        <v>231.0</v>
      </c>
      <c r="B232" s="31" t="s">
        <v>654</v>
      </c>
      <c r="C232" s="26" t="s">
        <v>655</v>
      </c>
      <c r="D232" s="29" t="s">
        <v>4999</v>
      </c>
      <c r="E232" s="32">
        <v>141.5975</v>
      </c>
      <c r="F232" s="20">
        <v>2.27</v>
      </c>
      <c r="G232" s="31" t="s">
        <v>5000</v>
      </c>
      <c r="H232" s="29" t="s">
        <v>4319</v>
      </c>
      <c r="I232" s="18">
        <v>3.2</v>
      </c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</row>
    <row r="233" ht="15.75" customHeight="1">
      <c r="A233" s="8">
        <v>232.0</v>
      </c>
      <c r="B233" s="31" t="s">
        <v>657</v>
      </c>
      <c r="C233" s="26" t="s">
        <v>658</v>
      </c>
      <c r="D233" s="29" t="s">
        <v>5001</v>
      </c>
      <c r="E233" s="32">
        <v>162.0158</v>
      </c>
      <c r="F233" s="20">
        <v>2.75</v>
      </c>
      <c r="G233" s="31" t="s">
        <v>5002</v>
      </c>
      <c r="H233" s="36" t="s">
        <v>4627</v>
      </c>
      <c r="I233" s="18">
        <v>3.58</v>
      </c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</row>
    <row r="234" ht="15.75" customHeight="1">
      <c r="A234" s="8">
        <v>233.0</v>
      </c>
      <c r="B234" s="31" t="s">
        <v>660</v>
      </c>
      <c r="C234" s="26" t="s">
        <v>661</v>
      </c>
      <c r="D234" s="29" t="s">
        <v>5003</v>
      </c>
      <c r="E234" s="32">
        <v>127.571</v>
      </c>
      <c r="F234" s="20">
        <v>1.83</v>
      </c>
      <c r="G234" s="31" t="s">
        <v>5004</v>
      </c>
      <c r="H234" s="36" t="s">
        <v>4627</v>
      </c>
      <c r="I234" s="18">
        <v>3.61</v>
      </c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</row>
    <row r="235" ht="15.75" customHeight="1">
      <c r="A235" s="8">
        <v>234.0</v>
      </c>
      <c r="B235" s="31" t="s">
        <v>663</v>
      </c>
      <c r="C235" s="26" t="s">
        <v>664</v>
      </c>
      <c r="D235" s="29" t="s">
        <v>5005</v>
      </c>
      <c r="E235" s="32">
        <v>127.571</v>
      </c>
      <c r="F235" s="20">
        <v>1.88</v>
      </c>
      <c r="G235" s="31" t="s">
        <v>5006</v>
      </c>
      <c r="H235" s="36" t="s">
        <v>4627</v>
      </c>
      <c r="I235" s="18">
        <v>3.1714285714285713</v>
      </c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</row>
    <row r="236" ht="15.75" customHeight="1">
      <c r="A236" s="8">
        <v>235.0</v>
      </c>
      <c r="B236" s="31" t="s">
        <v>666</v>
      </c>
      <c r="C236" s="26" t="s">
        <v>667</v>
      </c>
      <c r="D236" s="29" t="s">
        <v>5007</v>
      </c>
      <c r="E236" s="32">
        <v>162.0158</v>
      </c>
      <c r="F236" s="20">
        <v>2.78</v>
      </c>
      <c r="G236" s="31" t="s">
        <v>5008</v>
      </c>
      <c r="H236" s="36" t="s">
        <v>4627</v>
      </c>
      <c r="I236" s="18">
        <v>3.56</v>
      </c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</row>
    <row r="237" ht="15.75" customHeight="1">
      <c r="A237" s="8">
        <v>236.0</v>
      </c>
      <c r="B237" s="31" t="s">
        <v>5009</v>
      </c>
      <c r="C237" s="26" t="s">
        <v>5010</v>
      </c>
      <c r="D237" s="29" t="s">
        <v>5011</v>
      </c>
      <c r="E237" s="32">
        <v>162.0158</v>
      </c>
      <c r="F237" s="20">
        <v>2.82</v>
      </c>
      <c r="G237" s="31" t="s">
        <v>5012</v>
      </c>
      <c r="H237" s="29" t="s">
        <v>4319</v>
      </c>
      <c r="I237" s="18">
        <v>4.205</v>
      </c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</row>
    <row r="238" ht="15.75" customHeight="1">
      <c r="A238" s="8">
        <v>237.0</v>
      </c>
      <c r="B238" s="31" t="s">
        <v>5013</v>
      </c>
      <c r="C238" s="26" t="s">
        <v>5014</v>
      </c>
      <c r="D238" s="29" t="s">
        <v>5015</v>
      </c>
      <c r="E238" s="32">
        <v>162.0158</v>
      </c>
      <c r="F238" s="20">
        <v>2.76</v>
      </c>
      <c r="G238" s="31" t="s">
        <v>5016</v>
      </c>
      <c r="H238" s="29" t="s">
        <v>4319</v>
      </c>
      <c r="I238" s="18">
        <v>3.33</v>
      </c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</row>
    <row r="239" ht="15.75" customHeight="1">
      <c r="A239" s="8">
        <v>238.0</v>
      </c>
      <c r="B239" s="31" t="s">
        <v>669</v>
      </c>
      <c r="C239" s="26" t="s">
        <v>670</v>
      </c>
      <c r="D239" s="29" t="s">
        <v>5017</v>
      </c>
      <c r="E239" s="32">
        <v>141.5975</v>
      </c>
      <c r="F239" s="20">
        <v>2.27</v>
      </c>
      <c r="G239" s="31" t="s">
        <v>5018</v>
      </c>
      <c r="H239" s="36" t="s">
        <v>4627</v>
      </c>
      <c r="I239" s="18">
        <v>3.1933333333333334</v>
      </c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</row>
    <row r="240" ht="15.75" customHeight="1">
      <c r="A240" s="8">
        <v>239.0</v>
      </c>
      <c r="B240" s="31" t="s">
        <v>672</v>
      </c>
      <c r="C240" s="26" t="s">
        <v>673</v>
      </c>
      <c r="D240" s="29" t="s">
        <v>5019</v>
      </c>
      <c r="E240" s="32">
        <v>162.0158</v>
      </c>
      <c r="F240" s="20">
        <v>2.9</v>
      </c>
      <c r="G240" s="31" t="s">
        <v>5020</v>
      </c>
      <c r="H240" s="36" t="s">
        <v>4627</v>
      </c>
      <c r="I240" s="18">
        <v>3.71</v>
      </c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</row>
    <row r="241" ht="15.75" customHeight="1">
      <c r="A241" s="8">
        <v>240.0</v>
      </c>
      <c r="B241" s="31" t="s">
        <v>675</v>
      </c>
      <c r="C241" s="26" t="s">
        <v>676</v>
      </c>
      <c r="D241" s="29" t="s">
        <v>3199</v>
      </c>
      <c r="E241" s="32">
        <v>196.4606</v>
      </c>
      <c r="F241" s="20">
        <v>3.33</v>
      </c>
      <c r="G241" s="31" t="s">
        <v>5021</v>
      </c>
      <c r="H241" s="29" t="s">
        <v>4319</v>
      </c>
      <c r="I241" s="18">
        <v>4.328625</v>
      </c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</row>
    <row r="242" ht="15.75" customHeight="1">
      <c r="A242" s="8">
        <v>241.0</v>
      </c>
      <c r="B242" s="31" t="s">
        <v>679</v>
      </c>
      <c r="C242" s="26" t="s">
        <v>680</v>
      </c>
      <c r="D242" s="29" t="s">
        <v>3200</v>
      </c>
      <c r="E242" s="32">
        <v>230.9054</v>
      </c>
      <c r="F242" s="20">
        <v>4.27</v>
      </c>
      <c r="G242" s="31" t="s">
        <v>5022</v>
      </c>
      <c r="H242" s="36" t="s">
        <v>4627</v>
      </c>
      <c r="I242" s="18">
        <v>4.959428571428571</v>
      </c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</row>
    <row r="243" ht="15.75" customHeight="1">
      <c r="A243" s="8">
        <v>242.0</v>
      </c>
      <c r="B243" s="31" t="s">
        <v>5023</v>
      </c>
      <c r="C243" s="26" t="s">
        <v>5024</v>
      </c>
      <c r="D243" s="29" t="s">
        <v>5025</v>
      </c>
      <c r="E243" s="32">
        <v>196.4606</v>
      </c>
      <c r="F243" s="20">
        <v>3.32</v>
      </c>
      <c r="G243" s="31" t="s">
        <v>5026</v>
      </c>
      <c r="H243" s="29" t="s">
        <v>4319</v>
      </c>
      <c r="I243" s="18">
        <v>4.51</v>
      </c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</row>
    <row r="244" ht="15.75" customHeight="1">
      <c r="A244" s="8">
        <v>243.0</v>
      </c>
      <c r="B244" s="31" t="s">
        <v>682</v>
      </c>
      <c r="C244" s="26" t="s">
        <v>683</v>
      </c>
      <c r="D244" s="29" t="s">
        <v>5027</v>
      </c>
      <c r="E244" s="32">
        <v>196.4606</v>
      </c>
      <c r="F244" s="20">
        <v>3.52</v>
      </c>
      <c r="G244" s="31" t="s">
        <v>5028</v>
      </c>
      <c r="H244" s="29" t="s">
        <v>4319</v>
      </c>
      <c r="I244" s="18">
        <v>4.01</v>
      </c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</row>
    <row r="245" ht="15.75" customHeight="1">
      <c r="A245" s="8">
        <v>244.0</v>
      </c>
      <c r="B245" s="31" t="s">
        <v>685</v>
      </c>
      <c r="C245" s="26" t="s">
        <v>686</v>
      </c>
      <c r="D245" s="29" t="s">
        <v>5029</v>
      </c>
      <c r="E245" s="32">
        <v>196.4606</v>
      </c>
      <c r="F245" s="20">
        <v>3.45</v>
      </c>
      <c r="G245" s="31" t="s">
        <v>5030</v>
      </c>
      <c r="H245" s="36" t="s">
        <v>4627</v>
      </c>
      <c r="I245" s="18">
        <v>4.3</v>
      </c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</row>
    <row r="246" ht="15.75" customHeight="1">
      <c r="A246" s="8">
        <v>245.0</v>
      </c>
      <c r="B246" s="31" t="s">
        <v>5031</v>
      </c>
      <c r="C246" s="26" t="s">
        <v>5032</v>
      </c>
      <c r="D246" s="29" t="s">
        <v>5033</v>
      </c>
      <c r="E246" s="32">
        <v>135.2057</v>
      </c>
      <c r="F246" s="20">
        <v>2.4</v>
      </c>
      <c r="G246" s="31" t="s">
        <v>5034</v>
      </c>
      <c r="H246" s="29" t="s">
        <v>4319</v>
      </c>
      <c r="I246" s="18">
        <v>3.5033333333333334</v>
      </c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</row>
    <row r="247" ht="15.75" customHeight="1">
      <c r="A247" s="8">
        <v>246.0</v>
      </c>
      <c r="B247" s="31" t="s">
        <v>688</v>
      </c>
      <c r="C247" s="26" t="s">
        <v>689</v>
      </c>
      <c r="D247" s="29" t="s">
        <v>5035</v>
      </c>
      <c r="E247" s="32">
        <v>230.9054</v>
      </c>
      <c r="F247" s="20">
        <v>4.1</v>
      </c>
      <c r="G247" s="31" t="s">
        <v>5036</v>
      </c>
      <c r="H247" s="36" t="s">
        <v>4627</v>
      </c>
      <c r="I247" s="18">
        <v>4.800166666666667</v>
      </c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</row>
    <row r="248" ht="15.75" customHeight="1">
      <c r="A248" s="8">
        <v>247.0</v>
      </c>
      <c r="B248" s="31" t="s">
        <v>5037</v>
      </c>
      <c r="C248" s="26" t="s">
        <v>5038</v>
      </c>
      <c r="D248" s="29" t="s">
        <v>5039</v>
      </c>
      <c r="E248" s="32">
        <v>176.0423</v>
      </c>
      <c r="F248" s="20">
        <v>2.91</v>
      </c>
      <c r="G248" s="31" t="s">
        <v>5040</v>
      </c>
      <c r="H248" s="29" t="s">
        <v>4319</v>
      </c>
      <c r="I248" s="18">
        <v>3.69</v>
      </c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</row>
    <row r="249" ht="15.75" customHeight="1">
      <c r="A249" s="8">
        <v>248.0</v>
      </c>
      <c r="B249" s="31" t="s">
        <v>5041</v>
      </c>
      <c r="C249" s="26" t="s">
        <v>5042</v>
      </c>
      <c r="D249" s="29" t="s">
        <v>5043</v>
      </c>
      <c r="E249" s="32">
        <v>111.1167</v>
      </c>
      <c r="F249" s="20">
        <v>1.26</v>
      </c>
      <c r="G249" s="31" t="s">
        <v>5044</v>
      </c>
      <c r="H249" s="36" t="s">
        <v>4627</v>
      </c>
      <c r="I249" s="18">
        <v>2.642</v>
      </c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</row>
    <row r="250" ht="15.75" customHeight="1">
      <c r="A250" s="8">
        <v>249.0</v>
      </c>
      <c r="B250" s="31" t="s">
        <v>691</v>
      </c>
      <c r="C250" s="26" t="s">
        <v>692</v>
      </c>
      <c r="D250" s="29" t="s">
        <v>5045</v>
      </c>
      <c r="E250" s="32">
        <v>111.1167</v>
      </c>
      <c r="F250" s="20">
        <v>1.15</v>
      </c>
      <c r="G250" s="31" t="s">
        <v>5046</v>
      </c>
      <c r="H250" s="29" t="s">
        <v>4319</v>
      </c>
      <c r="I250" s="18">
        <v>3.59</v>
      </c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</row>
    <row r="251" ht="15.75" customHeight="1">
      <c r="A251" s="8">
        <v>250.0</v>
      </c>
      <c r="B251" s="31" t="s">
        <v>5047</v>
      </c>
      <c r="C251" s="26" t="s">
        <v>5048</v>
      </c>
      <c r="D251" s="29" t="s">
        <v>5049</v>
      </c>
      <c r="E251" s="32">
        <v>111.1167</v>
      </c>
      <c r="F251" s="20">
        <v>1.3</v>
      </c>
      <c r="G251" s="31" t="s">
        <v>5050</v>
      </c>
      <c r="H251" s="36" t="s">
        <v>4627</v>
      </c>
      <c r="I251" s="18">
        <v>2.928</v>
      </c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</row>
    <row r="252" ht="15.75" customHeight="1">
      <c r="A252" s="8">
        <v>251.0</v>
      </c>
      <c r="B252" s="31" t="s">
        <v>694</v>
      </c>
      <c r="C252" s="26" t="s">
        <v>695</v>
      </c>
      <c r="D252" s="29" t="s">
        <v>5051</v>
      </c>
      <c r="E252" s="32">
        <v>183.0787</v>
      </c>
      <c r="F252" s="20">
        <v>2.08</v>
      </c>
      <c r="G252" s="31" t="s">
        <v>5052</v>
      </c>
      <c r="H252" s="36" t="s">
        <v>4627</v>
      </c>
      <c r="I252" s="18">
        <v>3.23</v>
      </c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</row>
    <row r="253" ht="15.75" customHeight="1">
      <c r="A253" s="8">
        <v>252.0</v>
      </c>
      <c r="B253" s="31" t="s">
        <v>701</v>
      </c>
      <c r="C253" s="26" t="s">
        <v>5053</v>
      </c>
      <c r="D253" s="29" t="s">
        <v>5054</v>
      </c>
      <c r="E253" s="32">
        <v>138.1238</v>
      </c>
      <c r="F253" s="20">
        <v>1.85</v>
      </c>
      <c r="G253" s="31" t="s">
        <v>5055</v>
      </c>
      <c r="H253" s="36" t="s">
        <v>5056</v>
      </c>
      <c r="I253" s="18">
        <v>3.1461111111111113</v>
      </c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</row>
    <row r="254" ht="15.75" customHeight="1">
      <c r="A254" s="8">
        <v>253.0</v>
      </c>
      <c r="B254" s="31" t="s">
        <v>5057</v>
      </c>
      <c r="C254" s="26" t="s">
        <v>5058</v>
      </c>
      <c r="D254" s="29" t="s">
        <v>5059</v>
      </c>
      <c r="E254" s="32">
        <v>152.1503</v>
      </c>
      <c r="F254" s="20">
        <v>2.57</v>
      </c>
      <c r="G254" s="31" t="s">
        <v>5060</v>
      </c>
      <c r="H254" s="36" t="s">
        <v>5061</v>
      </c>
      <c r="I254" s="18">
        <v>3.3696</v>
      </c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</row>
    <row r="255" ht="15.75" customHeight="1">
      <c r="A255" s="8">
        <v>254.0</v>
      </c>
      <c r="B255" s="31" t="s">
        <v>704</v>
      </c>
      <c r="C255" s="26" t="s">
        <v>5062</v>
      </c>
      <c r="D255" s="29" t="s">
        <v>5063</v>
      </c>
      <c r="E255" s="32">
        <v>138.1238</v>
      </c>
      <c r="F255" s="20">
        <v>1.37</v>
      </c>
      <c r="G255" s="31" t="s">
        <v>5064</v>
      </c>
      <c r="H255" s="36" t="s">
        <v>5065</v>
      </c>
      <c r="I255" s="18">
        <v>3.0295555555555556</v>
      </c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</row>
    <row r="256" ht="15.75" customHeight="1">
      <c r="A256" s="8">
        <v>255.0</v>
      </c>
      <c r="B256" s="31" t="s">
        <v>5066</v>
      </c>
      <c r="C256" s="26" t="s">
        <v>5067</v>
      </c>
      <c r="D256" s="29" t="s">
        <v>5068</v>
      </c>
      <c r="E256" s="32">
        <v>152.1503</v>
      </c>
      <c r="F256" s="20">
        <v>2.02</v>
      </c>
      <c r="G256" s="31" t="s">
        <v>5069</v>
      </c>
      <c r="H256" s="6" t="s">
        <v>5070</v>
      </c>
      <c r="I256" s="18">
        <v>3.49</v>
      </c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</row>
    <row r="257" ht="15.75" customHeight="1">
      <c r="A257" s="8">
        <v>256.0</v>
      </c>
      <c r="B257" s="31" t="s">
        <v>707</v>
      </c>
      <c r="C257" s="26" t="s">
        <v>5071</v>
      </c>
      <c r="D257" s="29" t="s">
        <v>5072</v>
      </c>
      <c r="E257" s="32">
        <v>138.1238</v>
      </c>
      <c r="F257" s="20">
        <v>1.39</v>
      </c>
      <c r="G257" s="31" t="s">
        <v>5073</v>
      </c>
      <c r="H257" s="29" t="s">
        <v>4319</v>
      </c>
      <c r="I257" s="18">
        <v>4.2297714285714285</v>
      </c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</row>
    <row r="258" ht="15.75" customHeight="1">
      <c r="A258" s="8">
        <v>257.0</v>
      </c>
      <c r="B258" s="31" t="s">
        <v>5074</v>
      </c>
      <c r="C258" s="26" t="s">
        <v>5075</v>
      </c>
      <c r="D258" s="29" t="s">
        <v>5076</v>
      </c>
      <c r="E258" s="32">
        <v>166.1768</v>
      </c>
      <c r="F258" s="20">
        <v>3.11</v>
      </c>
      <c r="G258" s="31" t="s">
        <v>5077</v>
      </c>
      <c r="H258" s="6" t="s">
        <v>5070</v>
      </c>
      <c r="I258" s="18">
        <v>3.4779999999999998</v>
      </c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</row>
    <row r="259" ht="15.75" customHeight="1">
      <c r="A259" s="8">
        <v>258.0</v>
      </c>
      <c r="B259" s="31" t="s">
        <v>713</v>
      </c>
      <c r="C259" s="26" t="s">
        <v>5078</v>
      </c>
      <c r="D259" s="29" t="s">
        <v>5079</v>
      </c>
      <c r="E259" s="32">
        <v>182.1762</v>
      </c>
      <c r="F259" s="20">
        <v>2.59</v>
      </c>
      <c r="G259" s="31" t="s">
        <v>5080</v>
      </c>
      <c r="H259" s="36" t="s">
        <v>5061</v>
      </c>
      <c r="I259" s="18">
        <v>3.759857142857143</v>
      </c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</row>
    <row r="260" ht="15.75" customHeight="1">
      <c r="A260" s="8">
        <v>259.0</v>
      </c>
      <c r="B260" s="31" t="s">
        <v>5081</v>
      </c>
      <c r="C260" s="26" t="s">
        <v>5082</v>
      </c>
      <c r="D260" s="29" t="s">
        <v>5083</v>
      </c>
      <c r="E260" s="32">
        <v>295.916</v>
      </c>
      <c r="F260" s="20">
        <v>3.8</v>
      </c>
      <c r="G260" s="31" t="s">
        <v>5084</v>
      </c>
      <c r="H260" s="36" t="s">
        <v>5061</v>
      </c>
      <c r="I260" s="18">
        <v>4.53</v>
      </c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</row>
    <row r="261" ht="15.75" customHeight="1">
      <c r="A261" s="8">
        <v>260.0</v>
      </c>
      <c r="B261" s="31" t="s">
        <v>719</v>
      </c>
      <c r="C261" s="26" t="s">
        <v>5085</v>
      </c>
      <c r="D261" s="29" t="s">
        <v>3209</v>
      </c>
      <c r="E261" s="32">
        <v>172.5686</v>
      </c>
      <c r="F261" s="20">
        <v>2.14</v>
      </c>
      <c r="G261" s="31" t="s">
        <v>5086</v>
      </c>
      <c r="H261" s="36" t="s">
        <v>5061</v>
      </c>
      <c r="I261" s="18">
        <v>3.750181818181818</v>
      </c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</row>
    <row r="262" ht="15.75" customHeight="1">
      <c r="A262" s="8">
        <v>261.0</v>
      </c>
      <c r="B262" s="31" t="s">
        <v>5087</v>
      </c>
      <c r="C262" s="26" t="s">
        <v>5088</v>
      </c>
      <c r="D262" s="29" t="s">
        <v>5089</v>
      </c>
      <c r="E262" s="32">
        <v>207.0134</v>
      </c>
      <c r="F262" s="20">
        <v>3.31</v>
      </c>
      <c r="G262" s="31" t="s">
        <v>5090</v>
      </c>
      <c r="H262" s="36" t="s">
        <v>5061</v>
      </c>
      <c r="I262" s="18">
        <v>4.2375</v>
      </c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</row>
    <row r="263" ht="15.75" customHeight="1">
      <c r="A263" s="8">
        <v>262.0</v>
      </c>
      <c r="B263" s="31" t="s">
        <v>5091</v>
      </c>
      <c r="C263" s="26" t="s">
        <v>5092</v>
      </c>
      <c r="D263" s="29" t="s">
        <v>5093</v>
      </c>
      <c r="E263" s="32">
        <v>172.5686</v>
      </c>
      <c r="F263" s="20">
        <v>2.23</v>
      </c>
      <c r="G263" s="31" t="s">
        <v>5094</v>
      </c>
      <c r="H263" s="29" t="s">
        <v>4319</v>
      </c>
      <c r="I263" s="18">
        <v>3.6</v>
      </c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</row>
    <row r="264" ht="15.75" customHeight="1">
      <c r="A264" s="8">
        <v>263.0</v>
      </c>
      <c r="B264" s="31" t="s">
        <v>5095</v>
      </c>
      <c r="C264" s="26" t="s">
        <v>5096</v>
      </c>
      <c r="D264" s="29" t="s">
        <v>5097</v>
      </c>
      <c r="E264" s="32">
        <v>207.0134</v>
      </c>
      <c r="F264" s="20">
        <v>3.31</v>
      </c>
      <c r="G264" s="31" t="s">
        <v>5098</v>
      </c>
      <c r="H264" s="36" t="s">
        <v>5061</v>
      </c>
      <c r="I264" s="18">
        <v>4.673</v>
      </c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</row>
    <row r="265" ht="15.75" customHeight="1">
      <c r="A265" s="8">
        <v>264.0</v>
      </c>
      <c r="B265" s="31" t="s">
        <v>5099</v>
      </c>
      <c r="C265" s="26" t="s">
        <v>5100</v>
      </c>
      <c r="D265" s="29" t="s">
        <v>5101</v>
      </c>
      <c r="E265" s="32">
        <v>174.1048</v>
      </c>
      <c r="F265" s="20">
        <v>1.57552340928628</v>
      </c>
      <c r="G265" s="31" t="s">
        <v>5102</v>
      </c>
      <c r="H265" s="36" t="s">
        <v>5061</v>
      </c>
      <c r="I265" s="18">
        <v>3.754</v>
      </c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</row>
    <row r="266" ht="15.75" customHeight="1">
      <c r="A266" s="8">
        <v>265.0</v>
      </c>
      <c r="B266" s="31" t="s">
        <v>722</v>
      </c>
      <c r="C266" s="26" t="s">
        <v>723</v>
      </c>
      <c r="D266" s="29" t="s">
        <v>5103</v>
      </c>
      <c r="E266" s="32">
        <v>179.1147</v>
      </c>
      <c r="F266" s="20">
        <v>2.24</v>
      </c>
      <c r="G266" s="31" t="s">
        <v>5104</v>
      </c>
      <c r="H266" s="36" t="s">
        <v>4627</v>
      </c>
      <c r="I266" s="18">
        <v>2.98</v>
      </c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</row>
    <row r="267" ht="15.75" customHeight="1">
      <c r="A267" s="8">
        <v>266.0</v>
      </c>
      <c r="B267" s="31" t="s">
        <v>725</v>
      </c>
      <c r="C267" s="26" t="s">
        <v>726</v>
      </c>
      <c r="D267" s="29" t="s">
        <v>5105</v>
      </c>
      <c r="E267" s="32">
        <v>179.1147</v>
      </c>
      <c r="F267" s="20">
        <v>2.24</v>
      </c>
      <c r="G267" s="31" t="s">
        <v>5106</v>
      </c>
      <c r="H267" s="36" t="s">
        <v>4627</v>
      </c>
      <c r="I267" s="18">
        <v>3.7932499999999996</v>
      </c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</row>
    <row r="268" ht="15.75" customHeight="1">
      <c r="A268" s="8">
        <v>267.0</v>
      </c>
      <c r="B268" s="31" t="s">
        <v>5107</v>
      </c>
      <c r="C268" s="26" t="s">
        <v>5108</v>
      </c>
      <c r="D268" s="29" t="s">
        <v>5109</v>
      </c>
      <c r="E268" s="32">
        <v>151.1622</v>
      </c>
      <c r="F268" s="20">
        <v>2.95</v>
      </c>
      <c r="G268" s="31" t="s">
        <v>5110</v>
      </c>
      <c r="H268" s="3" t="s">
        <v>5111</v>
      </c>
      <c r="I268" s="18">
        <v>3.3</v>
      </c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</row>
    <row r="269" ht="15.75" customHeight="1">
      <c r="A269" s="8">
        <v>268.0</v>
      </c>
      <c r="B269" s="31" t="s">
        <v>728</v>
      </c>
      <c r="C269" s="26" t="s">
        <v>5112</v>
      </c>
      <c r="D269" s="29" t="s">
        <v>3210</v>
      </c>
      <c r="E269" s="32">
        <v>151.1622</v>
      </c>
      <c r="F269" s="20">
        <v>2.83</v>
      </c>
      <c r="G269" s="31" t="s">
        <v>5113</v>
      </c>
      <c r="H269" s="36" t="s">
        <v>5114</v>
      </c>
      <c r="I269" s="18">
        <v>3.56</v>
      </c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</row>
    <row r="270" ht="15.75" customHeight="1">
      <c r="A270" s="8">
        <v>269.0</v>
      </c>
      <c r="B270" s="31" t="s">
        <v>731</v>
      </c>
      <c r="C270" s="26" t="s">
        <v>5115</v>
      </c>
      <c r="D270" s="29" t="s">
        <v>3211</v>
      </c>
      <c r="E270" s="32">
        <v>137.1357</v>
      </c>
      <c r="F270" s="20">
        <v>2.3</v>
      </c>
      <c r="G270" s="31" t="s">
        <v>5116</v>
      </c>
      <c r="H270" s="36" t="s">
        <v>5117</v>
      </c>
      <c r="I270" s="18">
        <v>3.2237272727272726</v>
      </c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</row>
    <row r="271" ht="15.75" customHeight="1">
      <c r="A271" s="8">
        <v>270.0</v>
      </c>
      <c r="B271" s="31" t="s">
        <v>734</v>
      </c>
      <c r="C271" s="26" t="s">
        <v>5118</v>
      </c>
      <c r="D271" s="29" t="s">
        <v>3212</v>
      </c>
      <c r="E271" s="32">
        <v>123.1092</v>
      </c>
      <c r="F271" s="20">
        <v>1.85</v>
      </c>
      <c r="G271" s="31" t="s">
        <v>5119</v>
      </c>
      <c r="H271" s="36" t="s">
        <v>5114</v>
      </c>
      <c r="I271" s="18">
        <v>3.1384555555555558</v>
      </c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</row>
    <row r="272" ht="15.75" customHeight="1">
      <c r="A272" s="8">
        <v>271.0</v>
      </c>
      <c r="B272" s="31" t="s">
        <v>737</v>
      </c>
      <c r="C272" s="26" t="s">
        <v>5120</v>
      </c>
      <c r="D272" s="29" t="s">
        <v>3213</v>
      </c>
      <c r="E272" s="32">
        <v>137.1357</v>
      </c>
      <c r="F272" s="20">
        <v>2.45</v>
      </c>
      <c r="G272" s="31" t="s">
        <v>5121</v>
      </c>
      <c r="H272" s="36" t="s">
        <v>5122</v>
      </c>
      <c r="I272" s="18">
        <v>3.3276874999999997</v>
      </c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</row>
    <row r="273" ht="15.75" customHeight="1">
      <c r="A273" s="8">
        <v>272.0</v>
      </c>
      <c r="B273" s="31" t="s">
        <v>740</v>
      </c>
      <c r="C273" s="26" t="s">
        <v>5123</v>
      </c>
      <c r="D273" s="29" t="s">
        <v>3214</v>
      </c>
      <c r="E273" s="32">
        <v>151.1622</v>
      </c>
      <c r="F273" s="20">
        <v>2.91</v>
      </c>
      <c r="G273" s="31" t="s">
        <v>5124</v>
      </c>
      <c r="H273" s="36" t="s">
        <v>5061</v>
      </c>
      <c r="I273" s="18">
        <v>3.59</v>
      </c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</row>
    <row r="274" ht="15.75" customHeight="1">
      <c r="A274" s="8">
        <v>273.0</v>
      </c>
      <c r="B274" s="31" t="s">
        <v>743</v>
      </c>
      <c r="C274" s="26" t="s">
        <v>5125</v>
      </c>
      <c r="D274" s="29" t="s">
        <v>5126</v>
      </c>
      <c r="E274" s="32">
        <v>137.1357</v>
      </c>
      <c r="F274" s="20">
        <v>2.37</v>
      </c>
      <c r="G274" s="31" t="s">
        <v>5127</v>
      </c>
      <c r="H274" s="36" t="s">
        <v>5128</v>
      </c>
      <c r="I274" s="18">
        <v>3.5023636363636363</v>
      </c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</row>
    <row r="275" ht="15.75" customHeight="1">
      <c r="A275" s="8">
        <v>274.0</v>
      </c>
      <c r="B275" s="31" t="s">
        <v>5129</v>
      </c>
      <c r="C275" s="26" t="s">
        <v>5130</v>
      </c>
      <c r="D275" s="29" t="s">
        <v>5131</v>
      </c>
      <c r="E275" s="32">
        <v>151.1622</v>
      </c>
      <c r="F275" s="20">
        <v>3.03</v>
      </c>
      <c r="G275" s="31" t="s">
        <v>5132</v>
      </c>
      <c r="H275" s="3" t="s">
        <v>5133</v>
      </c>
      <c r="I275" s="18">
        <v>3.678</v>
      </c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</row>
    <row r="276" ht="15.75" customHeight="1">
      <c r="A276" s="8">
        <v>275.0</v>
      </c>
      <c r="B276" s="31" t="s">
        <v>5134</v>
      </c>
      <c r="C276" s="26" t="s">
        <v>5135</v>
      </c>
      <c r="D276" s="29" t="s">
        <v>5136</v>
      </c>
      <c r="E276" s="32">
        <v>165.1887</v>
      </c>
      <c r="F276" s="20">
        <v>3.45</v>
      </c>
      <c r="G276" s="31" t="s">
        <v>5137</v>
      </c>
      <c r="H276" s="36" t="s">
        <v>5114</v>
      </c>
      <c r="I276" s="18">
        <v>3.86</v>
      </c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</row>
    <row r="277" ht="15.75" customHeight="1">
      <c r="A277" s="8">
        <v>276.0</v>
      </c>
      <c r="B277" s="31" t="s">
        <v>5138</v>
      </c>
      <c r="C277" s="26" t="s">
        <v>5139</v>
      </c>
      <c r="D277" s="29" t="s">
        <v>5140</v>
      </c>
      <c r="E277" s="32">
        <v>202.0053</v>
      </c>
      <c r="F277" s="20">
        <v>2.52</v>
      </c>
      <c r="G277" s="31" t="s">
        <v>5141</v>
      </c>
      <c r="H277" s="36" t="s">
        <v>5142</v>
      </c>
      <c r="I277" s="18">
        <v>3.777875</v>
      </c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</row>
    <row r="278" ht="15.75" customHeight="1">
      <c r="A278" s="8">
        <v>277.0</v>
      </c>
      <c r="B278" s="31" t="s">
        <v>5143</v>
      </c>
      <c r="C278" s="26" t="s">
        <v>5144</v>
      </c>
      <c r="D278" s="29" t="s">
        <v>5145</v>
      </c>
      <c r="E278" s="32">
        <v>202.0053</v>
      </c>
      <c r="F278" s="20">
        <v>2.64</v>
      </c>
      <c r="G278" s="31" t="s">
        <v>5146</v>
      </c>
      <c r="H278" s="36" t="s">
        <v>5147</v>
      </c>
      <c r="I278" s="18">
        <v>4.076875</v>
      </c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</row>
    <row r="279" ht="15.75" customHeight="1">
      <c r="A279" s="8">
        <v>278.0</v>
      </c>
      <c r="B279" s="31" t="s">
        <v>5148</v>
      </c>
      <c r="C279" s="26" t="s">
        <v>5149</v>
      </c>
      <c r="D279" s="29" t="s">
        <v>5150</v>
      </c>
      <c r="E279" s="32">
        <v>202.0053</v>
      </c>
      <c r="F279" s="20">
        <v>2.55</v>
      </c>
      <c r="G279" s="31" t="s">
        <v>5151</v>
      </c>
      <c r="H279" s="3" t="s">
        <v>5111</v>
      </c>
      <c r="I279" s="18">
        <v>3.3962</v>
      </c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</row>
    <row r="280" ht="15.75" customHeight="1">
      <c r="A280" s="8">
        <v>279.0</v>
      </c>
      <c r="B280" s="31" t="s">
        <v>5152</v>
      </c>
      <c r="C280" s="26" t="s">
        <v>5153</v>
      </c>
      <c r="D280" s="29" t="s">
        <v>5154</v>
      </c>
      <c r="E280" s="32">
        <v>280.9014</v>
      </c>
      <c r="F280" s="20">
        <v>3.59</v>
      </c>
      <c r="G280" s="31" t="s">
        <v>5155</v>
      </c>
      <c r="H280" s="36" t="s">
        <v>5114</v>
      </c>
      <c r="I280" s="18">
        <v>4.37</v>
      </c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</row>
    <row r="281" ht="15.75" customHeight="1">
      <c r="A281" s="8">
        <v>280.0</v>
      </c>
      <c r="B281" s="31" t="s">
        <v>5156</v>
      </c>
      <c r="C281" s="26" t="s">
        <v>5157</v>
      </c>
      <c r="D281" s="29" t="s">
        <v>5158</v>
      </c>
      <c r="E281" s="32">
        <v>216.0318</v>
      </c>
      <c r="F281" s="20">
        <v>3.25</v>
      </c>
      <c r="G281" s="31" t="s">
        <v>5159</v>
      </c>
      <c r="H281" s="36" t="s">
        <v>5114</v>
      </c>
      <c r="I281" s="18">
        <v>4.16</v>
      </c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</row>
    <row r="282" ht="15.75" customHeight="1">
      <c r="A282" s="8">
        <v>281.0</v>
      </c>
      <c r="B282" s="31" t="s">
        <v>749</v>
      </c>
      <c r="C282" s="26" t="s">
        <v>5160</v>
      </c>
      <c r="D282" s="29" t="s">
        <v>5161</v>
      </c>
      <c r="E282" s="32">
        <v>171.5805</v>
      </c>
      <c r="F282" s="20">
        <v>3.09</v>
      </c>
      <c r="G282" s="31" t="s">
        <v>5162</v>
      </c>
      <c r="H282" s="36" t="s">
        <v>5114</v>
      </c>
      <c r="I282" s="18">
        <v>3.6799999999999997</v>
      </c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</row>
    <row r="283" ht="15.75" customHeight="1">
      <c r="A283" s="8">
        <v>282.0</v>
      </c>
      <c r="B283" s="31" t="s">
        <v>752</v>
      </c>
      <c r="C283" s="26" t="s">
        <v>5163</v>
      </c>
      <c r="D283" s="29" t="s">
        <v>3221</v>
      </c>
      <c r="E283" s="32">
        <v>157.554</v>
      </c>
      <c r="F283" s="20">
        <v>2.24</v>
      </c>
      <c r="G283" s="31" t="s">
        <v>5164</v>
      </c>
      <c r="H283" s="36" t="s">
        <v>5114</v>
      </c>
      <c r="I283" s="18">
        <v>3.646</v>
      </c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</row>
    <row r="284" ht="15.75" customHeight="1">
      <c r="A284" s="8">
        <v>283.0</v>
      </c>
      <c r="B284" s="31" t="s">
        <v>755</v>
      </c>
      <c r="C284" s="26" t="s">
        <v>5165</v>
      </c>
      <c r="D284" s="29" t="s">
        <v>5166</v>
      </c>
      <c r="E284" s="32">
        <v>171.5805</v>
      </c>
      <c r="F284" s="20">
        <v>3.05</v>
      </c>
      <c r="G284" s="31" t="s">
        <v>5167</v>
      </c>
      <c r="H284" s="36" t="s">
        <v>5114</v>
      </c>
      <c r="I284" s="18">
        <v>3.8200000000000003</v>
      </c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</row>
    <row r="285" ht="15.75" customHeight="1">
      <c r="A285" s="8">
        <v>284.0</v>
      </c>
      <c r="B285" s="31" t="s">
        <v>758</v>
      </c>
      <c r="C285" s="26" t="s">
        <v>5168</v>
      </c>
      <c r="D285" s="29" t="s">
        <v>3223</v>
      </c>
      <c r="E285" s="32">
        <v>191.9988</v>
      </c>
      <c r="F285" s="20">
        <v>3.09</v>
      </c>
      <c r="G285" s="31" t="s">
        <v>5169</v>
      </c>
      <c r="H285" s="36" t="s">
        <v>5170</v>
      </c>
      <c r="I285" s="18">
        <v>4.13</v>
      </c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</row>
    <row r="286" ht="15.75" customHeight="1">
      <c r="A286" s="8">
        <v>285.0</v>
      </c>
      <c r="B286" s="31" t="s">
        <v>5171</v>
      </c>
      <c r="C286" s="26" t="s">
        <v>5172</v>
      </c>
      <c r="D286" s="29" t="s">
        <v>5173</v>
      </c>
      <c r="E286" s="32">
        <v>226.4436</v>
      </c>
      <c r="F286" s="20">
        <v>3.48</v>
      </c>
      <c r="G286" s="31" t="s">
        <v>5174</v>
      </c>
      <c r="H286" s="36" t="s">
        <v>5114</v>
      </c>
      <c r="I286" s="18">
        <v>4.529999999999999</v>
      </c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</row>
    <row r="287" ht="15.75" customHeight="1">
      <c r="A287" s="8">
        <v>286.0</v>
      </c>
      <c r="B287" s="31" t="s">
        <v>761</v>
      </c>
      <c r="C287" s="26" t="s">
        <v>5175</v>
      </c>
      <c r="D287" s="29" t="s">
        <v>5176</v>
      </c>
      <c r="E287" s="32">
        <v>191.9988</v>
      </c>
      <c r="F287" s="20">
        <v>3.12</v>
      </c>
      <c r="G287" s="31" t="s">
        <v>5159</v>
      </c>
      <c r="H287" s="36" t="s">
        <v>5114</v>
      </c>
      <c r="I287" s="18">
        <v>4.16</v>
      </c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</row>
    <row r="288" ht="15.75" customHeight="1">
      <c r="A288" s="8">
        <v>287.0</v>
      </c>
      <c r="B288" s="31" t="s">
        <v>764</v>
      </c>
      <c r="C288" s="26" t="s">
        <v>5177</v>
      </c>
      <c r="D288" s="29" t="s">
        <v>5178</v>
      </c>
      <c r="E288" s="32">
        <v>157.554</v>
      </c>
      <c r="F288" s="20">
        <v>2.39</v>
      </c>
      <c r="G288" s="31" t="s">
        <v>5179</v>
      </c>
      <c r="H288" s="36" t="s">
        <v>5114</v>
      </c>
      <c r="I288" s="18">
        <v>3.4690833333333333</v>
      </c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</row>
    <row r="289" ht="15.75" customHeight="1">
      <c r="A289" s="8">
        <v>288.0</v>
      </c>
      <c r="B289" s="31" t="s">
        <v>5180</v>
      </c>
      <c r="C289" s="26" t="s">
        <v>5181</v>
      </c>
      <c r="D289" s="29" t="s">
        <v>5182</v>
      </c>
      <c r="E289" s="32">
        <v>260.8884</v>
      </c>
      <c r="F289" s="20">
        <v>4.38</v>
      </c>
      <c r="G289" s="31" t="s">
        <v>5183</v>
      </c>
      <c r="H289" s="36" t="s">
        <v>5184</v>
      </c>
      <c r="I289" s="18">
        <v>4.77</v>
      </c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</row>
    <row r="290" ht="15.75" customHeight="1">
      <c r="A290" s="8">
        <v>289.0</v>
      </c>
      <c r="B290" s="31" t="s">
        <v>767</v>
      </c>
      <c r="C290" s="26" t="s">
        <v>5185</v>
      </c>
      <c r="D290" s="29" t="s">
        <v>5186</v>
      </c>
      <c r="E290" s="32">
        <v>157.554</v>
      </c>
      <c r="F290" s="20">
        <v>2.46</v>
      </c>
      <c r="G290" s="31" t="s">
        <v>5187</v>
      </c>
      <c r="H290" s="36" t="s">
        <v>5188</v>
      </c>
      <c r="I290" s="18">
        <v>3.7515625000000004</v>
      </c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</row>
    <row r="291" ht="15.75" customHeight="1">
      <c r="A291" s="8">
        <v>290.0</v>
      </c>
      <c r="B291" s="31" t="s">
        <v>770</v>
      </c>
      <c r="C291" s="26" t="s">
        <v>5189</v>
      </c>
      <c r="D291" s="29" t="s">
        <v>3227</v>
      </c>
      <c r="E291" s="32">
        <v>191.9988</v>
      </c>
      <c r="F291" s="20">
        <v>3.07</v>
      </c>
      <c r="G291" s="31" t="s">
        <v>5190</v>
      </c>
      <c r="H291" s="36" t="s">
        <v>5114</v>
      </c>
      <c r="I291" s="18">
        <v>3.99</v>
      </c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</row>
    <row r="292" ht="15.75" customHeight="1">
      <c r="A292" s="8">
        <v>291.0</v>
      </c>
      <c r="B292" s="31" t="s">
        <v>773</v>
      </c>
      <c r="C292" s="26" t="s">
        <v>5191</v>
      </c>
      <c r="D292" s="29" t="s">
        <v>3228</v>
      </c>
      <c r="E292" s="32">
        <v>191.9988</v>
      </c>
      <c r="F292" s="20">
        <v>3.09</v>
      </c>
      <c r="G292" s="31" t="s">
        <v>5192</v>
      </c>
      <c r="H292" s="36" t="s">
        <v>5170</v>
      </c>
      <c r="I292" s="18">
        <v>4.13</v>
      </c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</row>
    <row r="293" ht="15.75" customHeight="1">
      <c r="A293" s="8">
        <v>292.0</v>
      </c>
      <c r="B293" s="31" t="s">
        <v>5193</v>
      </c>
      <c r="C293" s="26" t="s">
        <v>5194</v>
      </c>
      <c r="D293" s="29" t="s">
        <v>5195</v>
      </c>
      <c r="E293" s="32">
        <v>260.8884</v>
      </c>
      <c r="F293" s="20">
        <v>3.93</v>
      </c>
      <c r="G293" s="31" t="s">
        <v>5196</v>
      </c>
      <c r="H293" s="36" t="s">
        <v>5114</v>
      </c>
      <c r="I293" s="18">
        <v>4.78125</v>
      </c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</row>
    <row r="294" ht="15.75" customHeight="1">
      <c r="A294" s="8">
        <v>293.0</v>
      </c>
      <c r="B294" s="31" t="s">
        <v>776</v>
      </c>
      <c r="C294" s="26" t="s">
        <v>5197</v>
      </c>
      <c r="D294" s="29" t="s">
        <v>3229</v>
      </c>
      <c r="E294" s="32">
        <v>191.9988</v>
      </c>
      <c r="F294" s="20">
        <v>3.05</v>
      </c>
      <c r="G294" s="31" t="s">
        <v>5198</v>
      </c>
      <c r="H294" s="36" t="s">
        <v>5114</v>
      </c>
      <c r="I294" s="18">
        <v>4.07</v>
      </c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</row>
    <row r="295" ht="15.75" customHeight="1">
      <c r="A295" s="8">
        <v>294.0</v>
      </c>
      <c r="B295" s="31" t="s">
        <v>5199</v>
      </c>
      <c r="C295" s="26" t="s">
        <v>5200</v>
      </c>
      <c r="D295" s="29" t="s">
        <v>5201</v>
      </c>
      <c r="E295" s="32">
        <v>226.4436</v>
      </c>
      <c r="F295" s="20">
        <v>3.61</v>
      </c>
      <c r="G295" s="31" t="s">
        <v>5202</v>
      </c>
      <c r="H295" s="36" t="s">
        <v>5114</v>
      </c>
      <c r="I295" s="18">
        <v>4.51</v>
      </c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</row>
    <row r="296" ht="13.5" customHeight="1">
      <c r="A296" s="8">
        <v>295.0</v>
      </c>
      <c r="B296" s="31" t="s">
        <v>5203</v>
      </c>
      <c r="C296" s="26" t="s">
        <v>5204</v>
      </c>
      <c r="D296" s="29" t="s">
        <v>5205</v>
      </c>
      <c r="E296" s="32">
        <v>226.4436</v>
      </c>
      <c r="F296" s="20">
        <v>3.69</v>
      </c>
      <c r="G296" s="31" t="s">
        <v>5206</v>
      </c>
      <c r="H296" s="36" t="s">
        <v>5114</v>
      </c>
      <c r="I296" s="18">
        <v>4.43</v>
      </c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</row>
    <row r="297" ht="15.75" customHeight="1">
      <c r="A297" s="8">
        <v>296.0</v>
      </c>
      <c r="B297" s="31" t="s">
        <v>5207</v>
      </c>
      <c r="C297" s="26" t="s">
        <v>5208</v>
      </c>
      <c r="D297" s="29" t="s">
        <v>5209</v>
      </c>
      <c r="E297" s="32">
        <v>195.0712</v>
      </c>
      <c r="F297" s="20">
        <v>2.61</v>
      </c>
      <c r="G297" s="31" t="s">
        <v>5210</v>
      </c>
      <c r="H297" s="36" t="s">
        <v>5061</v>
      </c>
      <c r="I297" s="18">
        <v>4.87</v>
      </c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</row>
    <row r="298" ht="15.75" customHeight="1">
      <c r="A298" s="8">
        <v>297.0</v>
      </c>
      <c r="B298" s="31" t="s">
        <v>779</v>
      </c>
      <c r="C298" s="26" t="s">
        <v>5211</v>
      </c>
      <c r="D298" s="29" t="s">
        <v>5212</v>
      </c>
      <c r="E298" s="32">
        <v>141.0997</v>
      </c>
      <c r="F298" s="20">
        <v>1.8</v>
      </c>
      <c r="G298" s="31" t="s">
        <v>5213</v>
      </c>
      <c r="H298" s="36" t="s">
        <v>5214</v>
      </c>
      <c r="I298" s="18">
        <v>3.120076923076923</v>
      </c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</row>
    <row r="299" ht="15.75" customHeight="1">
      <c r="A299" s="8">
        <v>298.0</v>
      </c>
      <c r="B299" s="31" t="s">
        <v>5215</v>
      </c>
      <c r="C299" s="26" t="s">
        <v>5216</v>
      </c>
      <c r="D299" s="29" t="s">
        <v>5217</v>
      </c>
      <c r="E299" s="32">
        <v>159.0902</v>
      </c>
      <c r="F299" s="20">
        <v>1.86</v>
      </c>
      <c r="G299" s="31" t="s">
        <v>5218</v>
      </c>
      <c r="H299" s="36" t="s">
        <v>4627</v>
      </c>
      <c r="I299" s="18">
        <v>3.36</v>
      </c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</row>
    <row r="300" ht="15.75" customHeight="1">
      <c r="A300" s="8">
        <v>299.0</v>
      </c>
      <c r="B300" s="31" t="s">
        <v>5219</v>
      </c>
      <c r="C300" s="26" t="s">
        <v>5220</v>
      </c>
      <c r="D300" s="29" t="s">
        <v>5221</v>
      </c>
      <c r="E300" s="32">
        <v>141.0997</v>
      </c>
      <c r="F300" s="20">
        <v>1.9</v>
      </c>
      <c r="G300" s="31" t="s">
        <v>5222</v>
      </c>
      <c r="H300" s="6" t="s">
        <v>5070</v>
      </c>
      <c r="I300" s="18">
        <v>3.2</v>
      </c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</row>
    <row r="301" ht="15.75" customHeight="1">
      <c r="A301" s="8">
        <v>300.0</v>
      </c>
      <c r="B301" s="31" t="s">
        <v>5223</v>
      </c>
      <c r="C301" s="26" t="s">
        <v>5224</v>
      </c>
      <c r="D301" s="29" t="s">
        <v>5225</v>
      </c>
      <c r="E301" s="32">
        <v>155.1262</v>
      </c>
      <c r="F301" s="20">
        <v>2.56</v>
      </c>
      <c r="G301" s="31" t="s">
        <v>4521</v>
      </c>
      <c r="H301" s="6" t="s">
        <v>5070</v>
      </c>
      <c r="I301" s="18">
        <v>3.25</v>
      </c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</row>
    <row r="302" ht="15.75" customHeight="1">
      <c r="A302" s="8">
        <v>301.0</v>
      </c>
      <c r="B302" s="31" t="s">
        <v>5226</v>
      </c>
      <c r="C302" s="26" t="s">
        <v>5227</v>
      </c>
      <c r="D302" s="29" t="s">
        <v>5228</v>
      </c>
      <c r="E302" s="32">
        <v>177.0807</v>
      </c>
      <c r="F302" s="20">
        <v>2.41</v>
      </c>
      <c r="G302" s="31" t="s">
        <v>5229</v>
      </c>
      <c r="H302" s="36" t="s">
        <v>5061</v>
      </c>
      <c r="I302" s="18">
        <v>4.89</v>
      </c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</row>
    <row r="303" ht="15.75" customHeight="1">
      <c r="A303" s="8">
        <v>302.0</v>
      </c>
      <c r="B303" s="31" t="s">
        <v>5230</v>
      </c>
      <c r="C303" s="26" t="s">
        <v>5231</v>
      </c>
      <c r="D303" s="29" t="s">
        <v>5232</v>
      </c>
      <c r="E303" s="32">
        <v>213.0617</v>
      </c>
      <c r="F303" s="20">
        <v>2.81</v>
      </c>
      <c r="G303" s="31" t="s">
        <v>5233</v>
      </c>
      <c r="H303" s="36" t="s">
        <v>5061</v>
      </c>
      <c r="I303" s="18">
        <v>5.43</v>
      </c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</row>
    <row r="304" ht="15.75" customHeight="1">
      <c r="A304" s="8">
        <v>303.0</v>
      </c>
      <c r="B304" s="31" t="s">
        <v>5234</v>
      </c>
      <c r="C304" s="26" t="s">
        <v>5235</v>
      </c>
      <c r="D304" s="29" t="s">
        <v>5236</v>
      </c>
      <c r="E304" s="32">
        <v>155.1262</v>
      </c>
      <c r="F304" s="20">
        <v>2.56</v>
      </c>
      <c r="G304" s="31" t="s">
        <v>5237</v>
      </c>
      <c r="H304" s="6" t="s">
        <v>5070</v>
      </c>
      <c r="I304" s="18">
        <v>3.33</v>
      </c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</row>
    <row r="305" ht="15.75" customHeight="1">
      <c r="A305" s="8">
        <v>304.0</v>
      </c>
      <c r="B305" s="31" t="s">
        <v>5238</v>
      </c>
      <c r="C305" s="26" t="s">
        <v>5239</v>
      </c>
      <c r="D305" s="29" t="s">
        <v>5240</v>
      </c>
      <c r="E305" s="32">
        <v>141.0997</v>
      </c>
      <c r="F305" s="20">
        <v>1.69</v>
      </c>
      <c r="G305" s="31" t="s">
        <v>5241</v>
      </c>
      <c r="H305" s="36" t="s">
        <v>5061</v>
      </c>
      <c r="I305" s="18">
        <v>3.23</v>
      </c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</row>
    <row r="306" ht="15.75" customHeight="1">
      <c r="A306" s="8">
        <v>305.0</v>
      </c>
      <c r="B306" s="31" t="s">
        <v>782</v>
      </c>
      <c r="C306" s="26" t="s">
        <v>5242</v>
      </c>
      <c r="D306" s="29" t="s">
        <v>5243</v>
      </c>
      <c r="E306" s="32">
        <v>175.5445</v>
      </c>
      <c r="F306" s="20">
        <v>2.66</v>
      </c>
      <c r="G306" s="31" t="s">
        <v>5244</v>
      </c>
      <c r="H306" s="36" t="s">
        <v>5061</v>
      </c>
      <c r="I306" s="18">
        <v>3.8</v>
      </c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</row>
    <row r="307" ht="15.75" customHeight="1">
      <c r="A307" s="8">
        <v>306.0</v>
      </c>
      <c r="B307" s="31" t="s">
        <v>5245</v>
      </c>
      <c r="C307" s="26" t="s">
        <v>5246</v>
      </c>
      <c r="D307" s="29" t="s">
        <v>5247</v>
      </c>
      <c r="E307" s="32">
        <v>266.9963</v>
      </c>
      <c r="F307" s="20">
        <v>2.84319349757113</v>
      </c>
      <c r="G307" s="31">
        <v>1.09</v>
      </c>
      <c r="H307" s="36" t="s">
        <v>5061</v>
      </c>
      <c r="I307" s="18">
        <v>4.09</v>
      </c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</row>
    <row r="308" ht="15.75" customHeight="1">
      <c r="A308" s="8">
        <v>307.0</v>
      </c>
      <c r="B308" s="9" t="s">
        <v>785</v>
      </c>
      <c r="C308" s="3" t="s">
        <v>786</v>
      </c>
      <c r="D308" s="3" t="s">
        <v>5248</v>
      </c>
      <c r="E308" s="32">
        <v>164.2435</v>
      </c>
      <c r="F308" s="20">
        <v>3.91</v>
      </c>
      <c r="G308" s="9">
        <v>1.23</v>
      </c>
      <c r="H308" s="6" t="s">
        <v>5249</v>
      </c>
      <c r="I308" s="13">
        <v>4.23</v>
      </c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</row>
    <row r="309" ht="15.75" customHeight="1">
      <c r="A309" s="8">
        <v>308.0</v>
      </c>
      <c r="B309" s="31" t="s">
        <v>789</v>
      </c>
      <c r="C309" s="26" t="s">
        <v>790</v>
      </c>
      <c r="D309" s="29" t="s">
        <v>5250</v>
      </c>
      <c r="E309" s="32">
        <v>150.217</v>
      </c>
      <c r="F309" s="20">
        <v>3.31</v>
      </c>
      <c r="G309" s="31" t="s">
        <v>5251</v>
      </c>
      <c r="H309" s="6" t="s">
        <v>5252</v>
      </c>
      <c r="I309" s="18">
        <v>4.274615384615385</v>
      </c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</row>
    <row r="310" ht="15.75" customHeight="1">
      <c r="A310" s="8">
        <v>309.0</v>
      </c>
      <c r="B310" s="31" t="s">
        <v>5253</v>
      </c>
      <c r="C310" s="26" t="s">
        <v>5254</v>
      </c>
      <c r="D310" s="29" t="s">
        <v>5255</v>
      </c>
      <c r="E310" s="32">
        <v>136.1905</v>
      </c>
      <c r="F310" s="20">
        <v>2.88</v>
      </c>
      <c r="G310" s="31" t="s">
        <v>5256</v>
      </c>
      <c r="H310" s="6" t="s">
        <v>5257</v>
      </c>
      <c r="I310" s="18">
        <v>3.7644375</v>
      </c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</row>
    <row r="311" ht="15.75" customHeight="1">
      <c r="A311" s="8">
        <v>310.0</v>
      </c>
      <c r="B311" s="31" t="s">
        <v>5258</v>
      </c>
      <c r="C311" s="26" t="s">
        <v>5259</v>
      </c>
      <c r="D311" s="29" t="s">
        <v>5260</v>
      </c>
      <c r="E311" s="32">
        <v>122.164</v>
      </c>
      <c r="F311" s="20">
        <v>2.47</v>
      </c>
      <c r="G311" s="31" t="s">
        <v>5261</v>
      </c>
      <c r="H311" s="6" t="s">
        <v>5249</v>
      </c>
      <c r="I311" s="18">
        <v>3.16425</v>
      </c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</row>
    <row r="312" ht="15.75" customHeight="1">
      <c r="A312" s="8">
        <v>311.0</v>
      </c>
      <c r="B312" s="31" t="s">
        <v>801</v>
      </c>
      <c r="C312" s="26" t="s">
        <v>802</v>
      </c>
      <c r="D312" s="29" t="s">
        <v>5262</v>
      </c>
      <c r="E312" s="32">
        <v>108.1375</v>
      </c>
      <c r="F312" s="20">
        <v>1.95</v>
      </c>
      <c r="G312" s="31" t="s">
        <v>5263</v>
      </c>
      <c r="H312" s="6" t="s">
        <v>5249</v>
      </c>
      <c r="I312" s="18">
        <v>2.712348</v>
      </c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</row>
    <row r="313" ht="15.75" customHeight="1">
      <c r="A313" s="8">
        <v>312.0</v>
      </c>
      <c r="B313" s="31" t="s">
        <v>804</v>
      </c>
      <c r="C313" s="26" t="s">
        <v>805</v>
      </c>
      <c r="D313" s="29" t="s">
        <v>5264</v>
      </c>
      <c r="E313" s="32">
        <v>122.164</v>
      </c>
      <c r="F313" s="20">
        <v>2.23</v>
      </c>
      <c r="G313" s="31" t="s">
        <v>5265</v>
      </c>
      <c r="H313" s="6" t="s">
        <v>5249</v>
      </c>
      <c r="I313" s="18">
        <v>3.12075</v>
      </c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</row>
    <row r="314" ht="15.75" customHeight="1">
      <c r="A314" s="8">
        <v>313.0</v>
      </c>
      <c r="B314" s="31" t="s">
        <v>807</v>
      </c>
      <c r="C314" s="26" t="s">
        <v>808</v>
      </c>
      <c r="D314" s="29" t="s">
        <v>5266</v>
      </c>
      <c r="E314" s="32">
        <v>122.164</v>
      </c>
      <c r="F314" s="20">
        <v>2.33</v>
      </c>
      <c r="G314" s="31" t="s">
        <v>5267</v>
      </c>
      <c r="H314" s="6" t="s">
        <v>5268</v>
      </c>
      <c r="I314" s="18">
        <v>3.0733466666666667</v>
      </c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</row>
    <row r="315" ht="15.75" customHeight="1">
      <c r="A315" s="8">
        <v>314.0</v>
      </c>
      <c r="B315" s="31" t="s">
        <v>813</v>
      </c>
      <c r="C315" s="26" t="s">
        <v>814</v>
      </c>
      <c r="D315" s="29" t="s">
        <v>5269</v>
      </c>
      <c r="E315" s="32">
        <v>150.217</v>
      </c>
      <c r="F315" s="20">
        <v>3.31</v>
      </c>
      <c r="G315" s="31" t="s">
        <v>5270</v>
      </c>
      <c r="H315" s="6" t="s">
        <v>5249</v>
      </c>
      <c r="I315" s="18">
        <v>3.9110962962962965</v>
      </c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</row>
    <row r="316" ht="15.75" customHeight="1">
      <c r="A316" s="8">
        <v>315.0</v>
      </c>
      <c r="B316" s="31" t="s">
        <v>816</v>
      </c>
      <c r="C316" s="26" t="s">
        <v>817</v>
      </c>
      <c r="D316" s="29" t="s">
        <v>5271</v>
      </c>
      <c r="E316" s="32">
        <v>150.217</v>
      </c>
      <c r="F316" s="20">
        <v>3.08</v>
      </c>
      <c r="G316" s="31" t="s">
        <v>5272</v>
      </c>
      <c r="H316" s="6" t="s">
        <v>5252</v>
      </c>
      <c r="I316" s="18">
        <v>3.97975</v>
      </c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</row>
    <row r="317" ht="15.75" customHeight="1">
      <c r="A317" s="8">
        <v>316.0</v>
      </c>
      <c r="B317" s="31" t="s">
        <v>5273</v>
      </c>
      <c r="C317" s="26" t="s">
        <v>5274</v>
      </c>
      <c r="D317" s="29" t="s">
        <v>5275</v>
      </c>
      <c r="E317" s="32">
        <v>136.1905</v>
      </c>
      <c r="F317" s="20">
        <v>2.9</v>
      </c>
      <c r="G317" s="31" t="s">
        <v>5276</v>
      </c>
      <c r="H317" s="6" t="s">
        <v>5249</v>
      </c>
      <c r="I317" s="18">
        <v>3.4711999999999996</v>
      </c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</row>
    <row r="318" ht="15.75" customHeight="1">
      <c r="A318" s="8">
        <v>317.0</v>
      </c>
      <c r="B318" s="31" t="s">
        <v>819</v>
      </c>
      <c r="C318" s="26" t="s">
        <v>820</v>
      </c>
      <c r="D318" s="29" t="s">
        <v>5277</v>
      </c>
      <c r="E318" s="32">
        <v>220.3495</v>
      </c>
      <c r="F318" s="20">
        <v>5.76</v>
      </c>
      <c r="G318" s="31" t="s">
        <v>5278</v>
      </c>
      <c r="H318" s="6" t="s">
        <v>5249</v>
      </c>
      <c r="I318" s="18">
        <v>5.462</v>
      </c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</row>
    <row r="319" ht="15.75" customHeight="1">
      <c r="A319" s="8">
        <v>318.0</v>
      </c>
      <c r="B319" s="31" t="s">
        <v>822</v>
      </c>
      <c r="C319" s="26" t="s">
        <v>823</v>
      </c>
      <c r="D319" s="29" t="s">
        <v>5279</v>
      </c>
      <c r="E319" s="32">
        <v>122.164</v>
      </c>
      <c r="F319" s="20">
        <v>2.3</v>
      </c>
      <c r="G319" s="31" t="s">
        <v>5280</v>
      </c>
      <c r="H319" s="6" t="s">
        <v>5268</v>
      </c>
      <c r="I319" s="18">
        <v>3.0710565217391306</v>
      </c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</row>
    <row r="320" ht="15.75" customHeight="1">
      <c r="A320" s="8">
        <v>319.0</v>
      </c>
      <c r="B320" s="31" t="s">
        <v>825</v>
      </c>
      <c r="C320" s="26" t="s">
        <v>826</v>
      </c>
      <c r="D320" s="29" t="s">
        <v>5281</v>
      </c>
      <c r="E320" s="32">
        <v>108.1375</v>
      </c>
      <c r="F320" s="20">
        <v>1.94</v>
      </c>
      <c r="G320" s="31" t="s">
        <v>5282</v>
      </c>
      <c r="H320" s="6" t="s">
        <v>5283</v>
      </c>
      <c r="I320" s="18">
        <v>2.8241666666666667</v>
      </c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</row>
    <row r="321" ht="15.75" customHeight="1">
      <c r="A321" s="8">
        <v>320.0</v>
      </c>
      <c r="B321" s="31" t="s">
        <v>828</v>
      </c>
      <c r="C321" s="26" t="s">
        <v>829</v>
      </c>
      <c r="D321" s="29" t="s">
        <v>5284</v>
      </c>
      <c r="E321" s="32">
        <v>108.1375</v>
      </c>
      <c r="F321" s="20">
        <v>1.96</v>
      </c>
      <c r="G321" s="31" t="s">
        <v>5285</v>
      </c>
      <c r="H321" s="6" t="s">
        <v>5249</v>
      </c>
      <c r="I321" s="18">
        <v>2.9354444444444443</v>
      </c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</row>
    <row r="322" ht="15.75" customHeight="1">
      <c r="A322" s="8">
        <v>321.0</v>
      </c>
      <c r="B322" s="31" t="s">
        <v>5286</v>
      </c>
      <c r="C322" s="26" t="s">
        <v>5287</v>
      </c>
      <c r="D322" s="29" t="s">
        <v>5288</v>
      </c>
      <c r="E322" s="32">
        <v>122.164</v>
      </c>
      <c r="F322" s="20">
        <v>2.35</v>
      </c>
      <c r="G322" s="31" t="s">
        <v>5289</v>
      </c>
      <c r="H322" s="6" t="s">
        <v>5249</v>
      </c>
      <c r="I322" s="18">
        <v>3.1117857142857144</v>
      </c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</row>
    <row r="323" ht="15.75" customHeight="1">
      <c r="A323" s="8">
        <v>322.0</v>
      </c>
      <c r="B323" s="31" t="s">
        <v>831</v>
      </c>
      <c r="C323" s="26" t="s">
        <v>832</v>
      </c>
      <c r="D323" s="29" t="s">
        <v>5290</v>
      </c>
      <c r="E323" s="32">
        <v>94.111</v>
      </c>
      <c r="F323" s="20">
        <v>1.46</v>
      </c>
      <c r="G323" s="31" t="s">
        <v>5291</v>
      </c>
      <c r="H323" s="6" t="s">
        <v>5292</v>
      </c>
      <c r="I323" s="18">
        <v>2.6838433333333334</v>
      </c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</row>
    <row r="324" ht="15.75" customHeight="1">
      <c r="A324" s="8">
        <v>323.0</v>
      </c>
      <c r="B324" s="31" t="s">
        <v>837</v>
      </c>
      <c r="C324" s="26" t="s">
        <v>838</v>
      </c>
      <c r="D324" s="29" t="s">
        <v>5293</v>
      </c>
      <c r="E324" s="32">
        <v>122.164</v>
      </c>
      <c r="F324" s="20">
        <v>2.58</v>
      </c>
      <c r="G324" s="31" t="s">
        <v>5294</v>
      </c>
      <c r="H324" s="6" t="s">
        <v>5249</v>
      </c>
      <c r="I324" s="18">
        <v>3.207792</v>
      </c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</row>
    <row r="325" ht="15.75" customHeight="1">
      <c r="A325" s="8">
        <v>324.0</v>
      </c>
      <c r="B325" s="31" t="s">
        <v>840</v>
      </c>
      <c r="C325" s="26" t="s">
        <v>841</v>
      </c>
      <c r="D325" s="29" t="s">
        <v>5295</v>
      </c>
      <c r="E325" s="32">
        <v>220.3495</v>
      </c>
      <c r="F325" s="20">
        <v>5.1</v>
      </c>
      <c r="G325" s="31" t="s">
        <v>5296</v>
      </c>
      <c r="H325" s="6" t="s">
        <v>5252</v>
      </c>
      <c r="I325" s="18">
        <v>4.7943125</v>
      </c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</row>
    <row r="326" ht="15.75" customHeight="1">
      <c r="A326" s="8">
        <v>325.0</v>
      </c>
      <c r="B326" s="31" t="s">
        <v>844</v>
      </c>
      <c r="C326" s="26" t="s">
        <v>845</v>
      </c>
      <c r="D326" s="29" t="s">
        <v>5297</v>
      </c>
      <c r="E326" s="32">
        <v>206.323</v>
      </c>
      <c r="F326" s="20">
        <v>5.28</v>
      </c>
      <c r="G326" s="31" t="s">
        <v>5298</v>
      </c>
      <c r="H326" s="6" t="s">
        <v>5252</v>
      </c>
      <c r="I326" s="18">
        <v>5.096</v>
      </c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</row>
    <row r="327" ht="15.75" customHeight="1">
      <c r="A327" s="8">
        <v>326.0</v>
      </c>
      <c r="B327" s="31" t="s">
        <v>5299</v>
      </c>
      <c r="C327" s="26" t="s">
        <v>5300</v>
      </c>
      <c r="D327" s="29" t="s">
        <v>5301</v>
      </c>
      <c r="E327" s="32">
        <v>122.164</v>
      </c>
      <c r="F327" s="20">
        <v>2.48</v>
      </c>
      <c r="G327" s="31" t="s">
        <v>5302</v>
      </c>
      <c r="H327" s="6" t="s">
        <v>5249</v>
      </c>
      <c r="I327" s="18">
        <v>3.1207142857142856</v>
      </c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</row>
    <row r="328" ht="15.75" customHeight="1">
      <c r="A328" s="8">
        <v>327.0</v>
      </c>
      <c r="B328" s="31" t="s">
        <v>5303</v>
      </c>
      <c r="C328" s="26" t="s">
        <v>5304</v>
      </c>
      <c r="D328" s="29" t="s">
        <v>5305</v>
      </c>
      <c r="E328" s="32">
        <v>136.1905</v>
      </c>
      <c r="F328" s="20">
        <v>3.15</v>
      </c>
      <c r="G328" s="31" t="s">
        <v>5306</v>
      </c>
      <c r="H328" s="36" t="s">
        <v>5249</v>
      </c>
      <c r="I328" s="18">
        <v>3.9303999999999997</v>
      </c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</row>
    <row r="329" ht="15.75" customHeight="1">
      <c r="A329" s="8">
        <v>328.0</v>
      </c>
      <c r="B329" s="31" t="s">
        <v>847</v>
      </c>
      <c r="C329" s="26" t="s">
        <v>848</v>
      </c>
      <c r="D329" s="29" t="s">
        <v>5307</v>
      </c>
      <c r="E329" s="32">
        <v>136.1905</v>
      </c>
      <c r="F329" s="20">
        <v>2.73</v>
      </c>
      <c r="G329" s="31" t="s">
        <v>5308</v>
      </c>
      <c r="H329" s="6" t="s">
        <v>5309</v>
      </c>
      <c r="I329" s="18">
        <v>3.3542941176470586</v>
      </c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</row>
    <row r="330" ht="15.75" customHeight="1">
      <c r="A330" s="8">
        <v>329.0</v>
      </c>
      <c r="B330" s="31" t="s">
        <v>850</v>
      </c>
      <c r="C330" s="26" t="s">
        <v>851</v>
      </c>
      <c r="D330" s="29" t="s">
        <v>5310</v>
      </c>
      <c r="E330" s="32">
        <v>122.164</v>
      </c>
      <c r="F330" s="20">
        <v>2.36</v>
      </c>
      <c r="G330" s="31" t="s">
        <v>4505</v>
      </c>
      <c r="H330" s="29" t="s">
        <v>4319</v>
      </c>
      <c r="I330" s="18">
        <v>2.92</v>
      </c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</row>
    <row r="331" ht="15.75" customHeight="1">
      <c r="A331" s="8">
        <v>330.0</v>
      </c>
      <c r="B331" s="31" t="s">
        <v>5311</v>
      </c>
      <c r="C331" s="26" t="s">
        <v>5312</v>
      </c>
      <c r="D331" s="29" t="s">
        <v>5313</v>
      </c>
      <c r="E331" s="32">
        <v>150.217</v>
      </c>
      <c r="F331" s="20">
        <v>3.3</v>
      </c>
      <c r="G331" s="31" t="s">
        <v>5314</v>
      </c>
      <c r="H331" s="6" t="s">
        <v>5249</v>
      </c>
      <c r="I331" s="18">
        <v>3.732</v>
      </c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</row>
    <row r="332" ht="15.75" customHeight="1">
      <c r="A332" s="8">
        <v>331.0</v>
      </c>
      <c r="B332" s="31" t="s">
        <v>5315</v>
      </c>
      <c r="C332" s="26" t="s">
        <v>5316</v>
      </c>
      <c r="D332" s="29" t="s">
        <v>5317</v>
      </c>
      <c r="E332" s="32">
        <v>136.1905</v>
      </c>
      <c r="F332" s="20">
        <v>2.97</v>
      </c>
      <c r="G332" s="31" t="s">
        <v>5318</v>
      </c>
      <c r="H332" s="6" t="s">
        <v>5249</v>
      </c>
      <c r="I332" s="18">
        <v>3.6102</v>
      </c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</row>
    <row r="333" ht="15.75" customHeight="1">
      <c r="A333" s="8">
        <v>332.0</v>
      </c>
      <c r="B333" s="31" t="s">
        <v>5319</v>
      </c>
      <c r="C333" s="26" t="s">
        <v>5320</v>
      </c>
      <c r="D333" s="29" t="s">
        <v>5321</v>
      </c>
      <c r="E333" s="32">
        <v>122.164</v>
      </c>
      <c r="F333" s="20">
        <v>2.4</v>
      </c>
      <c r="G333" s="31" t="s">
        <v>5322</v>
      </c>
      <c r="H333" s="6" t="s">
        <v>5323</v>
      </c>
      <c r="I333" s="18">
        <v>3.242777777777778</v>
      </c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</row>
    <row r="334" ht="15.75" customHeight="1">
      <c r="A334" s="8">
        <v>333.0</v>
      </c>
      <c r="B334" s="31" t="s">
        <v>853</v>
      </c>
      <c r="C334" s="26" t="s">
        <v>854</v>
      </c>
      <c r="D334" s="29" t="s">
        <v>5324</v>
      </c>
      <c r="E334" s="32">
        <v>136.1905</v>
      </c>
      <c r="F334" s="20">
        <v>3.2</v>
      </c>
      <c r="G334" s="31" t="s">
        <v>5325</v>
      </c>
      <c r="H334" s="6" t="s">
        <v>5249</v>
      </c>
      <c r="I334" s="18">
        <v>3.6395416666666667</v>
      </c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</row>
    <row r="335" ht="15.75" customHeight="1">
      <c r="A335" s="8">
        <v>334.0</v>
      </c>
      <c r="B335" s="31" t="s">
        <v>5326</v>
      </c>
      <c r="C335" s="26" t="s">
        <v>5327</v>
      </c>
      <c r="D335" s="29" t="s">
        <v>5328</v>
      </c>
      <c r="E335" s="32">
        <v>136.1905</v>
      </c>
      <c r="F335" s="20">
        <v>3.15</v>
      </c>
      <c r="G335" s="31" t="s">
        <v>5329</v>
      </c>
      <c r="H335" s="6" t="s">
        <v>5249</v>
      </c>
      <c r="I335" s="18">
        <v>3.36</v>
      </c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</row>
    <row r="336" ht="15.75" customHeight="1">
      <c r="A336" s="8">
        <v>335.0</v>
      </c>
      <c r="B336" s="31" t="s">
        <v>856</v>
      </c>
      <c r="C336" s="26" t="s">
        <v>857</v>
      </c>
      <c r="D336" s="29" t="s">
        <v>5330</v>
      </c>
      <c r="E336" s="32">
        <v>262.429</v>
      </c>
      <c r="F336" s="20">
        <v>6.06</v>
      </c>
      <c r="G336" s="31" t="s">
        <v>5331</v>
      </c>
      <c r="H336" s="29" t="s">
        <v>4319</v>
      </c>
      <c r="I336" s="18">
        <v>3.36</v>
      </c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</row>
    <row r="337" ht="15.75" customHeight="1">
      <c r="A337" s="8">
        <v>336.0</v>
      </c>
      <c r="B337" s="31" t="s">
        <v>5332</v>
      </c>
      <c r="C337" s="26" t="s">
        <v>5333</v>
      </c>
      <c r="D337" s="29" t="s">
        <v>5334</v>
      </c>
      <c r="E337" s="32">
        <v>206.323</v>
      </c>
      <c r="F337" s="20">
        <v>4.64</v>
      </c>
      <c r="G337" s="31" t="s">
        <v>5335</v>
      </c>
      <c r="H337" s="6" t="s">
        <v>5249</v>
      </c>
      <c r="I337" s="18">
        <v>4.639555555555556</v>
      </c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</row>
    <row r="338" ht="15.75" customHeight="1">
      <c r="A338" s="8">
        <v>337.0</v>
      </c>
      <c r="B338" s="31" t="s">
        <v>865</v>
      </c>
      <c r="C338" s="26" t="s">
        <v>866</v>
      </c>
      <c r="D338" s="29" t="s">
        <v>5336</v>
      </c>
      <c r="E338" s="32">
        <v>178.27</v>
      </c>
      <c r="F338" s="20">
        <v>4.52</v>
      </c>
      <c r="G338" s="31" t="s">
        <v>5337</v>
      </c>
      <c r="H338" s="6" t="s">
        <v>5249</v>
      </c>
      <c r="I338" s="18">
        <v>4.181166666666667</v>
      </c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</row>
    <row r="339" ht="15.75" customHeight="1">
      <c r="A339" s="8">
        <v>338.0</v>
      </c>
      <c r="B339" s="31" t="s">
        <v>871</v>
      </c>
      <c r="C339" s="26" t="s">
        <v>872</v>
      </c>
      <c r="D339" s="29" t="s">
        <v>5338</v>
      </c>
      <c r="E339" s="32">
        <v>164.2435</v>
      </c>
      <c r="F339" s="20">
        <v>3.97</v>
      </c>
      <c r="G339" s="31" t="s">
        <v>5339</v>
      </c>
      <c r="H339" s="6" t="s">
        <v>5252</v>
      </c>
      <c r="I339" s="18">
        <v>4.2996</v>
      </c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</row>
    <row r="340" ht="15.75" customHeight="1">
      <c r="A340" s="8">
        <v>339.0</v>
      </c>
      <c r="B340" s="31" t="s">
        <v>874</v>
      </c>
      <c r="C340" s="26" t="s">
        <v>875</v>
      </c>
      <c r="D340" s="29" t="s">
        <v>5340</v>
      </c>
      <c r="E340" s="32">
        <v>136.1905</v>
      </c>
      <c r="F340" s="20">
        <v>2.67</v>
      </c>
      <c r="G340" s="31" t="s">
        <v>5341</v>
      </c>
      <c r="H340" s="6" t="s">
        <v>5249</v>
      </c>
      <c r="I340" s="18">
        <v>3.2982727272727272</v>
      </c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</row>
    <row r="341" ht="15.75" customHeight="1">
      <c r="A341" s="8">
        <v>340.0</v>
      </c>
      <c r="B341" s="31" t="s">
        <v>884</v>
      </c>
      <c r="C341" s="26" t="s">
        <v>885</v>
      </c>
      <c r="D341" s="29" t="s">
        <v>5342</v>
      </c>
      <c r="E341" s="32">
        <v>164.2435</v>
      </c>
      <c r="F341" s="20">
        <v>4.06</v>
      </c>
      <c r="G341" s="31" t="s">
        <v>5343</v>
      </c>
      <c r="H341" s="29" t="s">
        <v>4319</v>
      </c>
      <c r="I341" s="18">
        <v>4.582050000000001</v>
      </c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</row>
    <row r="342" ht="15.75" customHeight="1">
      <c r="A342" s="8">
        <v>341.0</v>
      </c>
      <c r="B342" s="31" t="s">
        <v>890</v>
      </c>
      <c r="C342" s="26" t="s">
        <v>891</v>
      </c>
      <c r="D342" s="29" t="s">
        <v>5344</v>
      </c>
      <c r="E342" s="32">
        <v>251.9032</v>
      </c>
      <c r="F342" s="20">
        <v>3.22</v>
      </c>
      <c r="G342" s="31" t="s">
        <v>5345</v>
      </c>
      <c r="H342" s="6" t="s">
        <v>5249</v>
      </c>
      <c r="I342" s="18">
        <v>4.4001624999999995</v>
      </c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</row>
    <row r="343" ht="15.75" customHeight="1">
      <c r="A343" s="8">
        <v>342.0</v>
      </c>
      <c r="B343" s="31" t="s">
        <v>893</v>
      </c>
      <c r="C343" s="26" t="s">
        <v>894</v>
      </c>
      <c r="D343" s="29" t="s">
        <v>3252</v>
      </c>
      <c r="E343" s="32">
        <v>142.5823</v>
      </c>
      <c r="F343" s="20">
        <v>3.1</v>
      </c>
      <c r="G343" s="31" t="s">
        <v>5346</v>
      </c>
      <c r="H343" s="29" t="s">
        <v>4319</v>
      </c>
      <c r="I343" s="18">
        <v>3.7987727272727274</v>
      </c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</row>
    <row r="344" ht="15.75" customHeight="1">
      <c r="A344" s="8">
        <v>343.0</v>
      </c>
      <c r="B344" s="31" t="s">
        <v>896</v>
      </c>
      <c r="C344" s="26" t="s">
        <v>897</v>
      </c>
      <c r="D344" s="29" t="s">
        <v>5347</v>
      </c>
      <c r="E344" s="32">
        <v>156.6088</v>
      </c>
      <c r="F344" s="20">
        <v>3.27</v>
      </c>
      <c r="G344" s="31" t="s">
        <v>5348</v>
      </c>
      <c r="H344" s="6" t="s">
        <v>5249</v>
      </c>
      <c r="I344" s="18">
        <v>4.200705882352941</v>
      </c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</row>
    <row r="345" ht="15.75" customHeight="1">
      <c r="A345" s="8">
        <v>344.0</v>
      </c>
      <c r="B345" s="31" t="s">
        <v>5349</v>
      </c>
      <c r="C345" s="26" t="s">
        <v>5350</v>
      </c>
      <c r="D345" s="29" t="s">
        <v>5351</v>
      </c>
      <c r="E345" s="32">
        <v>184.6618</v>
      </c>
      <c r="F345" s="20">
        <v>3.92</v>
      </c>
      <c r="G345" s="31" t="s">
        <v>5352</v>
      </c>
      <c r="H345" s="6" t="s">
        <v>5252</v>
      </c>
      <c r="I345" s="18">
        <v>4.854666666666667</v>
      </c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</row>
    <row r="346" ht="15.75" customHeight="1">
      <c r="A346" s="8">
        <v>345.0</v>
      </c>
      <c r="B346" s="31" t="s">
        <v>899</v>
      </c>
      <c r="C346" s="26" t="s">
        <v>900</v>
      </c>
      <c r="D346" s="29" t="s">
        <v>3253</v>
      </c>
      <c r="E346" s="32">
        <v>128.5558</v>
      </c>
      <c r="F346" s="20">
        <v>2.15</v>
      </c>
      <c r="G346" s="31" t="s">
        <v>5353</v>
      </c>
      <c r="H346" s="6" t="s">
        <v>5252</v>
      </c>
      <c r="I346" s="18">
        <v>3.2159227272727273</v>
      </c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</row>
    <row r="347" ht="15.75" customHeight="1">
      <c r="A347" s="8">
        <v>346.0</v>
      </c>
      <c r="B347" s="31" t="s">
        <v>902</v>
      </c>
      <c r="C347" s="26" t="s">
        <v>903</v>
      </c>
      <c r="D347" s="29" t="s">
        <v>5354</v>
      </c>
      <c r="E347" s="32">
        <v>128.5558</v>
      </c>
      <c r="F347" s="20">
        <v>2.39</v>
      </c>
      <c r="G347" s="31" t="s">
        <v>5355</v>
      </c>
      <c r="H347" s="6" t="s">
        <v>5249</v>
      </c>
      <c r="I347" s="18">
        <v>3.544625925925926</v>
      </c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</row>
    <row r="348" ht="15.75" customHeight="1">
      <c r="A348" s="8">
        <v>347.0</v>
      </c>
      <c r="B348" s="31" t="s">
        <v>906</v>
      </c>
      <c r="C348" s="26" t="s">
        <v>907</v>
      </c>
      <c r="D348" s="29" t="s">
        <v>5356</v>
      </c>
      <c r="E348" s="32">
        <v>128.5558</v>
      </c>
      <c r="F348" s="20">
        <v>2.5</v>
      </c>
      <c r="G348" s="31" t="s">
        <v>5357</v>
      </c>
      <c r="H348" s="6" t="s">
        <v>5249</v>
      </c>
      <c r="I348" s="18">
        <v>3.8898666666666664</v>
      </c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</row>
    <row r="349" ht="15.75" customHeight="1">
      <c r="A349" s="8">
        <v>348.0</v>
      </c>
      <c r="B349" s="31" t="s">
        <v>5358</v>
      </c>
      <c r="C349" s="26" t="s">
        <v>5359</v>
      </c>
      <c r="D349" s="29" t="s">
        <v>5360</v>
      </c>
      <c r="E349" s="32">
        <v>142.5823</v>
      </c>
      <c r="F349" s="20">
        <v>2.9</v>
      </c>
      <c r="G349" s="31" t="s">
        <v>5361</v>
      </c>
      <c r="H349" s="6" t="s">
        <v>5362</v>
      </c>
      <c r="I349" s="18">
        <v>3.4770714285714286</v>
      </c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</row>
    <row r="350" ht="15.75" customHeight="1">
      <c r="A350" s="8">
        <v>349.0</v>
      </c>
      <c r="B350" s="31" t="s">
        <v>5363</v>
      </c>
      <c r="C350" s="26" t="s">
        <v>5364</v>
      </c>
      <c r="D350" s="29" t="s">
        <v>5365</v>
      </c>
      <c r="E350" s="32">
        <v>156.6088</v>
      </c>
      <c r="F350" s="20">
        <v>3.25</v>
      </c>
      <c r="G350" s="31" t="s">
        <v>5366</v>
      </c>
      <c r="H350" s="6" t="s">
        <v>5249</v>
      </c>
      <c r="I350" s="18">
        <v>3.689454545454545</v>
      </c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</row>
    <row r="351" ht="15.75" customHeight="1">
      <c r="A351" s="8">
        <v>350.0</v>
      </c>
      <c r="B351" s="31" t="s">
        <v>3256</v>
      </c>
      <c r="C351" s="26" t="s">
        <v>3257</v>
      </c>
      <c r="D351" s="29" t="s">
        <v>5367</v>
      </c>
      <c r="E351" s="32">
        <v>142.5823</v>
      </c>
      <c r="F351" s="20">
        <v>2.78</v>
      </c>
      <c r="G351" s="31" t="s">
        <v>5368</v>
      </c>
      <c r="H351" s="6" t="s">
        <v>5249</v>
      </c>
      <c r="I351" s="18">
        <v>3.700266666666667</v>
      </c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</row>
    <row r="352" ht="15.75" customHeight="1">
      <c r="A352" s="8">
        <v>351.0</v>
      </c>
      <c r="B352" s="31" t="s">
        <v>5369</v>
      </c>
      <c r="C352" s="26" t="s">
        <v>5370</v>
      </c>
      <c r="D352" s="29" t="s">
        <v>5371</v>
      </c>
      <c r="E352" s="32">
        <v>156.6088</v>
      </c>
      <c r="F352" s="20">
        <v>3.2</v>
      </c>
      <c r="G352" s="31" t="s">
        <v>5372</v>
      </c>
      <c r="H352" s="6" t="s">
        <v>5249</v>
      </c>
      <c r="I352" s="18">
        <v>4.080222222222222</v>
      </c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</row>
    <row r="353" ht="15.75" customHeight="1">
      <c r="A353" s="8">
        <v>352.0</v>
      </c>
      <c r="B353" s="9" t="s">
        <v>5373</v>
      </c>
      <c r="C353" s="3" t="s">
        <v>5374</v>
      </c>
      <c r="D353" s="3" t="s">
        <v>895</v>
      </c>
      <c r="E353" s="32">
        <v>142.5823</v>
      </c>
      <c r="F353" s="20">
        <v>3.1</v>
      </c>
      <c r="G353" s="9">
        <v>0.8</v>
      </c>
      <c r="H353" s="6" t="s">
        <v>5375</v>
      </c>
      <c r="I353" s="13">
        <v>3.8</v>
      </c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</row>
    <row r="354" ht="15.75" customHeight="1">
      <c r="A354" s="8">
        <v>353.0</v>
      </c>
      <c r="B354" s="31" t="s">
        <v>912</v>
      </c>
      <c r="C354" s="26" t="s">
        <v>913</v>
      </c>
      <c r="D354" s="29" t="s">
        <v>5376</v>
      </c>
      <c r="E354" s="32">
        <v>163.0006</v>
      </c>
      <c r="F354" s="20">
        <v>2.75</v>
      </c>
      <c r="G354" s="31" t="s">
        <v>5377</v>
      </c>
      <c r="H354" s="6" t="s">
        <v>5249</v>
      </c>
      <c r="I354" s="18">
        <v>3.7340909090909093</v>
      </c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</row>
    <row r="355" ht="15.75" customHeight="1">
      <c r="A355" s="8">
        <v>354.0</v>
      </c>
      <c r="B355" s="31" t="s">
        <v>5378</v>
      </c>
      <c r="C355" s="26" t="s">
        <v>5379</v>
      </c>
      <c r="D355" s="29" t="s">
        <v>5380</v>
      </c>
      <c r="E355" s="32">
        <v>163.0006</v>
      </c>
      <c r="F355" s="20">
        <v>3.33</v>
      </c>
      <c r="G355" s="31" t="s">
        <v>5381</v>
      </c>
      <c r="H355" s="6" t="s">
        <v>5252</v>
      </c>
      <c r="I355" s="18">
        <v>4.745976923076923</v>
      </c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</row>
    <row r="356" ht="15.75" customHeight="1">
      <c r="A356" s="8">
        <v>355.0</v>
      </c>
      <c r="B356" s="31" t="s">
        <v>915</v>
      </c>
      <c r="C356" s="26" t="s">
        <v>916</v>
      </c>
      <c r="D356" s="29" t="s">
        <v>5382</v>
      </c>
      <c r="E356" s="32">
        <v>197.4454</v>
      </c>
      <c r="F356" s="20">
        <v>3.72</v>
      </c>
      <c r="G356" s="31" t="s">
        <v>5383</v>
      </c>
      <c r="H356" s="6" t="s">
        <v>5249</v>
      </c>
      <c r="I356" s="18">
        <v>5.0989352941176485</v>
      </c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</row>
    <row r="357" ht="15.75" customHeight="1">
      <c r="A357" s="8">
        <v>356.0</v>
      </c>
      <c r="B357" s="31" t="s">
        <v>919</v>
      </c>
      <c r="C357" s="26" t="s">
        <v>920</v>
      </c>
      <c r="D357" s="29" t="s">
        <v>5384</v>
      </c>
      <c r="E357" s="32">
        <v>163.0006</v>
      </c>
      <c r="F357" s="20">
        <v>3.06</v>
      </c>
      <c r="G357" s="31" t="s">
        <v>5385</v>
      </c>
      <c r="H357" s="6" t="s">
        <v>5249</v>
      </c>
      <c r="I357" s="18">
        <v>4.038786956521738</v>
      </c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</row>
    <row r="358" ht="15.75" customHeight="1">
      <c r="A358" s="8">
        <v>357.0</v>
      </c>
      <c r="B358" s="31" t="s">
        <v>3262</v>
      </c>
      <c r="C358" s="26" t="s">
        <v>3263</v>
      </c>
      <c r="D358" s="29" t="s">
        <v>5386</v>
      </c>
      <c r="E358" s="32">
        <v>163.0006</v>
      </c>
      <c r="F358" s="20">
        <v>2.84</v>
      </c>
      <c r="G358" s="31" t="s">
        <v>5387</v>
      </c>
      <c r="H358" s="6" t="s">
        <v>5252</v>
      </c>
      <c r="I358" s="18">
        <v>4.276</v>
      </c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</row>
    <row r="359" ht="15.75" customHeight="1">
      <c r="A359" s="8">
        <v>358.0</v>
      </c>
      <c r="B359" s="31" t="s">
        <v>923</v>
      </c>
      <c r="C359" s="26" t="s">
        <v>924</v>
      </c>
      <c r="D359" s="29" t="s">
        <v>5388</v>
      </c>
      <c r="E359" s="32">
        <v>163.0006</v>
      </c>
      <c r="F359" s="20">
        <v>3.06</v>
      </c>
      <c r="G359" s="31" t="s">
        <v>5389</v>
      </c>
      <c r="H359" s="6" t="s">
        <v>5252</v>
      </c>
      <c r="I359" s="18">
        <v>4.128328571428572</v>
      </c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</row>
    <row r="360" ht="15.75" customHeight="1">
      <c r="A360" s="8">
        <v>359.0</v>
      </c>
      <c r="B360" s="31" t="s">
        <v>926</v>
      </c>
      <c r="C360" s="26" t="s">
        <v>927</v>
      </c>
      <c r="D360" s="29" t="s">
        <v>5390</v>
      </c>
      <c r="E360" s="32">
        <v>163.0006</v>
      </c>
      <c r="F360" s="20">
        <v>3.62</v>
      </c>
      <c r="G360" s="31" t="s">
        <v>5391</v>
      </c>
      <c r="H360" s="6" t="s">
        <v>5249</v>
      </c>
      <c r="I360" s="18">
        <v>4.5656</v>
      </c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</row>
    <row r="361" ht="15.75" customHeight="1">
      <c r="A361" s="8">
        <v>360.0</v>
      </c>
      <c r="B361" s="31" t="s">
        <v>935</v>
      </c>
      <c r="C361" s="26" t="s">
        <v>936</v>
      </c>
      <c r="D361" s="29" t="s">
        <v>5392</v>
      </c>
      <c r="E361" s="32">
        <v>197.4454</v>
      </c>
      <c r="F361" s="20">
        <v>3.84</v>
      </c>
      <c r="G361" s="31" t="s">
        <v>5393</v>
      </c>
      <c r="H361" s="29" t="s">
        <v>4319</v>
      </c>
      <c r="I361" s="18">
        <v>5.371530000000001</v>
      </c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</row>
    <row r="362" ht="15.75" customHeight="1">
      <c r="A362" s="8">
        <v>361.0</v>
      </c>
      <c r="B362" s="31" t="s">
        <v>938</v>
      </c>
      <c r="C362" s="26" t="s">
        <v>939</v>
      </c>
      <c r="D362" s="29" t="s">
        <v>5394</v>
      </c>
      <c r="E362" s="32">
        <v>197.4454</v>
      </c>
      <c r="F362" s="20">
        <v>3.69</v>
      </c>
      <c r="G362" s="31" t="s">
        <v>5395</v>
      </c>
      <c r="H362" s="6" t="s">
        <v>5249</v>
      </c>
      <c r="I362" s="18">
        <v>4.472369565217392</v>
      </c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</row>
    <row r="363" ht="15.75" customHeight="1">
      <c r="A363" s="8">
        <v>362.0</v>
      </c>
      <c r="B363" s="31" t="s">
        <v>5396</v>
      </c>
      <c r="C363" s="26" t="s">
        <v>5397</v>
      </c>
      <c r="D363" s="29" t="s">
        <v>5398</v>
      </c>
      <c r="E363" s="32">
        <v>176.2542</v>
      </c>
      <c r="F363" s="20">
        <v>4.22</v>
      </c>
      <c r="G363" s="31" t="s">
        <v>5399</v>
      </c>
      <c r="H363" s="6" t="s">
        <v>5252</v>
      </c>
      <c r="I363" s="18">
        <v>4.56</v>
      </c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</row>
    <row r="364" ht="15.75" customHeight="1">
      <c r="A364" s="8">
        <v>363.0</v>
      </c>
      <c r="B364" s="31" t="s">
        <v>5400</v>
      </c>
      <c r="C364" s="26" t="s">
        <v>5401</v>
      </c>
      <c r="D364" s="29" t="s">
        <v>5402</v>
      </c>
      <c r="E364" s="32">
        <v>162.2277</v>
      </c>
      <c r="F364" s="20">
        <v>3.84</v>
      </c>
      <c r="G364" s="31" t="s">
        <v>5403</v>
      </c>
      <c r="H364" s="6" t="s">
        <v>5252</v>
      </c>
      <c r="I364" s="18">
        <v>4.29109090909091</v>
      </c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</row>
    <row r="365" ht="15.75" customHeight="1">
      <c r="A365" s="8">
        <v>364.0</v>
      </c>
      <c r="B365" s="31" t="s">
        <v>5404</v>
      </c>
      <c r="C365" s="26" t="s">
        <v>5405</v>
      </c>
      <c r="D365" s="29" t="s">
        <v>5406</v>
      </c>
      <c r="E365" s="32">
        <v>112.1015</v>
      </c>
      <c r="F365" s="20">
        <v>1.71</v>
      </c>
      <c r="G365" s="31" t="s">
        <v>5407</v>
      </c>
      <c r="H365" s="6" t="s">
        <v>5249</v>
      </c>
      <c r="I365" s="18">
        <v>3.2058125</v>
      </c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</row>
    <row r="366" ht="15.75" customHeight="1">
      <c r="A366" s="8">
        <v>365.0</v>
      </c>
      <c r="B366" s="31" t="s">
        <v>5408</v>
      </c>
      <c r="C366" s="3" t="s">
        <v>5409</v>
      </c>
      <c r="D366" s="29" t="s">
        <v>5410</v>
      </c>
      <c r="E366" s="32">
        <v>130.092</v>
      </c>
      <c r="F366" s="20">
        <v>2.13002497403508</v>
      </c>
      <c r="G366" s="31" t="s">
        <v>5411</v>
      </c>
      <c r="H366" s="6" t="s">
        <v>5252</v>
      </c>
      <c r="I366" s="18">
        <v>3.6014999999999997</v>
      </c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</row>
    <row r="367" ht="15.75" customHeight="1">
      <c r="A367" s="8">
        <v>366.0</v>
      </c>
      <c r="B367" s="31" t="s">
        <v>5412</v>
      </c>
      <c r="C367" s="26" t="s">
        <v>5413</v>
      </c>
      <c r="D367" s="29" t="s">
        <v>5414</v>
      </c>
      <c r="E367" s="32">
        <v>112.1015</v>
      </c>
      <c r="F367" s="20">
        <v>1.77</v>
      </c>
      <c r="G367" s="31" t="s">
        <v>5415</v>
      </c>
      <c r="H367" s="6" t="s">
        <v>5249</v>
      </c>
      <c r="I367" s="18">
        <v>3.0187315789473685</v>
      </c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</row>
    <row r="368" ht="15.75" customHeight="1">
      <c r="A368" s="8">
        <v>367.0</v>
      </c>
      <c r="B368" s="31" t="s">
        <v>5416</v>
      </c>
      <c r="C368" s="26" t="s">
        <v>5417</v>
      </c>
      <c r="D368" s="29" t="s">
        <v>5418</v>
      </c>
      <c r="E368" s="32">
        <v>112.1015</v>
      </c>
      <c r="F368" s="20">
        <v>1.93</v>
      </c>
      <c r="G368" s="31" t="s">
        <v>5419</v>
      </c>
      <c r="H368" s="6" t="s">
        <v>5252</v>
      </c>
      <c r="I368" s="18">
        <v>3.4086923076923075</v>
      </c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</row>
    <row r="369" ht="15.75" customHeight="1">
      <c r="A369" s="8">
        <v>368.0</v>
      </c>
      <c r="B369" s="31" t="s">
        <v>5420</v>
      </c>
      <c r="C369" s="26" t="s">
        <v>5421</v>
      </c>
      <c r="D369" s="29" t="s">
        <v>5422</v>
      </c>
      <c r="E369" s="32">
        <v>166.073</v>
      </c>
      <c r="F369" s="20">
        <v>2.31</v>
      </c>
      <c r="G369" s="31" t="s">
        <v>5423</v>
      </c>
      <c r="H369" s="6" t="s">
        <v>5252</v>
      </c>
      <c r="I369" s="18">
        <v>4.168333333333333</v>
      </c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</row>
    <row r="370" ht="15.75" customHeight="1">
      <c r="A370" s="8">
        <v>369.0</v>
      </c>
      <c r="B370" s="31" t="s">
        <v>5424</v>
      </c>
      <c r="C370" s="26" t="s">
        <v>5425</v>
      </c>
      <c r="D370" s="29" t="s">
        <v>5426</v>
      </c>
      <c r="E370" s="32">
        <v>184.0635</v>
      </c>
      <c r="F370" s="20">
        <v>3.23</v>
      </c>
      <c r="G370" s="31" t="s">
        <v>5427</v>
      </c>
      <c r="H370" s="6" t="s">
        <v>5249</v>
      </c>
      <c r="I370" s="18">
        <v>4.63425</v>
      </c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</row>
    <row r="371" ht="15.75" customHeight="1">
      <c r="A371" s="8">
        <v>370.0</v>
      </c>
      <c r="B371" s="31" t="s">
        <v>5428</v>
      </c>
      <c r="C371" s="26" t="s">
        <v>5429</v>
      </c>
      <c r="D371" s="29" t="s">
        <v>5430</v>
      </c>
      <c r="E371" s="32">
        <v>130.092</v>
      </c>
      <c r="F371" s="20">
        <v>1.96</v>
      </c>
      <c r="G371" s="31" t="s">
        <v>5431</v>
      </c>
      <c r="H371" s="6" t="s">
        <v>5252</v>
      </c>
      <c r="I371" s="18">
        <v>3.452166666666667</v>
      </c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</row>
    <row r="372" ht="15.75" customHeight="1">
      <c r="A372" s="8">
        <v>371.0</v>
      </c>
      <c r="B372" s="31" t="s">
        <v>5432</v>
      </c>
      <c r="C372" s="26" t="s">
        <v>5433</v>
      </c>
      <c r="D372" s="29" t="s">
        <v>5434</v>
      </c>
      <c r="E372" s="32">
        <v>180.9911</v>
      </c>
      <c r="F372" s="20">
        <v>3.0</v>
      </c>
      <c r="G372" s="31" t="s">
        <v>5435</v>
      </c>
      <c r="H372" s="6" t="s">
        <v>5252</v>
      </c>
      <c r="I372" s="18">
        <v>3.8015</v>
      </c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</row>
    <row r="373" ht="15.75" customHeight="1">
      <c r="A373" s="8">
        <v>372.0</v>
      </c>
      <c r="B373" s="31" t="s">
        <v>5436</v>
      </c>
      <c r="C373" s="26" t="s">
        <v>5437</v>
      </c>
      <c r="D373" s="29" t="s">
        <v>5438</v>
      </c>
      <c r="E373" s="32">
        <v>146.5463</v>
      </c>
      <c r="F373" s="20">
        <v>2.36</v>
      </c>
      <c r="G373" s="31" t="s">
        <v>5439</v>
      </c>
      <c r="H373" s="6" t="s">
        <v>5252</v>
      </c>
      <c r="I373" s="18">
        <v>4.05075</v>
      </c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</row>
    <row r="374" ht="15.75" customHeight="1">
      <c r="A374" s="8">
        <v>373.0</v>
      </c>
      <c r="B374" s="31" t="s">
        <v>942</v>
      </c>
      <c r="C374" s="26" t="s">
        <v>943</v>
      </c>
      <c r="D374" s="29" t="s">
        <v>5440</v>
      </c>
      <c r="E374" s="32">
        <v>471.8008</v>
      </c>
      <c r="F374" s="20">
        <v>4.5</v>
      </c>
      <c r="G374" s="31" t="s">
        <v>5441</v>
      </c>
      <c r="H374" s="29" t="s">
        <v>4319</v>
      </c>
      <c r="I374" s="18">
        <v>5.67</v>
      </c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</row>
    <row r="375" ht="15.75" customHeight="1">
      <c r="A375" s="8">
        <v>374.0</v>
      </c>
      <c r="B375" s="31" t="s">
        <v>5442</v>
      </c>
      <c r="C375" s="26" t="s">
        <v>5443</v>
      </c>
      <c r="D375" s="29" t="s">
        <v>5444</v>
      </c>
      <c r="E375" s="32">
        <v>220.0076</v>
      </c>
      <c r="F375" s="20">
        <v>2.93</v>
      </c>
      <c r="G375" s="31" t="s">
        <v>5445</v>
      </c>
      <c r="H375" s="6" t="s">
        <v>5252</v>
      </c>
      <c r="I375" s="18">
        <v>4.119153846153846</v>
      </c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</row>
    <row r="376" ht="15.75" customHeight="1">
      <c r="A376" s="8">
        <v>375.0</v>
      </c>
      <c r="B376" s="31" t="s">
        <v>5446</v>
      </c>
      <c r="C376" s="26" t="s">
        <v>5447</v>
      </c>
      <c r="D376" s="29" t="s">
        <v>5448</v>
      </c>
      <c r="E376" s="32">
        <v>220.0076</v>
      </c>
      <c r="F376" s="20">
        <v>2.91</v>
      </c>
      <c r="G376" s="31" t="s">
        <v>5449</v>
      </c>
      <c r="H376" s="6" t="s">
        <v>5249</v>
      </c>
      <c r="I376" s="18">
        <v>3.8514999999999997</v>
      </c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</row>
    <row r="377" ht="15.75" customHeight="1">
      <c r="A377" s="8">
        <v>376.0</v>
      </c>
      <c r="B377" s="31" t="s">
        <v>3268</v>
      </c>
      <c r="C377" s="26" t="s">
        <v>5450</v>
      </c>
      <c r="D377" s="29" t="s">
        <v>5451</v>
      </c>
      <c r="E377" s="32">
        <v>139.1086</v>
      </c>
      <c r="F377" s="20">
        <v>1.79</v>
      </c>
      <c r="G377" s="31" t="s">
        <v>5452</v>
      </c>
      <c r="H377" s="6" t="s">
        <v>5453</v>
      </c>
      <c r="I377" s="18">
        <v>3.678</v>
      </c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</row>
    <row r="378" ht="15.75" customHeight="1">
      <c r="A378" s="8">
        <v>377.0</v>
      </c>
      <c r="B378" s="31" t="s">
        <v>948</v>
      </c>
      <c r="C378" s="26" t="s">
        <v>5454</v>
      </c>
      <c r="D378" s="29" t="s">
        <v>3270</v>
      </c>
      <c r="E378" s="32">
        <v>139.1086</v>
      </c>
      <c r="F378" s="20">
        <v>1.91</v>
      </c>
      <c r="G378" s="31" t="s">
        <v>5455</v>
      </c>
      <c r="H378" s="6" t="s">
        <v>5456</v>
      </c>
      <c r="I378" s="18">
        <v>4.574000000000001</v>
      </c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</row>
    <row r="379" ht="15.75" customHeight="1">
      <c r="A379" s="8">
        <v>378.0</v>
      </c>
      <c r="B379" s="31" t="s">
        <v>5457</v>
      </c>
      <c r="C379" s="26" t="s">
        <v>5458</v>
      </c>
      <c r="D379" s="29" t="s">
        <v>5459</v>
      </c>
      <c r="E379" s="32">
        <v>153.1351</v>
      </c>
      <c r="F379" s="20">
        <v>2.37</v>
      </c>
      <c r="G379" s="31" t="s">
        <v>5460</v>
      </c>
      <c r="H379" s="6" t="s">
        <v>5453</v>
      </c>
      <c r="I379" s="18">
        <v>3.5702727272727275</v>
      </c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</row>
    <row r="380" ht="15.75" customHeight="1">
      <c r="A380" s="8">
        <v>379.0</v>
      </c>
      <c r="B380" s="31" t="s">
        <v>951</v>
      </c>
      <c r="C380" s="26" t="s">
        <v>5461</v>
      </c>
      <c r="D380" s="29" t="s">
        <v>5462</v>
      </c>
      <c r="E380" s="32">
        <v>139.1086</v>
      </c>
      <c r="F380" s="20">
        <v>2.0</v>
      </c>
      <c r="G380" s="31" t="s">
        <v>5463</v>
      </c>
      <c r="H380" s="6" t="s">
        <v>5453</v>
      </c>
      <c r="I380" s="18">
        <v>3.5082222222222224</v>
      </c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</row>
    <row r="381" ht="15.75" customHeight="1">
      <c r="A381" s="8">
        <v>380.0</v>
      </c>
      <c r="B381" s="31" t="s">
        <v>5464</v>
      </c>
      <c r="C381" s="26" t="s">
        <v>5465</v>
      </c>
      <c r="D381" s="29" t="s">
        <v>5466</v>
      </c>
      <c r="E381" s="32">
        <v>153.1351</v>
      </c>
      <c r="F381" s="20">
        <v>2.31</v>
      </c>
      <c r="G381" s="31" t="s">
        <v>5467</v>
      </c>
      <c r="H381" s="6" t="s">
        <v>5249</v>
      </c>
      <c r="I381" s="18">
        <v>3.59</v>
      </c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</row>
    <row r="382" ht="15.75" customHeight="1">
      <c r="A382" s="8">
        <v>381.0</v>
      </c>
      <c r="B382" s="31" t="s">
        <v>5468</v>
      </c>
      <c r="C382" s="26" t="s">
        <v>5469</v>
      </c>
      <c r="D382" s="29" t="s">
        <v>5470</v>
      </c>
      <c r="E382" s="32">
        <v>153.1351</v>
      </c>
      <c r="F382" s="20">
        <v>2.18</v>
      </c>
      <c r="G382" s="31" t="s">
        <v>5471</v>
      </c>
      <c r="H382" s="6" t="s">
        <v>5472</v>
      </c>
      <c r="I382" s="18">
        <v>3.74</v>
      </c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</row>
    <row r="383" ht="15.75" customHeight="1">
      <c r="A383" s="8">
        <v>382.0</v>
      </c>
      <c r="B383" s="31" t="s">
        <v>5473</v>
      </c>
      <c r="C383" s="26" t="s">
        <v>5474</v>
      </c>
      <c r="D383" s="29" t="s">
        <v>5475</v>
      </c>
      <c r="E383" s="32">
        <v>153.1351</v>
      </c>
      <c r="F383" s="20">
        <v>2.48</v>
      </c>
      <c r="G383" s="31" t="s">
        <v>5476</v>
      </c>
      <c r="H383" s="6" t="s">
        <v>5456</v>
      </c>
      <c r="I383" s="18">
        <v>4.704666666666667</v>
      </c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</row>
    <row r="384" ht="15.75" customHeight="1">
      <c r="A384" s="8">
        <v>383.0</v>
      </c>
      <c r="B384" s="31" t="s">
        <v>5477</v>
      </c>
      <c r="C384" s="26" t="s">
        <v>5478</v>
      </c>
      <c r="D384" s="29" t="s">
        <v>5479</v>
      </c>
      <c r="E384" s="32">
        <v>153.1351</v>
      </c>
      <c r="F384" s="20">
        <v>2.29</v>
      </c>
      <c r="G384" s="31" t="s">
        <v>5480</v>
      </c>
      <c r="H384" s="6" t="s">
        <v>5249</v>
      </c>
      <c r="I384" s="18">
        <v>3.61</v>
      </c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</row>
    <row r="385" ht="15.75" customHeight="1">
      <c r="A385" s="8">
        <v>384.0</v>
      </c>
      <c r="B385" s="31" t="s">
        <v>5481</v>
      </c>
      <c r="C385" s="26" t="s">
        <v>5482</v>
      </c>
      <c r="D385" s="29" t="s">
        <v>5483</v>
      </c>
      <c r="E385" s="32">
        <v>153.1351</v>
      </c>
      <c r="F385" s="20">
        <v>2.47</v>
      </c>
      <c r="G385" s="31" t="s">
        <v>5484</v>
      </c>
      <c r="H385" s="36" t="s">
        <v>5061</v>
      </c>
      <c r="I385" s="18">
        <v>3.66</v>
      </c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</row>
    <row r="386" ht="15.75" customHeight="1">
      <c r="A386" s="8">
        <v>385.0</v>
      </c>
      <c r="B386" s="31" t="s">
        <v>5485</v>
      </c>
      <c r="C386" s="26" t="s">
        <v>5486</v>
      </c>
      <c r="D386" s="29" t="s">
        <v>5487</v>
      </c>
      <c r="E386" s="32">
        <v>153.1351</v>
      </c>
      <c r="F386" s="20">
        <v>2.46</v>
      </c>
      <c r="G386" s="31" t="s">
        <v>5488</v>
      </c>
      <c r="H386" s="6" t="s">
        <v>5252</v>
      </c>
      <c r="I386" s="18">
        <v>3.78</v>
      </c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</row>
    <row r="387" ht="15.75" customHeight="1">
      <c r="A387" s="8">
        <v>386.0</v>
      </c>
      <c r="B387" s="31" t="s">
        <v>5489</v>
      </c>
      <c r="C387" s="26" t="s">
        <v>5490</v>
      </c>
      <c r="D387" s="29" t="s">
        <v>5491</v>
      </c>
      <c r="E387" s="32">
        <v>296.9008</v>
      </c>
      <c r="F387" s="20">
        <v>3.57</v>
      </c>
      <c r="G387" s="31" t="s">
        <v>5492</v>
      </c>
      <c r="H387" s="6" t="s">
        <v>5472</v>
      </c>
      <c r="I387" s="18">
        <v>4.357733333333333</v>
      </c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</row>
    <row r="388" ht="15.75" customHeight="1">
      <c r="A388" s="8">
        <v>387.0</v>
      </c>
      <c r="B388" s="31" t="s">
        <v>5493</v>
      </c>
      <c r="C388" s="26" t="s">
        <v>5494</v>
      </c>
      <c r="D388" s="29" t="s">
        <v>5495</v>
      </c>
      <c r="E388" s="32">
        <v>218.0047</v>
      </c>
      <c r="F388" s="20">
        <v>2.8</v>
      </c>
      <c r="G388" s="31" t="s">
        <v>5496</v>
      </c>
      <c r="H388" s="6" t="s">
        <v>5252</v>
      </c>
      <c r="I388" s="18">
        <v>4.87</v>
      </c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</row>
    <row r="389" ht="15.75" customHeight="1">
      <c r="A389" s="8">
        <v>388.0</v>
      </c>
      <c r="B389" s="31" t="s">
        <v>954</v>
      </c>
      <c r="C389" s="26" t="s">
        <v>5497</v>
      </c>
      <c r="D389" s="29" t="s">
        <v>5498</v>
      </c>
      <c r="E389" s="32">
        <v>173.5534</v>
      </c>
      <c r="F389" s="20">
        <v>2.46</v>
      </c>
      <c r="G389" s="31" t="s">
        <v>5499</v>
      </c>
      <c r="H389" s="6" t="s">
        <v>5500</v>
      </c>
      <c r="I389" s="18">
        <v>5.0139</v>
      </c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</row>
    <row r="390" ht="15.75" customHeight="1">
      <c r="A390" s="8">
        <v>389.0</v>
      </c>
      <c r="B390" s="31" t="s">
        <v>5501</v>
      </c>
      <c r="C390" s="26" t="s">
        <v>5502</v>
      </c>
      <c r="D390" s="29" t="s">
        <v>5503</v>
      </c>
      <c r="E390" s="32">
        <v>207.9982</v>
      </c>
      <c r="F390" s="20">
        <v>3.2</v>
      </c>
      <c r="G390" s="31" t="s">
        <v>5504</v>
      </c>
      <c r="H390" s="6" t="s">
        <v>5453</v>
      </c>
      <c r="I390" s="18">
        <v>4.7492777777777775</v>
      </c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</row>
    <row r="391" ht="15.75" customHeight="1">
      <c r="A391" s="8">
        <v>390.0</v>
      </c>
      <c r="B391" s="31" t="s">
        <v>5505</v>
      </c>
      <c r="C391" s="26" t="s">
        <v>5506</v>
      </c>
      <c r="D391" s="29" t="s">
        <v>5507</v>
      </c>
      <c r="E391" s="32">
        <v>173.5534</v>
      </c>
      <c r="F391" s="20">
        <v>2.55</v>
      </c>
      <c r="G391" s="31" t="s">
        <v>5508</v>
      </c>
      <c r="H391" s="36" t="s">
        <v>5061</v>
      </c>
      <c r="I391" s="18">
        <v>4.27</v>
      </c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</row>
    <row r="392" ht="15.75" customHeight="1">
      <c r="A392" s="8">
        <v>391.0</v>
      </c>
      <c r="B392" s="31" t="s">
        <v>5509</v>
      </c>
      <c r="C392" s="26" t="s">
        <v>5510</v>
      </c>
      <c r="D392" s="29" t="s">
        <v>5511</v>
      </c>
      <c r="E392" s="32">
        <v>207.9982</v>
      </c>
      <c r="F392" s="20">
        <v>2.94</v>
      </c>
      <c r="G392" s="31" t="s">
        <v>5512</v>
      </c>
      <c r="H392" s="6" t="s">
        <v>5456</v>
      </c>
      <c r="I392" s="18">
        <v>3.6317777777777778</v>
      </c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</row>
    <row r="393" ht="15.75" customHeight="1">
      <c r="A393" s="8">
        <v>392.0</v>
      </c>
      <c r="B393" s="31" t="s">
        <v>5513</v>
      </c>
      <c r="C393" s="26" t="s">
        <v>5514</v>
      </c>
      <c r="D393" s="29" t="s">
        <v>5515</v>
      </c>
      <c r="E393" s="32">
        <v>173.5534</v>
      </c>
      <c r="F393" s="20">
        <v>2.55</v>
      </c>
      <c r="G393" s="31" t="s">
        <v>5516</v>
      </c>
      <c r="H393" s="6" t="s">
        <v>5472</v>
      </c>
      <c r="I393" s="18">
        <v>4.547499999999999</v>
      </c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</row>
    <row r="394" ht="15.75" customHeight="1">
      <c r="A394" s="8">
        <v>393.0</v>
      </c>
      <c r="B394" s="31" t="s">
        <v>5517</v>
      </c>
      <c r="C394" s="26" t="s">
        <v>5518</v>
      </c>
      <c r="D394" s="29" t="s">
        <v>5519</v>
      </c>
      <c r="E394" s="32">
        <v>187.5799</v>
      </c>
      <c r="F394" s="20">
        <v>2.93</v>
      </c>
      <c r="G394" s="31" t="s">
        <v>5520</v>
      </c>
      <c r="H394" s="6" t="s">
        <v>5521</v>
      </c>
      <c r="I394" s="18">
        <v>4.635285714285715</v>
      </c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</row>
    <row r="395" ht="15.75" customHeight="1">
      <c r="A395" s="8">
        <v>394.0</v>
      </c>
      <c r="B395" s="31" t="s">
        <v>5522</v>
      </c>
      <c r="C395" s="26" t="s">
        <v>5523</v>
      </c>
      <c r="D395" s="29" t="s">
        <v>5524</v>
      </c>
      <c r="E395" s="32">
        <v>187.5799</v>
      </c>
      <c r="F395" s="20">
        <v>2.71</v>
      </c>
      <c r="G395" s="31" t="s">
        <v>5525</v>
      </c>
      <c r="H395" s="6" t="s">
        <v>5453</v>
      </c>
      <c r="I395" s="18">
        <v>3.75</v>
      </c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</row>
    <row r="396" ht="15.75" customHeight="1">
      <c r="A396" s="8">
        <v>395.0</v>
      </c>
      <c r="B396" s="31" t="s">
        <v>5526</v>
      </c>
      <c r="C396" s="26" t="s">
        <v>5527</v>
      </c>
      <c r="D396" s="29" t="s">
        <v>5528</v>
      </c>
      <c r="E396" s="32">
        <v>157.0991</v>
      </c>
      <c r="F396" s="20">
        <v>1.88</v>
      </c>
      <c r="G396" s="31" t="s">
        <v>5529</v>
      </c>
      <c r="H396" s="6" t="s">
        <v>5252</v>
      </c>
      <c r="I396" s="18">
        <v>4.38</v>
      </c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</row>
    <row r="397" ht="15.75" customHeight="1">
      <c r="A397" s="8">
        <v>396.0</v>
      </c>
      <c r="B397" s="31" t="s">
        <v>5530</v>
      </c>
      <c r="C397" s="3" t="s">
        <v>5531</v>
      </c>
      <c r="D397" s="29" t="s">
        <v>5532</v>
      </c>
      <c r="E397" s="32">
        <v>157.0991</v>
      </c>
      <c r="F397" s="20">
        <v>1.82634451082248</v>
      </c>
      <c r="G397" s="31" t="s">
        <v>5533</v>
      </c>
      <c r="H397" s="6" t="s">
        <v>5534</v>
      </c>
      <c r="I397" s="18">
        <v>3.9357142857142855</v>
      </c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</row>
    <row r="398" ht="15.75" customHeight="1">
      <c r="A398" s="8">
        <v>397.0</v>
      </c>
      <c r="B398" s="31" t="s">
        <v>5535</v>
      </c>
      <c r="C398" s="26" t="s">
        <v>5536</v>
      </c>
      <c r="D398" s="29" t="s">
        <v>5537</v>
      </c>
      <c r="E398" s="32">
        <v>157.0991</v>
      </c>
      <c r="F398" s="20">
        <v>2.11</v>
      </c>
      <c r="G398" s="31" t="s">
        <v>5538</v>
      </c>
      <c r="H398" s="6" t="s">
        <v>5252</v>
      </c>
      <c r="I398" s="18">
        <v>4.07</v>
      </c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</row>
    <row r="399" ht="15.75" customHeight="1">
      <c r="A399" s="8">
        <v>398.0</v>
      </c>
      <c r="B399" s="31" t="s">
        <v>5539</v>
      </c>
      <c r="C399" s="26" t="s">
        <v>5540</v>
      </c>
      <c r="D399" s="29" t="s">
        <v>5541</v>
      </c>
      <c r="E399" s="32">
        <v>157.0991</v>
      </c>
      <c r="F399" s="20">
        <v>1.91</v>
      </c>
      <c r="G399" s="31" t="s">
        <v>5542</v>
      </c>
      <c r="H399" s="6" t="s">
        <v>5543</v>
      </c>
      <c r="I399" s="18">
        <v>4.125545454545454</v>
      </c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</row>
    <row r="400" ht="15.75" customHeight="1">
      <c r="A400" s="8">
        <v>399.0</v>
      </c>
      <c r="B400" s="31" t="s">
        <v>5544</v>
      </c>
      <c r="C400" s="3" t="s">
        <v>5545</v>
      </c>
      <c r="D400" s="29" t="s">
        <v>5546</v>
      </c>
      <c r="E400" s="32">
        <v>235.9952</v>
      </c>
      <c r="F400" s="20">
        <v>3.1784832624838</v>
      </c>
      <c r="G400" s="31" t="s">
        <v>5547</v>
      </c>
      <c r="H400" s="6" t="s">
        <v>5252</v>
      </c>
      <c r="I400" s="18">
        <v>4.62</v>
      </c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</row>
    <row r="401" ht="15.75" customHeight="1">
      <c r="A401" s="8">
        <v>400.0</v>
      </c>
      <c r="B401" s="31" t="s">
        <v>5548</v>
      </c>
      <c r="C401" s="26" t="s">
        <v>5549</v>
      </c>
      <c r="D401" s="29" t="s">
        <v>5550</v>
      </c>
      <c r="E401" s="32">
        <v>390.9018</v>
      </c>
      <c r="F401" s="20">
        <v>4.24</v>
      </c>
      <c r="G401" s="31" t="s">
        <v>5551</v>
      </c>
      <c r="H401" s="6" t="s">
        <v>5552</v>
      </c>
      <c r="I401" s="18">
        <v>4.773312499999999</v>
      </c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</row>
    <row r="402" ht="15.75" customHeight="1">
      <c r="A402" s="8">
        <v>401.0</v>
      </c>
      <c r="B402" s="31" t="s">
        <v>957</v>
      </c>
      <c r="C402" s="26" t="s">
        <v>958</v>
      </c>
      <c r="D402" s="29" t="s">
        <v>5553</v>
      </c>
      <c r="E402" s="32">
        <v>207.1066</v>
      </c>
      <c r="F402" s="20">
        <v>2.87</v>
      </c>
      <c r="G402" s="31" t="s">
        <v>5554</v>
      </c>
      <c r="H402" s="6" t="s">
        <v>5555</v>
      </c>
      <c r="I402" s="18">
        <v>4.6504</v>
      </c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</row>
    <row r="403" ht="15.75" customHeight="1">
      <c r="A403" s="8">
        <v>402.0</v>
      </c>
      <c r="B403" s="31" t="s">
        <v>5556</v>
      </c>
      <c r="C403" s="26" t="s">
        <v>5557</v>
      </c>
      <c r="D403" s="29" t="s">
        <v>5558</v>
      </c>
      <c r="E403" s="32">
        <v>123.1092</v>
      </c>
      <c r="F403" s="20">
        <v>1.29</v>
      </c>
      <c r="G403" s="31" t="s">
        <v>5559</v>
      </c>
      <c r="H403" s="6" t="s">
        <v>5252</v>
      </c>
      <c r="I403" s="18">
        <v>3.6521538461538463</v>
      </c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</row>
    <row r="404" ht="15.75" customHeight="1">
      <c r="A404" s="8">
        <v>403.0</v>
      </c>
      <c r="B404" s="31" t="s">
        <v>5560</v>
      </c>
      <c r="C404" s="26" t="s">
        <v>5561</v>
      </c>
      <c r="D404" s="29" t="s">
        <v>5562</v>
      </c>
      <c r="E404" s="32">
        <v>162.109</v>
      </c>
      <c r="F404" s="20">
        <v>2.82</v>
      </c>
      <c r="G404" s="31" t="s">
        <v>5563</v>
      </c>
      <c r="H404" s="6" t="s">
        <v>5249</v>
      </c>
      <c r="I404" s="18">
        <v>3.61925</v>
      </c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</row>
    <row r="405" ht="15.75" customHeight="1">
      <c r="A405" s="8">
        <v>404.0</v>
      </c>
      <c r="B405" s="31" t="s">
        <v>960</v>
      </c>
      <c r="C405" s="26" t="s">
        <v>961</v>
      </c>
      <c r="D405" s="29" t="s">
        <v>5564</v>
      </c>
      <c r="E405" s="32">
        <v>134.1747</v>
      </c>
      <c r="F405" s="20">
        <v>2.91</v>
      </c>
      <c r="G405" s="31" t="s">
        <v>5565</v>
      </c>
      <c r="H405" s="6" t="s">
        <v>5249</v>
      </c>
      <c r="I405" s="18">
        <v>3.334833333333333</v>
      </c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</row>
    <row r="406" ht="15.75" customHeight="1">
      <c r="A406" s="8">
        <v>405.0</v>
      </c>
      <c r="B406" s="31" t="s">
        <v>969</v>
      </c>
      <c r="C406" s="26" t="s">
        <v>970</v>
      </c>
      <c r="D406" s="29" t="s">
        <v>5566</v>
      </c>
      <c r="E406" s="32">
        <v>107.1527</v>
      </c>
      <c r="F406" s="20">
        <v>1.69</v>
      </c>
      <c r="G406" s="31" t="s">
        <v>5567</v>
      </c>
      <c r="H406" s="29" t="s">
        <v>4319</v>
      </c>
      <c r="I406" s="18">
        <v>2.13</v>
      </c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</row>
    <row r="407" ht="15.75" customHeight="1">
      <c r="A407" s="8">
        <v>406.0</v>
      </c>
      <c r="B407" s="31" t="s">
        <v>972</v>
      </c>
      <c r="C407" s="26" t="s">
        <v>973</v>
      </c>
      <c r="D407" s="29" t="s">
        <v>5568</v>
      </c>
      <c r="E407" s="32">
        <v>121.1792</v>
      </c>
      <c r="F407" s="20">
        <v>2.39</v>
      </c>
      <c r="G407" s="31" t="s">
        <v>5569</v>
      </c>
      <c r="H407" s="29" t="s">
        <v>4319</v>
      </c>
      <c r="I407" s="18">
        <v>2.815142857142857</v>
      </c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</row>
    <row r="408" ht="15.75" customHeight="1">
      <c r="A408" s="8">
        <v>407.0</v>
      </c>
      <c r="B408" s="31" t="s">
        <v>5570</v>
      </c>
      <c r="C408" s="26" t="s">
        <v>5571</v>
      </c>
      <c r="D408" s="29" t="s">
        <v>5572</v>
      </c>
      <c r="E408" s="32">
        <v>107.1527</v>
      </c>
      <c r="F408" s="20">
        <v>1.9</v>
      </c>
      <c r="G408" s="31" t="s">
        <v>5573</v>
      </c>
      <c r="H408" s="29" t="s">
        <v>4319</v>
      </c>
      <c r="I408" s="18">
        <v>2.35</v>
      </c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</row>
    <row r="409" ht="15.75" customHeight="1">
      <c r="A409" s="8">
        <v>408.0</v>
      </c>
      <c r="B409" s="31" t="s">
        <v>5574</v>
      </c>
      <c r="C409" s="3" t="s">
        <v>5575</v>
      </c>
      <c r="D409" s="29" t="s">
        <v>5576</v>
      </c>
      <c r="E409" s="32">
        <v>107.1527</v>
      </c>
      <c r="F409" s="20">
        <v>1.68</v>
      </c>
      <c r="G409" s="31" t="s">
        <v>5577</v>
      </c>
      <c r="H409" s="29" t="s">
        <v>4319</v>
      </c>
      <c r="I409" s="18">
        <v>2.1889</v>
      </c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</row>
    <row r="410" ht="15.75" customHeight="1">
      <c r="A410" s="8">
        <v>409.0</v>
      </c>
      <c r="B410" s="31" t="s">
        <v>975</v>
      </c>
      <c r="C410" s="26" t="s">
        <v>976</v>
      </c>
      <c r="D410" s="29" t="s">
        <v>5578</v>
      </c>
      <c r="E410" s="32">
        <v>93.1262</v>
      </c>
      <c r="F410" s="20">
        <v>1.22</v>
      </c>
      <c r="G410" s="31" t="s">
        <v>5579</v>
      </c>
      <c r="H410" s="29" t="s">
        <v>4319</v>
      </c>
      <c r="I410" s="18">
        <v>2.1166666666666667</v>
      </c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</row>
    <row r="411" ht="15.75" customHeight="1">
      <c r="A411" s="8">
        <v>410.0</v>
      </c>
      <c r="B411" s="31" t="s">
        <v>978</v>
      </c>
      <c r="C411" s="26" t="s">
        <v>979</v>
      </c>
      <c r="D411" s="29" t="s">
        <v>5580</v>
      </c>
      <c r="E411" s="32">
        <v>93.1262</v>
      </c>
      <c r="F411" s="20">
        <v>1.2</v>
      </c>
      <c r="G411" s="31" t="s">
        <v>5581</v>
      </c>
      <c r="H411" s="29" t="s">
        <v>4319</v>
      </c>
      <c r="I411" s="18">
        <v>2.0128749999999997</v>
      </c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</row>
    <row r="412" ht="15.75" customHeight="1">
      <c r="A412" s="8">
        <v>411.0</v>
      </c>
      <c r="B412" s="31" t="s">
        <v>981</v>
      </c>
      <c r="C412" s="26" t="s">
        <v>982</v>
      </c>
      <c r="D412" s="29" t="s">
        <v>5582</v>
      </c>
      <c r="E412" s="32">
        <v>93.1262</v>
      </c>
      <c r="F412" s="20">
        <v>1.11</v>
      </c>
      <c r="G412" s="31" t="s">
        <v>5583</v>
      </c>
      <c r="H412" s="29" t="s">
        <v>4319</v>
      </c>
      <c r="I412" s="18">
        <v>1.9863333333333335</v>
      </c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</row>
    <row r="413" ht="15.75" customHeight="1">
      <c r="A413" s="8">
        <v>412.0</v>
      </c>
      <c r="B413" s="31" t="s">
        <v>984</v>
      </c>
      <c r="C413" s="26" t="s">
        <v>985</v>
      </c>
      <c r="D413" s="29" t="s">
        <v>5584</v>
      </c>
      <c r="E413" s="32">
        <v>79.0997</v>
      </c>
      <c r="F413" s="20">
        <v>0.65</v>
      </c>
      <c r="G413" s="31" t="s">
        <v>5585</v>
      </c>
      <c r="H413" s="29" t="s">
        <v>4319</v>
      </c>
      <c r="I413" s="18">
        <v>1.70112</v>
      </c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</row>
    <row r="414" ht="15.75" customHeight="1">
      <c r="A414" s="8">
        <v>413.0</v>
      </c>
      <c r="B414" s="31" t="s">
        <v>5586</v>
      </c>
      <c r="C414" s="26" t="s">
        <v>5587</v>
      </c>
      <c r="D414" s="29" t="s">
        <v>5588</v>
      </c>
      <c r="E414" s="32">
        <v>107.1527</v>
      </c>
      <c r="F414" s="20">
        <v>1.65</v>
      </c>
      <c r="G414" s="31" t="s">
        <v>5589</v>
      </c>
      <c r="H414" s="29" t="s">
        <v>4319</v>
      </c>
      <c r="I414" s="18">
        <v>2.58075</v>
      </c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</row>
    <row r="415" ht="15.75" customHeight="1">
      <c r="A415" s="8">
        <v>414.0</v>
      </c>
      <c r="B415" s="31" t="s">
        <v>5590</v>
      </c>
      <c r="C415" s="26" t="s">
        <v>5591</v>
      </c>
      <c r="D415" s="29" t="s">
        <v>5592</v>
      </c>
      <c r="E415" s="32">
        <v>107.1527</v>
      </c>
      <c r="F415" s="20">
        <v>1.9</v>
      </c>
      <c r="G415" s="31" t="s">
        <v>5593</v>
      </c>
      <c r="H415" s="29" t="s">
        <v>4319</v>
      </c>
      <c r="I415" s="18">
        <v>2.506666666666667</v>
      </c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</row>
    <row r="416" ht="15.75" customHeight="1">
      <c r="A416" s="8">
        <v>415.0</v>
      </c>
      <c r="B416" s="31" t="s">
        <v>5594</v>
      </c>
      <c r="C416" s="26" t="s">
        <v>5595</v>
      </c>
      <c r="D416" s="29" t="s">
        <v>5596</v>
      </c>
      <c r="E416" s="32">
        <v>135.2057</v>
      </c>
      <c r="F416" s="20">
        <v>2.71</v>
      </c>
      <c r="G416" s="31" t="s">
        <v>5597</v>
      </c>
      <c r="H416" s="29" t="s">
        <v>4319</v>
      </c>
      <c r="I416" s="18">
        <v>3.188</v>
      </c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</row>
    <row r="417" ht="15.75" customHeight="1">
      <c r="A417" s="8">
        <v>416.0</v>
      </c>
      <c r="B417" s="31" t="s">
        <v>5598</v>
      </c>
      <c r="C417" s="26" t="s">
        <v>5599</v>
      </c>
      <c r="D417" s="29" t="s">
        <v>5600</v>
      </c>
      <c r="E417" s="32">
        <v>157.9958</v>
      </c>
      <c r="F417" s="20">
        <v>1.42</v>
      </c>
      <c r="G417" s="31" t="s">
        <v>5601</v>
      </c>
      <c r="H417" s="29" t="s">
        <v>4319</v>
      </c>
      <c r="I417" s="18">
        <v>2.46</v>
      </c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</row>
    <row r="418" ht="15.75" customHeight="1">
      <c r="A418" s="8">
        <v>417.0</v>
      </c>
      <c r="B418" s="31" t="s">
        <v>5602</v>
      </c>
      <c r="C418" s="26" t="s">
        <v>5603</v>
      </c>
      <c r="D418" s="29" t="s">
        <v>5604</v>
      </c>
      <c r="E418" s="32">
        <v>236.8919</v>
      </c>
      <c r="F418" s="20">
        <v>2.58</v>
      </c>
      <c r="G418" s="31" t="s">
        <v>5605</v>
      </c>
      <c r="H418" s="29" t="s">
        <v>4319</v>
      </c>
      <c r="I418" s="18">
        <v>3.32</v>
      </c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</row>
    <row r="419" ht="15.75" customHeight="1">
      <c r="A419" s="8">
        <v>418.0</v>
      </c>
      <c r="B419" s="31" t="s">
        <v>5606</v>
      </c>
      <c r="C419" s="26" t="s">
        <v>5607</v>
      </c>
      <c r="D419" s="29" t="s">
        <v>5608</v>
      </c>
      <c r="E419" s="32">
        <v>236.8919</v>
      </c>
      <c r="F419" s="20">
        <v>2.58</v>
      </c>
      <c r="G419" s="31" t="s">
        <v>4521</v>
      </c>
      <c r="H419" s="29" t="s">
        <v>4319</v>
      </c>
      <c r="I419" s="18">
        <v>3.25</v>
      </c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</row>
    <row r="420" ht="15.75" customHeight="1">
      <c r="A420" s="8">
        <v>419.0</v>
      </c>
      <c r="B420" s="31" t="s">
        <v>5609</v>
      </c>
      <c r="C420" s="26" t="s">
        <v>5610</v>
      </c>
      <c r="D420" s="29" t="s">
        <v>5611</v>
      </c>
      <c r="E420" s="32">
        <v>157.9958</v>
      </c>
      <c r="F420" s="20">
        <v>1.6</v>
      </c>
      <c r="G420" s="31" t="s">
        <v>5612</v>
      </c>
      <c r="H420" s="29" t="s">
        <v>4319</v>
      </c>
      <c r="I420" s="18">
        <v>2.5</v>
      </c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</row>
    <row r="421" ht="15.75" customHeight="1">
      <c r="A421" s="8">
        <v>420.0</v>
      </c>
      <c r="B421" s="31" t="s">
        <v>5613</v>
      </c>
      <c r="C421" s="26" t="s">
        <v>5614</v>
      </c>
      <c r="D421" s="29" t="s">
        <v>5615</v>
      </c>
      <c r="E421" s="32">
        <v>199.4959</v>
      </c>
      <c r="F421" s="20">
        <v>-2.07</v>
      </c>
      <c r="G421" s="31" t="s">
        <v>5616</v>
      </c>
      <c r="H421" s="29" t="s">
        <v>4319</v>
      </c>
      <c r="I421" s="18">
        <v>2.565175</v>
      </c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</row>
    <row r="422" ht="15.75" customHeight="1">
      <c r="A422" s="8">
        <v>421.0</v>
      </c>
      <c r="B422" s="31" t="s">
        <v>5617</v>
      </c>
      <c r="C422" s="26" t="s">
        <v>5618</v>
      </c>
      <c r="D422" s="29" t="s">
        <v>5619</v>
      </c>
      <c r="E422" s="32">
        <v>229.9578</v>
      </c>
      <c r="F422" s="20">
        <v>2.5</v>
      </c>
      <c r="G422" s="31" t="s">
        <v>5620</v>
      </c>
      <c r="H422" s="29" t="s">
        <v>4319</v>
      </c>
      <c r="I422" s="18">
        <v>2.87</v>
      </c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</row>
    <row r="423" ht="15.75" customHeight="1">
      <c r="A423" s="8">
        <v>422.0</v>
      </c>
      <c r="B423" s="31" t="s">
        <v>5621</v>
      </c>
      <c r="C423" s="26" t="s">
        <v>5622</v>
      </c>
      <c r="D423" s="29" t="s">
        <v>5623</v>
      </c>
      <c r="E423" s="32">
        <v>113.5445</v>
      </c>
      <c r="F423" s="20">
        <v>1.22</v>
      </c>
      <c r="G423" s="31" t="s">
        <v>5624</v>
      </c>
      <c r="H423" s="29" t="s">
        <v>4319</v>
      </c>
      <c r="I423" s="18">
        <v>2.172833333333333</v>
      </c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</row>
    <row r="424" ht="15.75" customHeight="1">
      <c r="A424" s="8">
        <v>423.0</v>
      </c>
      <c r="B424" s="31" t="s">
        <v>5625</v>
      </c>
      <c r="C424" s="26" t="s">
        <v>5626</v>
      </c>
      <c r="D424" s="29" t="s">
        <v>5627</v>
      </c>
      <c r="E424" s="32">
        <v>113.5445</v>
      </c>
      <c r="F424" s="20">
        <v>1.33</v>
      </c>
      <c r="G424" s="31" t="s">
        <v>5628</v>
      </c>
      <c r="H424" s="29" t="s">
        <v>4319</v>
      </c>
      <c r="I424" s="18">
        <v>2.3306</v>
      </c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</row>
    <row r="425" ht="15.75" customHeight="1">
      <c r="A425" s="8">
        <v>424.0</v>
      </c>
      <c r="B425" s="31" t="s">
        <v>987</v>
      </c>
      <c r="C425" s="26" t="s">
        <v>988</v>
      </c>
      <c r="D425" s="29" t="s">
        <v>5629</v>
      </c>
      <c r="E425" s="32">
        <v>251.3237</v>
      </c>
      <c r="F425" s="20">
        <v>3.53</v>
      </c>
      <c r="G425" s="31" t="s">
        <v>5630</v>
      </c>
      <c r="H425" s="29" t="s">
        <v>4319</v>
      </c>
      <c r="I425" s="18">
        <v>4.702500000000001</v>
      </c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</row>
    <row r="426" ht="15.75" customHeight="1">
      <c r="A426" s="8">
        <v>425.0</v>
      </c>
      <c r="B426" s="31" t="s">
        <v>5631</v>
      </c>
      <c r="C426" s="26" t="s">
        <v>5632</v>
      </c>
      <c r="D426" s="29" t="s">
        <v>5633</v>
      </c>
      <c r="E426" s="32">
        <v>182.4341</v>
      </c>
      <c r="F426" s="20">
        <v>3.11</v>
      </c>
      <c r="G426" s="31" t="s">
        <v>5634</v>
      </c>
      <c r="H426" s="29" t="s">
        <v>4319</v>
      </c>
      <c r="I426" s="18">
        <v>3.34</v>
      </c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</row>
    <row r="427" ht="15.75" customHeight="1">
      <c r="A427" s="8">
        <v>426.0</v>
      </c>
      <c r="B427" s="31" t="s">
        <v>990</v>
      </c>
      <c r="C427" s="26" t="s">
        <v>991</v>
      </c>
      <c r="D427" s="29" t="s">
        <v>5635</v>
      </c>
      <c r="E427" s="32">
        <v>127.571</v>
      </c>
      <c r="F427" s="20">
        <v>2.0</v>
      </c>
      <c r="G427" s="31" t="s">
        <v>5636</v>
      </c>
      <c r="H427" s="29" t="s">
        <v>4319</v>
      </c>
      <c r="I427" s="18">
        <v>2.5305</v>
      </c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</row>
    <row r="428" ht="15.75" customHeight="1">
      <c r="A428" s="8">
        <v>427.0</v>
      </c>
      <c r="B428" s="31" t="s">
        <v>5637</v>
      </c>
      <c r="C428" s="26" t="s">
        <v>5638</v>
      </c>
      <c r="D428" s="29" t="s">
        <v>5639</v>
      </c>
      <c r="E428" s="32">
        <v>97.0902</v>
      </c>
      <c r="F428" s="20">
        <v>0.84</v>
      </c>
      <c r="G428" s="31" t="s">
        <v>5640</v>
      </c>
      <c r="H428" s="29" t="s">
        <v>4319</v>
      </c>
      <c r="I428" s="18">
        <v>1.8</v>
      </c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</row>
    <row r="429" ht="15.75" customHeight="1">
      <c r="A429" s="8">
        <v>428.0</v>
      </c>
      <c r="B429" s="31" t="s">
        <v>5641</v>
      </c>
      <c r="C429" s="26" t="s">
        <v>5642</v>
      </c>
      <c r="D429" s="29" t="s">
        <v>5643</v>
      </c>
      <c r="E429" s="32">
        <v>169.0522</v>
      </c>
      <c r="F429" s="20">
        <v>1.81</v>
      </c>
      <c r="G429" s="31" t="s">
        <v>5644</v>
      </c>
      <c r="H429" s="29" t="s">
        <v>4319</v>
      </c>
      <c r="I429" s="18">
        <v>3.7</v>
      </c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</row>
    <row r="430" ht="15.75" customHeight="1">
      <c r="A430" s="8">
        <v>429.0</v>
      </c>
      <c r="B430" s="31" t="s">
        <v>5645</v>
      </c>
      <c r="C430" s="26" t="s">
        <v>5646</v>
      </c>
      <c r="D430" s="29" t="s">
        <v>5647</v>
      </c>
      <c r="E430" s="32">
        <v>151.0617</v>
      </c>
      <c r="F430" s="20">
        <v>1.61</v>
      </c>
      <c r="G430" s="31" t="s">
        <v>5648</v>
      </c>
      <c r="H430" s="29" t="s">
        <v>4319</v>
      </c>
      <c r="I430" s="18">
        <v>2.39</v>
      </c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</row>
    <row r="431" ht="15.75" customHeight="1">
      <c r="A431" s="8">
        <v>430.0</v>
      </c>
      <c r="B431" s="31" t="s">
        <v>5649</v>
      </c>
      <c r="C431" s="26" t="s">
        <v>5650</v>
      </c>
      <c r="D431" s="29" t="s">
        <v>5651</v>
      </c>
      <c r="E431" s="32">
        <v>120.9756</v>
      </c>
      <c r="F431" s="20">
        <v>1.79</v>
      </c>
      <c r="G431" s="31" t="s">
        <v>5652</v>
      </c>
      <c r="H431" s="29" t="s">
        <v>4319</v>
      </c>
      <c r="I431" s="18">
        <v>3.57</v>
      </c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</row>
    <row r="432" ht="15.75" customHeight="1">
      <c r="A432" s="8">
        <v>431.0</v>
      </c>
      <c r="B432" s="31" t="s">
        <v>5653</v>
      </c>
      <c r="C432" s="26" t="s">
        <v>5654</v>
      </c>
      <c r="D432" s="29" t="s">
        <v>5655</v>
      </c>
      <c r="E432" s="32">
        <v>167.9761</v>
      </c>
      <c r="F432" s="20">
        <v>2.44</v>
      </c>
      <c r="G432" s="31" t="s">
        <v>5656</v>
      </c>
      <c r="H432" s="29" t="s">
        <v>4319</v>
      </c>
      <c r="I432" s="18">
        <v>3.8</v>
      </c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</row>
    <row r="433" ht="15.75" customHeight="1">
      <c r="A433" s="8">
        <v>432.0</v>
      </c>
      <c r="B433" s="31" t="s">
        <v>5657</v>
      </c>
      <c r="C433" s="3" t="s">
        <v>5658</v>
      </c>
      <c r="D433" s="29" t="s">
        <v>5659</v>
      </c>
      <c r="E433" s="32">
        <v>118.9598</v>
      </c>
      <c r="F433" s="20">
        <v>1.7856405619326</v>
      </c>
      <c r="G433" s="31" t="s">
        <v>5660</v>
      </c>
      <c r="H433" s="29" t="s">
        <v>4319</v>
      </c>
      <c r="I433" s="18">
        <v>4.28</v>
      </c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</row>
    <row r="434" ht="15.75" customHeight="1">
      <c r="A434" s="8">
        <v>433.0</v>
      </c>
      <c r="B434" s="31" t="s">
        <v>5661</v>
      </c>
      <c r="C434" s="26" t="s">
        <v>5662</v>
      </c>
      <c r="D434" s="29" t="s">
        <v>5663</v>
      </c>
      <c r="E434" s="32">
        <v>282.7565</v>
      </c>
      <c r="F434" s="20">
        <v>2.1</v>
      </c>
      <c r="G434" s="31" t="s">
        <v>5664</v>
      </c>
      <c r="H434" s="29" t="s">
        <v>4319</v>
      </c>
      <c r="I434" s="18">
        <v>3.1119</v>
      </c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</row>
    <row r="435" ht="15.75" customHeight="1">
      <c r="A435" s="8">
        <v>434.0</v>
      </c>
      <c r="B435" s="31" t="s">
        <v>1014</v>
      </c>
      <c r="C435" s="26" t="s">
        <v>1015</v>
      </c>
      <c r="D435" s="29" t="s">
        <v>5665</v>
      </c>
      <c r="E435" s="32">
        <v>217.8869</v>
      </c>
      <c r="F435" s="20">
        <v>0.96</v>
      </c>
      <c r="G435" s="31" t="s">
        <v>5666</v>
      </c>
      <c r="H435" s="6" t="s">
        <v>4312</v>
      </c>
      <c r="I435" s="18">
        <v>2.511975</v>
      </c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</row>
    <row r="436" ht="15.75" customHeight="1">
      <c r="A436" s="8">
        <v>435.0</v>
      </c>
      <c r="B436" s="31" t="s">
        <v>5667</v>
      </c>
      <c r="C436" s="26" t="s">
        <v>5668</v>
      </c>
      <c r="D436" s="29" t="s">
        <v>5669</v>
      </c>
      <c r="E436" s="32">
        <v>217.8869</v>
      </c>
      <c r="F436" s="20">
        <v>0.96</v>
      </c>
      <c r="G436" s="31" t="s">
        <v>5652</v>
      </c>
      <c r="H436" s="29" t="s">
        <v>4319</v>
      </c>
      <c r="I436" s="18">
        <v>3.57</v>
      </c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</row>
    <row r="437" ht="15.75" customHeight="1">
      <c r="A437" s="8">
        <v>436.0</v>
      </c>
      <c r="B437" s="31" t="s">
        <v>5670</v>
      </c>
      <c r="C437" s="26" t="s">
        <v>5671</v>
      </c>
      <c r="D437" s="29" t="s">
        <v>5672</v>
      </c>
      <c r="E437" s="32">
        <v>124.9643</v>
      </c>
      <c r="F437" s="20">
        <v>0.23</v>
      </c>
      <c r="G437" s="31" t="s">
        <v>5673</v>
      </c>
      <c r="H437" s="6" t="s">
        <v>4312</v>
      </c>
      <c r="I437" s="18">
        <v>2.1527666666666665</v>
      </c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</row>
    <row r="438" ht="15.75" customHeight="1">
      <c r="A438" s="8">
        <v>437.0</v>
      </c>
      <c r="B438" s="31" t="s">
        <v>5674</v>
      </c>
      <c r="C438" s="26" t="s">
        <v>5675</v>
      </c>
      <c r="D438" s="29" t="s">
        <v>5676</v>
      </c>
      <c r="E438" s="32">
        <v>138.9908</v>
      </c>
      <c r="F438" s="20">
        <v>0.62</v>
      </c>
      <c r="G438" s="31" t="s">
        <v>5677</v>
      </c>
      <c r="H438" s="29" t="s">
        <v>4319</v>
      </c>
      <c r="I438" s="18">
        <v>1.8108333333333333</v>
      </c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</row>
    <row r="439" ht="15.75" customHeight="1">
      <c r="A439" s="8">
        <v>438.0</v>
      </c>
      <c r="B439" s="31" t="s">
        <v>3284</v>
      </c>
      <c r="C439" s="26" t="s">
        <v>3285</v>
      </c>
      <c r="D439" s="29" t="s">
        <v>5678</v>
      </c>
      <c r="E439" s="32">
        <v>128.9843</v>
      </c>
      <c r="F439" s="20">
        <v>0.78</v>
      </c>
      <c r="G439" s="31" t="s">
        <v>5679</v>
      </c>
      <c r="H439" s="29" t="s">
        <v>4319</v>
      </c>
      <c r="I439" s="18">
        <v>2.2079999999999997</v>
      </c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</row>
    <row r="440" ht="15.75" customHeight="1">
      <c r="A440" s="8">
        <v>439.0</v>
      </c>
      <c r="B440" s="31" t="s">
        <v>1017</v>
      </c>
      <c r="C440" s="26" t="s">
        <v>1018</v>
      </c>
      <c r="D440" s="29" t="s">
        <v>5680</v>
      </c>
      <c r="E440" s="32">
        <v>80.513</v>
      </c>
      <c r="F440" s="20">
        <v>0.03</v>
      </c>
      <c r="G440" s="31" t="s">
        <v>5681</v>
      </c>
      <c r="H440" s="6" t="s">
        <v>4312</v>
      </c>
      <c r="I440" s="18">
        <v>1.58112</v>
      </c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</row>
    <row r="441" ht="15.75" customHeight="1">
      <c r="A441" s="8">
        <v>440.0</v>
      </c>
      <c r="B441" s="31" t="s">
        <v>1020</v>
      </c>
      <c r="C441" s="26" t="s">
        <v>1021</v>
      </c>
      <c r="D441" s="29" t="s">
        <v>5682</v>
      </c>
      <c r="E441" s="32">
        <v>149.4026</v>
      </c>
      <c r="F441" s="20">
        <v>1.42</v>
      </c>
      <c r="G441" s="31" t="s">
        <v>5683</v>
      </c>
      <c r="H441" s="29" t="s">
        <v>4319</v>
      </c>
      <c r="I441" s="18">
        <v>2.5383833333333334</v>
      </c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</row>
    <row r="442" ht="15.75" customHeight="1">
      <c r="A442" s="8">
        <v>441.0</v>
      </c>
      <c r="B442" s="31" t="s">
        <v>1023</v>
      </c>
      <c r="C442" s="26" t="s">
        <v>1024</v>
      </c>
      <c r="D442" s="29" t="s">
        <v>5684</v>
      </c>
      <c r="E442" s="32">
        <v>94.5395</v>
      </c>
      <c r="F442" s="20">
        <v>0.53</v>
      </c>
      <c r="G442" s="31" t="s">
        <v>5685</v>
      </c>
      <c r="H442" s="6" t="s">
        <v>4312</v>
      </c>
      <c r="I442" s="18">
        <v>1.5092</v>
      </c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</row>
    <row r="443" ht="15.75" customHeight="1">
      <c r="A443" s="8">
        <v>442.0</v>
      </c>
      <c r="B443" s="31" t="s">
        <v>5686</v>
      </c>
      <c r="C443" s="26" t="s">
        <v>5687</v>
      </c>
      <c r="D443" s="29" t="s">
        <v>5688</v>
      </c>
      <c r="E443" s="32">
        <v>114.9578</v>
      </c>
      <c r="F443" s="20">
        <v>0.37</v>
      </c>
      <c r="G443" s="31" t="s">
        <v>5689</v>
      </c>
      <c r="H443" s="29" t="s">
        <v>4319</v>
      </c>
      <c r="I443" s="18">
        <v>2.009866666666667</v>
      </c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</row>
    <row r="444" ht="15.75" customHeight="1">
      <c r="A444" s="8">
        <v>443.0</v>
      </c>
      <c r="B444" s="31" t="s">
        <v>5690</v>
      </c>
      <c r="C444" s="26" t="s">
        <v>5691</v>
      </c>
      <c r="D444" s="29" t="s">
        <v>5692</v>
      </c>
      <c r="E444" s="32">
        <v>72.1054</v>
      </c>
      <c r="F444" s="20">
        <v>0.7</v>
      </c>
      <c r="G444" s="31" t="s">
        <v>5693</v>
      </c>
      <c r="H444" s="29" t="s">
        <v>4319</v>
      </c>
      <c r="I444" s="18">
        <v>1.3024499999999999</v>
      </c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</row>
    <row r="445" ht="15.75" customHeight="1">
      <c r="A445" s="8">
        <v>444.0</v>
      </c>
      <c r="B445" s="31" t="s">
        <v>5694</v>
      </c>
      <c r="C445" s="26" t="s">
        <v>5695</v>
      </c>
      <c r="D445" s="29" t="s">
        <v>5696</v>
      </c>
      <c r="E445" s="32">
        <v>86.1319</v>
      </c>
      <c r="F445" s="20">
        <v>1.25</v>
      </c>
      <c r="G445" s="31" t="s">
        <v>5697</v>
      </c>
      <c r="H445" s="29" t="s">
        <v>4319</v>
      </c>
      <c r="I445" s="18">
        <v>1.81755</v>
      </c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</row>
    <row r="446" ht="15.75" customHeight="1">
      <c r="A446" s="8">
        <v>445.0</v>
      </c>
      <c r="B446" s="31" t="s">
        <v>5698</v>
      </c>
      <c r="C446" s="26" t="s">
        <v>5699</v>
      </c>
      <c r="D446" s="29" t="s">
        <v>5700</v>
      </c>
      <c r="E446" s="32">
        <v>86.1319</v>
      </c>
      <c r="F446" s="20">
        <v>1.2</v>
      </c>
      <c r="G446" s="31" t="s">
        <v>5701</v>
      </c>
      <c r="H446" s="29" t="s">
        <v>4319</v>
      </c>
      <c r="I446" s="18">
        <v>1.76665</v>
      </c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</row>
    <row r="447" ht="15.75" customHeight="1">
      <c r="A447" s="8">
        <v>446.0</v>
      </c>
      <c r="B447" s="31" t="s">
        <v>5702</v>
      </c>
      <c r="C447" s="26" t="s">
        <v>5703</v>
      </c>
      <c r="D447" s="29" t="s">
        <v>5704</v>
      </c>
      <c r="E447" s="32">
        <v>100.1584</v>
      </c>
      <c r="F447" s="20">
        <v>1.61</v>
      </c>
      <c r="G447" s="31" t="s">
        <v>5705</v>
      </c>
      <c r="H447" s="29" t="s">
        <v>4319</v>
      </c>
      <c r="I447" s="18">
        <v>2.5293666666666668</v>
      </c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</row>
    <row r="448" ht="15.75" customHeight="1">
      <c r="A448" s="8">
        <v>447.0</v>
      </c>
      <c r="B448" s="31" t="s">
        <v>5706</v>
      </c>
      <c r="C448" s="26" t="s">
        <v>5707</v>
      </c>
      <c r="D448" s="29" t="s">
        <v>5708</v>
      </c>
      <c r="E448" s="32">
        <v>98.1426</v>
      </c>
      <c r="F448" s="20">
        <v>1.11</v>
      </c>
      <c r="G448" s="31" t="s">
        <v>5709</v>
      </c>
      <c r="H448" s="29" t="s">
        <v>4319</v>
      </c>
      <c r="I448" s="18">
        <v>1.9736166666666666</v>
      </c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</row>
    <row r="449" ht="15.75" customHeight="1">
      <c r="A449" s="8">
        <v>448.0</v>
      </c>
      <c r="B449" s="31" t="s">
        <v>5710</v>
      </c>
      <c r="C449" s="26" t="s">
        <v>5711</v>
      </c>
      <c r="D449" s="29" t="s">
        <v>5712</v>
      </c>
      <c r="E449" s="32">
        <v>84.1161</v>
      </c>
      <c r="F449" s="20">
        <v>0.62</v>
      </c>
      <c r="G449" s="31" t="s">
        <v>5713</v>
      </c>
      <c r="H449" s="29" t="s">
        <v>4319</v>
      </c>
      <c r="I449" s="18">
        <v>1.7633333333333334</v>
      </c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</row>
    <row r="450" ht="15.75" customHeight="1">
      <c r="A450" s="8">
        <v>449.0</v>
      </c>
      <c r="B450" s="31" t="s">
        <v>5714</v>
      </c>
      <c r="C450" s="26" t="s">
        <v>5715</v>
      </c>
      <c r="D450" s="29" t="s">
        <v>5716</v>
      </c>
      <c r="E450" s="32">
        <v>142.2379</v>
      </c>
      <c r="F450" s="20">
        <v>3.08</v>
      </c>
      <c r="G450" s="31" t="s">
        <v>5717</v>
      </c>
      <c r="H450" s="29" t="s">
        <v>4319</v>
      </c>
      <c r="I450" s="18">
        <v>3.770025</v>
      </c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</row>
    <row r="451" ht="15.75" customHeight="1">
      <c r="A451" s="8">
        <v>450.0</v>
      </c>
      <c r="B451" s="31" t="s">
        <v>5718</v>
      </c>
      <c r="C451" s="26" t="s">
        <v>5719</v>
      </c>
      <c r="D451" s="29" t="s">
        <v>5720</v>
      </c>
      <c r="E451" s="32">
        <v>156.2644</v>
      </c>
      <c r="F451" s="20">
        <v>3.57</v>
      </c>
      <c r="G451" s="31" t="s">
        <v>5721</v>
      </c>
      <c r="H451" s="29" t="s">
        <v>4319</v>
      </c>
      <c r="I451" s="18">
        <v>4.1366</v>
      </c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</row>
    <row r="452" ht="15.75" customHeight="1">
      <c r="A452" s="8">
        <v>451.0</v>
      </c>
      <c r="B452" s="31" t="s">
        <v>5722</v>
      </c>
      <c r="C452" s="26" t="s">
        <v>5723</v>
      </c>
      <c r="D452" s="29" t="s">
        <v>5724</v>
      </c>
      <c r="E452" s="32">
        <v>184.3174</v>
      </c>
      <c r="F452" s="20">
        <v>4.55</v>
      </c>
      <c r="G452" s="31" t="s">
        <v>5725</v>
      </c>
      <c r="H452" s="29" t="s">
        <v>4319</v>
      </c>
      <c r="I452" s="18">
        <v>5.085875</v>
      </c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</row>
    <row r="453" ht="15.75" customHeight="1">
      <c r="A453" s="8">
        <v>452.0</v>
      </c>
      <c r="B453" s="31" t="s">
        <v>5726</v>
      </c>
      <c r="C453" s="26" t="s">
        <v>5715</v>
      </c>
      <c r="D453" s="29" t="s">
        <v>5727</v>
      </c>
      <c r="E453" s="32">
        <v>142.2379</v>
      </c>
      <c r="F453" s="20">
        <v>3.08</v>
      </c>
      <c r="G453" s="31" t="s">
        <v>5728</v>
      </c>
      <c r="H453" s="29" t="s">
        <v>4319</v>
      </c>
      <c r="I453" s="18">
        <v>3.751333333333333</v>
      </c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</row>
    <row r="454" ht="15.75" customHeight="1">
      <c r="A454" s="8">
        <v>453.0</v>
      </c>
      <c r="B454" s="31" t="s">
        <v>5729</v>
      </c>
      <c r="C454" s="26" t="s">
        <v>5730</v>
      </c>
      <c r="D454" s="29" t="s">
        <v>5731</v>
      </c>
      <c r="E454" s="32">
        <v>114.1849</v>
      </c>
      <c r="F454" s="20">
        <v>2.1</v>
      </c>
      <c r="G454" s="31" t="s">
        <v>5732</v>
      </c>
      <c r="H454" s="29" t="s">
        <v>4319</v>
      </c>
      <c r="I454" s="18">
        <v>3.04755</v>
      </c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</row>
    <row r="455" ht="15.75" customHeight="1">
      <c r="A455" s="8">
        <v>454.0</v>
      </c>
      <c r="B455" s="31" t="s">
        <v>5733</v>
      </c>
      <c r="C455" s="26" t="s">
        <v>5734</v>
      </c>
      <c r="D455" s="29" t="s">
        <v>5735</v>
      </c>
      <c r="E455" s="32">
        <v>154.2486</v>
      </c>
      <c r="F455" s="20">
        <v>3.07</v>
      </c>
      <c r="G455" s="31" t="s">
        <v>5736</v>
      </c>
      <c r="H455" s="29" t="s">
        <v>4319</v>
      </c>
      <c r="I455" s="18">
        <v>4.126075</v>
      </c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</row>
    <row r="456" ht="15.75" customHeight="1">
      <c r="A456" s="8">
        <v>455.0</v>
      </c>
      <c r="B456" s="31" t="s">
        <v>5737</v>
      </c>
      <c r="C456" s="26" t="s">
        <v>5738</v>
      </c>
      <c r="D456" s="29" t="s">
        <v>5739</v>
      </c>
      <c r="E456" s="32">
        <v>72.1054</v>
      </c>
      <c r="F456" s="20">
        <v>0.76</v>
      </c>
      <c r="G456" s="31" t="s">
        <v>5740</v>
      </c>
      <c r="H456" s="29" t="s">
        <v>4319</v>
      </c>
      <c r="I456" s="18">
        <v>1.33884</v>
      </c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</row>
    <row r="457" ht="15.75" customHeight="1">
      <c r="A457" s="8">
        <v>456.0</v>
      </c>
      <c r="B457" s="9" t="s">
        <v>5741</v>
      </c>
      <c r="C457" s="3" t="s">
        <v>1043</v>
      </c>
      <c r="D457" s="3" t="s">
        <v>5742</v>
      </c>
      <c r="E457" s="32">
        <v>100.1584</v>
      </c>
      <c r="F457" s="20">
        <v>1.61</v>
      </c>
      <c r="G457" s="13">
        <v>-0.7772</v>
      </c>
      <c r="H457" s="6" t="s">
        <v>4312</v>
      </c>
      <c r="I457" s="13">
        <v>2.2228</v>
      </c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</row>
    <row r="458" ht="15.75" customHeight="1">
      <c r="A458" s="8">
        <v>457.0</v>
      </c>
      <c r="B458" s="31" t="s">
        <v>5743</v>
      </c>
      <c r="C458" s="26" t="s">
        <v>5744</v>
      </c>
      <c r="D458" s="29" t="s">
        <v>5745</v>
      </c>
      <c r="E458" s="32">
        <v>86.1319</v>
      </c>
      <c r="F458" s="20">
        <v>1.12</v>
      </c>
      <c r="G458" s="31" t="s">
        <v>5746</v>
      </c>
      <c r="H458" s="29" t="s">
        <v>4319</v>
      </c>
      <c r="I458" s="18">
        <v>1.651125</v>
      </c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</row>
    <row r="459" ht="15.75" customHeight="1">
      <c r="A459" s="8">
        <v>458.0</v>
      </c>
      <c r="B459" s="31" t="s">
        <v>5747</v>
      </c>
      <c r="C459" s="26" t="s">
        <v>5748</v>
      </c>
      <c r="D459" s="29" t="s">
        <v>5749</v>
      </c>
      <c r="E459" s="32">
        <v>86.1319</v>
      </c>
      <c r="F459" s="20">
        <v>1.12</v>
      </c>
      <c r="G459" s="31" t="s">
        <v>5750</v>
      </c>
      <c r="H459" s="29" t="s">
        <v>4319</v>
      </c>
      <c r="I459" s="18">
        <v>1.4819333333333333</v>
      </c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</row>
    <row r="460" ht="15.75" customHeight="1">
      <c r="A460" s="8">
        <v>459.0</v>
      </c>
      <c r="B460" s="31" t="s">
        <v>5751</v>
      </c>
      <c r="C460" s="26" t="s">
        <v>5752</v>
      </c>
      <c r="D460" s="29" t="s">
        <v>5753</v>
      </c>
      <c r="E460" s="32">
        <v>98.1426</v>
      </c>
      <c r="F460" s="20">
        <v>1.11</v>
      </c>
      <c r="G460" s="31" t="s">
        <v>5754</v>
      </c>
      <c r="H460" s="29" t="s">
        <v>4319</v>
      </c>
      <c r="I460" s="18">
        <v>2.618</v>
      </c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</row>
    <row r="461" ht="15.75" customHeight="1">
      <c r="A461" s="8">
        <v>460.0</v>
      </c>
      <c r="B461" s="31" t="s">
        <v>5755</v>
      </c>
      <c r="C461" s="26" t="s">
        <v>5756</v>
      </c>
      <c r="D461" s="29" t="s">
        <v>5757</v>
      </c>
      <c r="E461" s="32">
        <v>100.1584</v>
      </c>
      <c r="F461" s="20">
        <v>1.69</v>
      </c>
      <c r="G461" s="31" t="s">
        <v>5758</v>
      </c>
      <c r="H461" s="6" t="s">
        <v>4312</v>
      </c>
      <c r="I461" s="18">
        <v>2.1563166666666667</v>
      </c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</row>
    <row r="462" ht="15.75" customHeight="1">
      <c r="A462" s="8">
        <v>461.0</v>
      </c>
      <c r="B462" s="31" t="s">
        <v>1039</v>
      </c>
      <c r="C462" s="26" t="s">
        <v>1040</v>
      </c>
      <c r="D462" s="29" t="s">
        <v>5759</v>
      </c>
      <c r="E462" s="32">
        <v>70.0896</v>
      </c>
      <c r="F462" s="20">
        <v>0.07</v>
      </c>
      <c r="G462" s="31" t="s">
        <v>5760</v>
      </c>
      <c r="H462" s="29" t="s">
        <v>4319</v>
      </c>
      <c r="I462" s="18">
        <v>1.1602727272727271</v>
      </c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</row>
    <row r="463" ht="15.75" customHeight="1">
      <c r="A463" s="8">
        <v>462.0</v>
      </c>
      <c r="B463" s="31" t="s">
        <v>5761</v>
      </c>
      <c r="C463" s="26" t="s">
        <v>5762</v>
      </c>
      <c r="D463" s="29" t="s">
        <v>5763</v>
      </c>
      <c r="E463" s="32">
        <v>98.1426</v>
      </c>
      <c r="F463" s="20">
        <v>1.05</v>
      </c>
      <c r="G463" s="31" t="s">
        <v>5764</v>
      </c>
      <c r="H463" s="6" t="s">
        <v>4312</v>
      </c>
      <c r="I463" s="18">
        <v>1.7217</v>
      </c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</row>
    <row r="464" ht="15.75" customHeight="1">
      <c r="A464" s="8">
        <v>463.0</v>
      </c>
      <c r="B464" s="31" t="s">
        <v>5765</v>
      </c>
      <c r="C464" s="26" t="s">
        <v>5766</v>
      </c>
      <c r="D464" s="29" t="s">
        <v>5767</v>
      </c>
      <c r="E464" s="32">
        <v>100.1584</v>
      </c>
      <c r="F464" s="20">
        <v>1.61</v>
      </c>
      <c r="G464" s="31" t="s">
        <v>5768</v>
      </c>
      <c r="H464" s="6" t="s">
        <v>4312</v>
      </c>
      <c r="I464" s="18">
        <v>2.248666666666667</v>
      </c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</row>
    <row r="465" ht="15.75" customHeight="1">
      <c r="A465" s="8">
        <v>464.0</v>
      </c>
      <c r="B465" s="31" t="s">
        <v>1042</v>
      </c>
      <c r="C465" s="26" t="s">
        <v>1043</v>
      </c>
      <c r="D465" s="29" t="s">
        <v>5769</v>
      </c>
      <c r="E465" s="32">
        <v>100.1584</v>
      </c>
      <c r="F465" s="20">
        <v>1.61</v>
      </c>
      <c r="G465" s="31" t="s">
        <v>5770</v>
      </c>
      <c r="H465" s="6" t="s">
        <v>4312</v>
      </c>
      <c r="I465" s="18">
        <v>2.190172727272727</v>
      </c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</row>
    <row r="466" ht="15.75" customHeight="1">
      <c r="A466" s="8">
        <v>465.0</v>
      </c>
      <c r="B466" s="31" t="s">
        <v>1045</v>
      </c>
      <c r="C466" s="26" t="s">
        <v>1043</v>
      </c>
      <c r="D466" s="29" t="s">
        <v>5771</v>
      </c>
      <c r="E466" s="32">
        <v>100.1584</v>
      </c>
      <c r="F466" s="20">
        <v>1.61</v>
      </c>
      <c r="G466" s="31" t="s">
        <v>5772</v>
      </c>
      <c r="H466" s="29" t="s">
        <v>4319</v>
      </c>
      <c r="I466" s="18">
        <v>2.2209666666666665</v>
      </c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</row>
    <row r="467" ht="15.75" customHeight="1">
      <c r="A467" s="8">
        <v>466.0</v>
      </c>
      <c r="B467" s="31" t="s">
        <v>5773</v>
      </c>
      <c r="C467" s="26" t="s">
        <v>5774</v>
      </c>
      <c r="D467" s="29" t="s">
        <v>5775</v>
      </c>
      <c r="E467" s="32">
        <v>112.1691</v>
      </c>
      <c r="F467" s="20">
        <v>1.6</v>
      </c>
      <c r="G467" s="31" t="s">
        <v>5776</v>
      </c>
      <c r="H467" s="29" t="s">
        <v>4319</v>
      </c>
      <c r="I467" s="18">
        <v>2.8100833333333335</v>
      </c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</row>
    <row r="468" ht="15.75" customHeight="1">
      <c r="A468" s="8">
        <v>467.0</v>
      </c>
      <c r="B468" s="31" t="s">
        <v>1047</v>
      </c>
      <c r="C468" s="26" t="s">
        <v>1048</v>
      </c>
      <c r="D468" s="29" t="s">
        <v>5777</v>
      </c>
      <c r="E468" s="32">
        <v>84.1161</v>
      </c>
      <c r="F468" s="20">
        <v>0.49</v>
      </c>
      <c r="G468" s="31" t="s">
        <v>5778</v>
      </c>
      <c r="H468" s="6" t="s">
        <v>4312</v>
      </c>
      <c r="I468" s="18">
        <v>1.3695111111111113</v>
      </c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</row>
    <row r="469" ht="15.75" customHeight="1">
      <c r="A469" s="8">
        <v>468.0</v>
      </c>
      <c r="B469" s="31" t="s">
        <v>5779</v>
      </c>
      <c r="C469" s="26" t="s">
        <v>5780</v>
      </c>
      <c r="D469" s="29" t="s">
        <v>5781</v>
      </c>
      <c r="E469" s="32">
        <v>84.1161</v>
      </c>
      <c r="F469" s="20">
        <v>0.56</v>
      </c>
      <c r="G469" s="31" t="s">
        <v>5782</v>
      </c>
      <c r="H469" s="6" t="s">
        <v>4312</v>
      </c>
      <c r="I469" s="18">
        <v>1.5599</v>
      </c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</row>
    <row r="470" ht="15.75" customHeight="1">
      <c r="A470" s="8">
        <v>469.0</v>
      </c>
      <c r="B470" s="31" t="s">
        <v>5783</v>
      </c>
      <c r="C470" s="26" t="s">
        <v>5784</v>
      </c>
      <c r="D470" s="29" t="s">
        <v>5785</v>
      </c>
      <c r="E470" s="32">
        <v>112.1691</v>
      </c>
      <c r="F470" s="20">
        <v>1.6</v>
      </c>
      <c r="G470" s="31" t="s">
        <v>5786</v>
      </c>
      <c r="H470" s="6" t="s">
        <v>4312</v>
      </c>
      <c r="I470" s="18">
        <v>2.677966666666667</v>
      </c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</row>
    <row r="471" ht="15.75" customHeight="1">
      <c r="A471" s="8">
        <v>470.0</v>
      </c>
      <c r="B471" s="31" t="s">
        <v>5787</v>
      </c>
      <c r="C471" s="26" t="s">
        <v>5788</v>
      </c>
      <c r="D471" s="29" t="s">
        <v>5789</v>
      </c>
      <c r="E471" s="32">
        <v>126.1956</v>
      </c>
      <c r="F471" s="20">
        <v>2.09</v>
      </c>
      <c r="G471" s="31" t="s">
        <v>5790</v>
      </c>
      <c r="H471" s="6" t="s">
        <v>4312</v>
      </c>
      <c r="I471" s="18">
        <v>2.9908</v>
      </c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</row>
    <row r="472" ht="15.75" customHeight="1">
      <c r="A472" s="8">
        <v>471.0</v>
      </c>
      <c r="B472" s="31" t="s">
        <v>5791</v>
      </c>
      <c r="C472" s="26" t="s">
        <v>5792</v>
      </c>
      <c r="D472" s="29" t="s">
        <v>5793</v>
      </c>
      <c r="E472" s="32">
        <v>98.1426</v>
      </c>
      <c r="F472" s="20">
        <v>0.98</v>
      </c>
      <c r="G472" s="31" t="s">
        <v>5794</v>
      </c>
      <c r="H472" s="6" t="s">
        <v>4312</v>
      </c>
      <c r="I472" s="18">
        <v>1.5972333333333335</v>
      </c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</row>
    <row r="473" ht="15.75" customHeight="1">
      <c r="A473" s="8">
        <v>472.0</v>
      </c>
      <c r="B473" s="31" t="s">
        <v>5795</v>
      </c>
      <c r="C473" s="26" t="s">
        <v>5796</v>
      </c>
      <c r="D473" s="29" t="s">
        <v>5797</v>
      </c>
      <c r="E473" s="32">
        <v>112.1691</v>
      </c>
      <c r="F473" s="20">
        <v>1.53</v>
      </c>
      <c r="G473" s="31" t="s">
        <v>5798</v>
      </c>
      <c r="H473" s="6" t="s">
        <v>4312</v>
      </c>
      <c r="I473" s="18">
        <v>2.3826666666666667</v>
      </c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</row>
    <row r="474" ht="15.75" customHeight="1">
      <c r="A474" s="8">
        <v>473.0</v>
      </c>
      <c r="B474" s="31" t="s">
        <v>5799</v>
      </c>
      <c r="C474" s="26" t="s">
        <v>5800</v>
      </c>
      <c r="D474" s="29" t="s">
        <v>5801</v>
      </c>
      <c r="E474" s="32">
        <v>140.2221</v>
      </c>
      <c r="F474" s="20">
        <v>2.58</v>
      </c>
      <c r="G474" s="31" t="s">
        <v>5802</v>
      </c>
      <c r="H474" s="6" t="s">
        <v>4312</v>
      </c>
      <c r="I474" s="18">
        <v>3.3400166666666666</v>
      </c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</row>
    <row r="475" ht="15.75" customHeight="1">
      <c r="A475" s="8">
        <v>474.0</v>
      </c>
      <c r="B475" s="31" t="s">
        <v>5803</v>
      </c>
      <c r="C475" s="3" t="s">
        <v>5804</v>
      </c>
      <c r="D475" s="29" t="s">
        <v>5805</v>
      </c>
      <c r="E475" s="32">
        <v>140.2221</v>
      </c>
      <c r="F475" s="20">
        <v>2.71153917893906</v>
      </c>
      <c r="G475" s="31" t="s">
        <v>5806</v>
      </c>
      <c r="H475" s="29" t="s">
        <v>4319</v>
      </c>
      <c r="I475" s="18">
        <v>2.9581666666666666</v>
      </c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</row>
    <row r="476" ht="15.75" customHeight="1">
      <c r="A476" s="8">
        <v>475.0</v>
      </c>
      <c r="B476" s="31" t="s">
        <v>5807</v>
      </c>
      <c r="C476" s="3" t="s">
        <v>5808</v>
      </c>
      <c r="D476" s="29" t="s">
        <v>5809</v>
      </c>
      <c r="E476" s="32">
        <v>210.3546</v>
      </c>
      <c r="F476" s="20">
        <v>5.36913643227108</v>
      </c>
      <c r="G476" s="31" t="s">
        <v>5810</v>
      </c>
      <c r="H476" s="29" t="s">
        <v>4319</v>
      </c>
      <c r="I476" s="18">
        <v>5.4256</v>
      </c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</row>
    <row r="477" ht="15.75" customHeight="1">
      <c r="A477" s="8">
        <v>476.0</v>
      </c>
      <c r="B477" s="31" t="s">
        <v>1050</v>
      </c>
      <c r="C477" s="26" t="s">
        <v>1051</v>
      </c>
      <c r="D477" s="29" t="s">
        <v>5811</v>
      </c>
      <c r="E477" s="32">
        <v>98.1426</v>
      </c>
      <c r="F477" s="20">
        <v>0.94</v>
      </c>
      <c r="G477" s="31" t="s">
        <v>5812</v>
      </c>
      <c r="H477" s="6" t="s">
        <v>4312</v>
      </c>
      <c r="I477" s="18">
        <v>1.67888</v>
      </c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</row>
    <row r="478" ht="15.75" customHeight="1">
      <c r="A478" s="8">
        <v>477.0</v>
      </c>
      <c r="B478" s="31" t="s">
        <v>5813</v>
      </c>
      <c r="C478" s="26" t="s">
        <v>5814</v>
      </c>
      <c r="D478" s="29" t="s">
        <v>5815</v>
      </c>
      <c r="E478" s="32">
        <v>98.1426</v>
      </c>
      <c r="F478" s="20">
        <v>0.98</v>
      </c>
      <c r="G478" s="31" t="s">
        <v>5816</v>
      </c>
      <c r="H478" s="6" t="s">
        <v>4312</v>
      </c>
      <c r="I478" s="18">
        <v>3.6581333333333332</v>
      </c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</row>
    <row r="479" ht="15.75" customHeight="1">
      <c r="A479" s="8">
        <v>478.0</v>
      </c>
      <c r="B479" s="31" t="s">
        <v>1053</v>
      </c>
      <c r="C479" s="26" t="s">
        <v>1054</v>
      </c>
      <c r="D479" s="29" t="s">
        <v>5817</v>
      </c>
      <c r="E479" s="32">
        <v>58.0789</v>
      </c>
      <c r="F479" s="20">
        <v>0.17</v>
      </c>
      <c r="G479" s="31" t="s">
        <v>5818</v>
      </c>
      <c r="H479" s="6" t="s">
        <v>4312</v>
      </c>
      <c r="I479" s="18">
        <v>1.0806000000000002</v>
      </c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</row>
    <row r="480" ht="15.75" customHeight="1">
      <c r="A480" s="8">
        <v>479.0</v>
      </c>
      <c r="B480" s="31" t="s">
        <v>1056</v>
      </c>
      <c r="C480" s="26" t="s">
        <v>1057</v>
      </c>
      <c r="D480" s="29" t="s">
        <v>5819</v>
      </c>
      <c r="E480" s="32">
        <v>56.0631</v>
      </c>
      <c r="F480" s="20">
        <v>-0.38</v>
      </c>
      <c r="G480" s="31" t="s">
        <v>5820</v>
      </c>
      <c r="H480" s="29" t="s">
        <v>4319</v>
      </c>
      <c r="I480" s="18">
        <v>2.09222</v>
      </c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</row>
    <row r="481" ht="15.75" customHeight="1">
      <c r="A481" s="8">
        <v>480.0</v>
      </c>
      <c r="B481" s="31" t="s">
        <v>5821</v>
      </c>
      <c r="C481" s="26" t="s">
        <v>5822</v>
      </c>
      <c r="D481" s="29" t="s">
        <v>5823</v>
      </c>
      <c r="E481" s="32">
        <v>86.1319</v>
      </c>
      <c r="F481" s="20">
        <v>1.08</v>
      </c>
      <c r="G481" s="31" t="s">
        <v>5824</v>
      </c>
      <c r="H481" s="6" t="s">
        <v>4312</v>
      </c>
      <c r="I481" s="18">
        <v>1.6105250000000002</v>
      </c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</row>
    <row r="482" ht="15.75" customHeight="1">
      <c r="A482" s="8">
        <v>481.0</v>
      </c>
      <c r="B482" s="31" t="s">
        <v>1059</v>
      </c>
      <c r="C482" s="26" t="s">
        <v>1060</v>
      </c>
      <c r="D482" s="29" t="s">
        <v>5825</v>
      </c>
      <c r="E482" s="32">
        <v>84.1161</v>
      </c>
      <c r="F482" s="20">
        <v>0.28</v>
      </c>
      <c r="G482" s="31" t="s">
        <v>5826</v>
      </c>
      <c r="H482" s="6" t="s">
        <v>4312</v>
      </c>
      <c r="I482" s="18">
        <v>1.5697333333333332</v>
      </c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</row>
    <row r="483" ht="15.75" customHeight="1">
      <c r="A483" s="8">
        <v>482.0</v>
      </c>
      <c r="B483" s="31" t="s">
        <v>1062</v>
      </c>
      <c r="C483" s="26" t="s">
        <v>1063</v>
      </c>
      <c r="D483" s="29" t="s">
        <v>5827</v>
      </c>
      <c r="E483" s="32">
        <v>86.1319</v>
      </c>
      <c r="F483" s="20">
        <v>1.17</v>
      </c>
      <c r="G483" s="31" t="s">
        <v>5828</v>
      </c>
      <c r="H483" s="29" t="s">
        <v>4319</v>
      </c>
      <c r="I483" s="18">
        <v>1.7604499999999998</v>
      </c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</row>
    <row r="484" ht="15.75" customHeight="1">
      <c r="A484" s="8">
        <v>483.0</v>
      </c>
      <c r="B484" s="31" t="s">
        <v>5829</v>
      </c>
      <c r="C484" s="26" t="s">
        <v>5830</v>
      </c>
      <c r="D484" s="29" t="s">
        <v>5831</v>
      </c>
      <c r="E484" s="32">
        <v>98.1426</v>
      </c>
      <c r="F484" s="20">
        <v>0.9</v>
      </c>
      <c r="G484" s="31" t="s">
        <v>5832</v>
      </c>
      <c r="H484" s="6" t="s">
        <v>4312</v>
      </c>
      <c r="I484" s="18">
        <v>2.9721</v>
      </c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</row>
    <row r="485" ht="15.75" customHeight="1">
      <c r="A485" s="8">
        <v>484.0</v>
      </c>
      <c r="B485" s="31" t="s">
        <v>5833</v>
      </c>
      <c r="C485" s="26" t="s">
        <v>5834</v>
      </c>
      <c r="D485" s="29" t="s">
        <v>5835</v>
      </c>
      <c r="E485" s="32">
        <v>72.1054</v>
      </c>
      <c r="F485" s="20">
        <v>0.63</v>
      </c>
      <c r="G485" s="31" t="s">
        <v>5836</v>
      </c>
      <c r="H485" s="6" t="s">
        <v>4312</v>
      </c>
      <c r="I485" s="18">
        <v>1.9480333333333333</v>
      </c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</row>
    <row r="486" ht="15.75" customHeight="1">
      <c r="A486" s="8">
        <v>485.0</v>
      </c>
      <c r="B486" s="31" t="s">
        <v>1065</v>
      </c>
      <c r="C486" s="26" t="s">
        <v>1066</v>
      </c>
      <c r="D486" s="29" t="s">
        <v>5837</v>
      </c>
      <c r="E486" s="32">
        <v>70.0896</v>
      </c>
      <c r="F486" s="20">
        <v>0.13</v>
      </c>
      <c r="G486" s="31" t="s">
        <v>5838</v>
      </c>
      <c r="H486" s="29" t="s">
        <v>4319</v>
      </c>
      <c r="I486" s="18">
        <v>1.7935818181818182</v>
      </c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</row>
    <row r="487" ht="15.75" customHeight="1">
      <c r="A487" s="8">
        <v>486.0</v>
      </c>
      <c r="B487" s="31" t="s">
        <v>1068</v>
      </c>
      <c r="C487" s="26" t="s">
        <v>1069</v>
      </c>
      <c r="D487" s="29" t="s">
        <v>5839</v>
      </c>
      <c r="E487" s="32">
        <v>98.1426</v>
      </c>
      <c r="F487" s="20">
        <v>1.48</v>
      </c>
      <c r="G487" s="31" t="s">
        <v>5840</v>
      </c>
      <c r="H487" s="29" t="s">
        <v>4319</v>
      </c>
      <c r="I487" s="18">
        <v>3.25</v>
      </c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</row>
    <row r="488" ht="15.75" customHeight="1">
      <c r="A488" s="8">
        <v>487.0</v>
      </c>
      <c r="B488" s="31" t="s">
        <v>5841</v>
      </c>
      <c r="C488" s="26" t="s">
        <v>5703</v>
      </c>
      <c r="D488" s="29" t="s">
        <v>5842</v>
      </c>
      <c r="E488" s="32">
        <v>100.1584</v>
      </c>
      <c r="F488" s="20">
        <v>1.61</v>
      </c>
      <c r="G488" s="31" t="s">
        <v>5843</v>
      </c>
      <c r="H488" s="6" t="s">
        <v>4312</v>
      </c>
      <c r="I488" s="18">
        <v>2.2220999999999997</v>
      </c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</row>
    <row r="489" ht="15.75" customHeight="1">
      <c r="A489" s="8">
        <v>488.0</v>
      </c>
      <c r="B489" s="31" t="s">
        <v>5844</v>
      </c>
      <c r="C489" s="26" t="s">
        <v>5845</v>
      </c>
      <c r="D489" s="29" t="s">
        <v>5846</v>
      </c>
      <c r="E489" s="32">
        <v>86.1319</v>
      </c>
      <c r="F489" s="20">
        <v>1.04</v>
      </c>
      <c r="G489" s="31" t="s">
        <v>5847</v>
      </c>
      <c r="H489" s="6" t="s">
        <v>4312</v>
      </c>
      <c r="I489" s="18">
        <v>1.5995</v>
      </c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</row>
    <row r="490" ht="15.75" customHeight="1">
      <c r="A490" s="8">
        <v>489.0</v>
      </c>
      <c r="B490" s="31" t="s">
        <v>5848</v>
      </c>
      <c r="C490" s="26" t="s">
        <v>5849</v>
      </c>
      <c r="D490" s="29" t="s">
        <v>5850</v>
      </c>
      <c r="E490" s="32">
        <v>86.1319</v>
      </c>
      <c r="F490" s="20">
        <v>1.12</v>
      </c>
      <c r="G490" s="31" t="s">
        <v>5851</v>
      </c>
      <c r="H490" s="6" t="s">
        <v>4312</v>
      </c>
      <c r="I490" s="18">
        <v>1.8828285714285715</v>
      </c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</row>
    <row r="491" ht="15.75" customHeight="1">
      <c r="A491" s="8">
        <v>490.0</v>
      </c>
      <c r="B491" s="9" t="s">
        <v>5852</v>
      </c>
      <c r="C491" s="3" t="s">
        <v>5703</v>
      </c>
      <c r="D491" s="3" t="s">
        <v>5853</v>
      </c>
      <c r="E491" s="32">
        <v>100.1584</v>
      </c>
      <c r="F491" s="20">
        <v>1.61</v>
      </c>
      <c r="G491" s="13">
        <v>-0.4718</v>
      </c>
      <c r="H491" s="6" t="s">
        <v>4312</v>
      </c>
      <c r="I491" s="13">
        <v>2.5282</v>
      </c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</row>
    <row r="492" ht="15.75" customHeight="1">
      <c r="A492" s="8">
        <v>491.0</v>
      </c>
      <c r="B492" s="31" t="s">
        <v>1071</v>
      </c>
      <c r="C492" s="26" t="s">
        <v>1072</v>
      </c>
      <c r="D492" s="29" t="s">
        <v>5854</v>
      </c>
      <c r="E492" s="32">
        <v>154.2486</v>
      </c>
      <c r="F492" s="20">
        <v>3.07</v>
      </c>
      <c r="G492" s="31" t="s">
        <v>5855</v>
      </c>
      <c r="H492" s="6" t="s">
        <v>4312</v>
      </c>
      <c r="I492" s="18">
        <v>3.9868333333333332</v>
      </c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</row>
    <row r="493" ht="15.75" customHeight="1">
      <c r="A493" s="8">
        <v>492.0</v>
      </c>
      <c r="B493" s="31" t="s">
        <v>5856</v>
      </c>
      <c r="C493" s="26" t="s">
        <v>5857</v>
      </c>
      <c r="D493" s="29" t="s">
        <v>5858</v>
      </c>
      <c r="E493" s="32">
        <v>84.1161</v>
      </c>
      <c r="F493" s="20">
        <v>0.49</v>
      </c>
      <c r="G493" s="31" t="s">
        <v>5859</v>
      </c>
      <c r="H493" s="6" t="s">
        <v>4312</v>
      </c>
      <c r="I493" s="18">
        <v>1.8214666666666668</v>
      </c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</row>
    <row r="494" ht="15.75" customHeight="1">
      <c r="A494" s="8">
        <v>493.0</v>
      </c>
      <c r="B494" s="31" t="s">
        <v>1074</v>
      </c>
      <c r="C494" s="26" t="s">
        <v>1075</v>
      </c>
      <c r="D494" s="29" t="s">
        <v>5860</v>
      </c>
      <c r="E494" s="32">
        <v>100.1584</v>
      </c>
      <c r="F494" s="20">
        <v>1.61</v>
      </c>
      <c r="G494" s="31" t="s">
        <v>5861</v>
      </c>
      <c r="H494" s="6" t="s">
        <v>4312</v>
      </c>
      <c r="I494" s="18">
        <v>2.1897444444444445</v>
      </c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</row>
    <row r="495" ht="15.75" customHeight="1">
      <c r="A495" s="8">
        <v>494.0</v>
      </c>
      <c r="B495" s="31" t="s">
        <v>5862</v>
      </c>
      <c r="C495" s="26" t="s">
        <v>5863</v>
      </c>
      <c r="D495" s="29" t="s">
        <v>5864</v>
      </c>
      <c r="E495" s="32">
        <v>82.1003</v>
      </c>
      <c r="F495" s="20">
        <v>0.35</v>
      </c>
      <c r="G495" s="31" t="s">
        <v>5865</v>
      </c>
      <c r="H495" s="6" t="s">
        <v>4312</v>
      </c>
      <c r="I495" s="18">
        <v>2.4467</v>
      </c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</row>
    <row r="496" ht="15.75" customHeight="1">
      <c r="A496" s="8">
        <v>495.0</v>
      </c>
      <c r="B496" s="31" t="s">
        <v>5866</v>
      </c>
      <c r="C496" s="26" t="s">
        <v>5867</v>
      </c>
      <c r="D496" s="29" t="s">
        <v>5868</v>
      </c>
      <c r="E496" s="32">
        <v>140.2221</v>
      </c>
      <c r="F496" s="20">
        <v>2.58</v>
      </c>
      <c r="G496" s="31" t="s">
        <v>5869</v>
      </c>
      <c r="H496" s="6" t="s">
        <v>4312</v>
      </c>
      <c r="I496" s="18">
        <v>3.6535200000000003</v>
      </c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</row>
    <row r="497" ht="15.75" customHeight="1">
      <c r="A497" s="8">
        <v>496.0</v>
      </c>
      <c r="B497" s="31" t="s">
        <v>1077</v>
      </c>
      <c r="C497" s="26" t="s">
        <v>1078</v>
      </c>
      <c r="D497" s="29" t="s">
        <v>5870</v>
      </c>
      <c r="E497" s="32">
        <v>72.1054</v>
      </c>
      <c r="F497" s="20">
        <v>0.63</v>
      </c>
      <c r="G497" s="31" t="s">
        <v>5871</v>
      </c>
      <c r="H497" s="6" t="s">
        <v>4312</v>
      </c>
      <c r="I497" s="18">
        <v>1.52935</v>
      </c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</row>
    <row r="498" ht="15.75" customHeight="1">
      <c r="A498" s="8">
        <v>497.0</v>
      </c>
      <c r="B498" s="31" t="s">
        <v>5872</v>
      </c>
      <c r="C498" s="26" t="s">
        <v>5873</v>
      </c>
      <c r="D498" s="29" t="s">
        <v>5874</v>
      </c>
      <c r="E498" s="32">
        <v>84.1161</v>
      </c>
      <c r="F498" s="20">
        <v>0.62</v>
      </c>
      <c r="G498" s="31" t="s">
        <v>5875</v>
      </c>
      <c r="H498" s="6" t="s">
        <v>4312</v>
      </c>
      <c r="I498" s="18">
        <v>2.4289</v>
      </c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</row>
    <row r="499" ht="15.75" customHeight="1">
      <c r="A499" s="8">
        <v>498.0</v>
      </c>
      <c r="B499" s="31" t="s">
        <v>1080</v>
      </c>
      <c r="C499" s="26" t="s">
        <v>1081</v>
      </c>
      <c r="D499" s="29" t="s">
        <v>5876</v>
      </c>
      <c r="E499" s="32">
        <v>112.1691</v>
      </c>
      <c r="F499" s="20">
        <v>1.47</v>
      </c>
      <c r="G499" s="31" t="s">
        <v>5877</v>
      </c>
      <c r="H499" s="6" t="s">
        <v>4312</v>
      </c>
      <c r="I499" s="18">
        <v>3.2525</v>
      </c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</row>
    <row r="500" ht="15.75" customHeight="1">
      <c r="A500" s="8">
        <v>499.0</v>
      </c>
      <c r="B500" s="31" t="s">
        <v>5878</v>
      </c>
      <c r="C500" s="26" t="s">
        <v>5879</v>
      </c>
      <c r="D500" s="29" t="s">
        <v>5880</v>
      </c>
      <c r="E500" s="32">
        <v>128.2114</v>
      </c>
      <c r="F500" s="20">
        <v>2.59</v>
      </c>
      <c r="G500" s="31" t="s">
        <v>5881</v>
      </c>
      <c r="H500" s="6" t="s">
        <v>4312</v>
      </c>
      <c r="I500" s="18">
        <v>3.3576</v>
      </c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</row>
    <row r="501" ht="15.75" customHeight="1">
      <c r="A501" s="8">
        <v>500.0</v>
      </c>
      <c r="B501" s="31" t="s">
        <v>5882</v>
      </c>
      <c r="C501" s="26" t="s">
        <v>5883</v>
      </c>
      <c r="D501" s="29" t="s">
        <v>5884</v>
      </c>
      <c r="E501" s="32">
        <v>126.1956</v>
      </c>
      <c r="F501" s="20">
        <v>2.09</v>
      </c>
      <c r="G501" s="31" t="s">
        <v>5885</v>
      </c>
      <c r="H501" s="6" t="s">
        <v>4312</v>
      </c>
      <c r="I501" s="18">
        <v>3.19168</v>
      </c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</row>
    <row r="502" ht="15.75" customHeight="1">
      <c r="A502" s="8">
        <v>501.0</v>
      </c>
      <c r="B502" s="31" t="s">
        <v>5886</v>
      </c>
      <c r="C502" s="3" t="s">
        <v>5887</v>
      </c>
      <c r="D502" s="29" t="s">
        <v>5888</v>
      </c>
      <c r="E502" s="32">
        <v>112.1691</v>
      </c>
      <c r="F502" s="20">
        <v>1.74092060129838</v>
      </c>
      <c r="G502" s="31" t="s">
        <v>5889</v>
      </c>
      <c r="H502" s="6" t="s">
        <v>4312</v>
      </c>
      <c r="I502" s="18">
        <v>2.9674666666666667</v>
      </c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</row>
    <row r="503" ht="15.75" customHeight="1">
      <c r="A503" s="8">
        <v>502.0</v>
      </c>
      <c r="B503" s="31" t="s">
        <v>5890</v>
      </c>
      <c r="C503" s="3" t="s">
        <v>5891</v>
      </c>
      <c r="D503" s="29" t="s">
        <v>5892</v>
      </c>
      <c r="E503" s="32">
        <v>196.3281</v>
      </c>
      <c r="F503" s="20">
        <v>4.88382714345074</v>
      </c>
      <c r="G503" s="31" t="s">
        <v>5893</v>
      </c>
      <c r="H503" s="6" t="s">
        <v>4312</v>
      </c>
      <c r="I503" s="18">
        <v>5.3454999999999995</v>
      </c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</row>
    <row r="504" ht="15.75" customHeight="1">
      <c r="A504" s="8">
        <v>503.0</v>
      </c>
      <c r="B504" s="31" t="s">
        <v>1083</v>
      </c>
      <c r="C504" s="26" t="s">
        <v>1084</v>
      </c>
      <c r="D504" s="29" t="s">
        <v>5894</v>
      </c>
      <c r="E504" s="32">
        <v>70.0896</v>
      </c>
      <c r="F504" s="20">
        <v>0.0</v>
      </c>
      <c r="G504" s="31" t="s">
        <v>5895</v>
      </c>
      <c r="H504" s="6" t="s">
        <v>4312</v>
      </c>
      <c r="I504" s="18">
        <v>2.59945</v>
      </c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</row>
    <row r="505" ht="15.75" customHeight="1">
      <c r="A505" s="8">
        <v>504.0</v>
      </c>
      <c r="B505" s="31" t="s">
        <v>5896</v>
      </c>
      <c r="C505" s="3" t="s">
        <v>5897</v>
      </c>
      <c r="D505" s="29" t="s">
        <v>5898</v>
      </c>
      <c r="E505" s="32">
        <v>126.1956</v>
      </c>
      <c r="F505" s="20">
        <v>1.59062621692072</v>
      </c>
      <c r="G505" s="31" t="s">
        <v>5899</v>
      </c>
      <c r="H505" s="6" t="s">
        <v>4312</v>
      </c>
      <c r="I505" s="18">
        <v>3.7418666666666667</v>
      </c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</row>
    <row r="506" ht="15.75" customHeight="1">
      <c r="A506" s="8">
        <v>505.0</v>
      </c>
      <c r="B506" s="31" t="s">
        <v>5900</v>
      </c>
      <c r="C506" s="26" t="s">
        <v>5901</v>
      </c>
      <c r="D506" s="29" t="s">
        <v>5902</v>
      </c>
      <c r="E506" s="32">
        <v>126.1956</v>
      </c>
      <c r="F506" s="20">
        <v>1.85</v>
      </c>
      <c r="G506" s="31" t="s">
        <v>5903</v>
      </c>
      <c r="H506" s="29" t="s">
        <v>4319</v>
      </c>
      <c r="I506" s="18">
        <v>2.4485</v>
      </c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</row>
    <row r="507" ht="15.75" customHeight="1">
      <c r="A507" s="8">
        <v>506.0</v>
      </c>
      <c r="B507" s="31" t="s">
        <v>5904</v>
      </c>
      <c r="C507" s="26" t="s">
        <v>5905</v>
      </c>
      <c r="D507" s="29" t="s">
        <v>5906</v>
      </c>
      <c r="E507" s="32">
        <v>98.1426</v>
      </c>
      <c r="F507" s="20">
        <v>1.03</v>
      </c>
      <c r="G507" s="31" t="s">
        <v>5907</v>
      </c>
      <c r="H507" s="29" t="s">
        <v>4319</v>
      </c>
      <c r="I507" s="18">
        <v>3.537025</v>
      </c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</row>
    <row r="508" ht="15.75" customHeight="1">
      <c r="A508" s="8">
        <v>507.0</v>
      </c>
      <c r="B508" s="31" t="s">
        <v>5908</v>
      </c>
      <c r="C508" s="3" t="s">
        <v>5909</v>
      </c>
      <c r="D508" s="29" t="s">
        <v>5910</v>
      </c>
      <c r="E508" s="32">
        <v>112.1691</v>
      </c>
      <c r="F508" s="20">
        <v>1.3252161507177</v>
      </c>
      <c r="G508" s="31" t="s">
        <v>5911</v>
      </c>
      <c r="H508" s="29" t="s">
        <v>4319</v>
      </c>
      <c r="I508" s="18">
        <v>2.1</v>
      </c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</row>
    <row r="509" ht="15.75" customHeight="1">
      <c r="A509" s="8">
        <v>508.0</v>
      </c>
      <c r="B509" s="31" t="s">
        <v>5912</v>
      </c>
      <c r="C509" s="3" t="s">
        <v>5913</v>
      </c>
      <c r="D509" s="29" t="s">
        <v>5914</v>
      </c>
      <c r="E509" s="32">
        <v>126.1956</v>
      </c>
      <c r="F509" s="20">
        <v>2.21507830350572</v>
      </c>
      <c r="G509" s="31" t="s">
        <v>5915</v>
      </c>
      <c r="H509" s="29" t="s">
        <v>4319</v>
      </c>
      <c r="I509" s="18">
        <v>2.519125</v>
      </c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</row>
    <row r="510" ht="15.75" customHeight="1">
      <c r="A510" s="8">
        <v>509.0</v>
      </c>
      <c r="B510" s="31" t="s">
        <v>5916</v>
      </c>
      <c r="C510" s="3" t="s">
        <v>5917</v>
      </c>
      <c r="D510" s="29" t="s">
        <v>5918</v>
      </c>
      <c r="E510" s="32">
        <v>126.1956</v>
      </c>
      <c r="F510" s="20">
        <v>2.22622989011872</v>
      </c>
      <c r="G510" s="31" t="s">
        <v>5919</v>
      </c>
      <c r="H510" s="29" t="s">
        <v>4319</v>
      </c>
      <c r="I510" s="18">
        <v>2.62305</v>
      </c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</row>
    <row r="511" ht="15.75" customHeight="1">
      <c r="A511" s="8">
        <v>510.0</v>
      </c>
      <c r="B511" s="31" t="s">
        <v>5920</v>
      </c>
      <c r="C511" s="3" t="s">
        <v>5921</v>
      </c>
      <c r="D511" s="29" t="s">
        <v>5922</v>
      </c>
      <c r="E511" s="32">
        <v>140.2221</v>
      </c>
      <c r="F511" s="20">
        <v>2.48048836970875</v>
      </c>
      <c r="G511" s="31" t="s">
        <v>5923</v>
      </c>
      <c r="H511" s="29" t="s">
        <v>4319</v>
      </c>
      <c r="I511" s="18">
        <v>3.4008000000000003</v>
      </c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</row>
    <row r="512" ht="15.75" customHeight="1">
      <c r="A512" s="8">
        <v>511.0</v>
      </c>
      <c r="B512" s="31" t="s">
        <v>5924</v>
      </c>
      <c r="C512" s="3" t="s">
        <v>5925</v>
      </c>
      <c r="D512" s="29" t="s">
        <v>5926</v>
      </c>
      <c r="E512" s="32">
        <v>112.1691</v>
      </c>
      <c r="F512" s="20">
        <v>1.10531692810038</v>
      </c>
      <c r="G512" s="31" t="s">
        <v>5927</v>
      </c>
      <c r="H512" s="29" t="s">
        <v>4319</v>
      </c>
      <c r="I512" s="18">
        <v>3.6181</v>
      </c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</row>
    <row r="513" ht="15.75" customHeight="1">
      <c r="A513" s="8">
        <v>512.0</v>
      </c>
      <c r="B513" s="31" t="s">
        <v>5928</v>
      </c>
      <c r="C513" s="3" t="s">
        <v>5929</v>
      </c>
      <c r="D513" s="29" t="s">
        <v>5930</v>
      </c>
      <c r="E513" s="32">
        <v>152.2757</v>
      </c>
      <c r="F513" s="20">
        <v>4.70672389484015</v>
      </c>
      <c r="G513" s="31" t="s">
        <v>5931</v>
      </c>
      <c r="H513" s="29" t="s">
        <v>4319</v>
      </c>
      <c r="I513" s="18">
        <v>4.61545</v>
      </c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</row>
    <row r="514" ht="15.75" customHeight="1">
      <c r="A514" s="8">
        <v>513.0</v>
      </c>
      <c r="B514" s="31" t="s">
        <v>5932</v>
      </c>
      <c r="C514" s="3" t="s">
        <v>5933</v>
      </c>
      <c r="D514" s="29" t="s">
        <v>5934</v>
      </c>
      <c r="E514" s="32">
        <v>98.1426</v>
      </c>
      <c r="F514" s="20">
        <v>1.25561131247804</v>
      </c>
      <c r="G514" s="31" t="s">
        <v>5935</v>
      </c>
      <c r="H514" s="29" t="s">
        <v>4319</v>
      </c>
      <c r="I514" s="18">
        <v>2.8067</v>
      </c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</row>
    <row r="515" ht="15.75" customHeight="1">
      <c r="A515" s="8">
        <v>514.0</v>
      </c>
      <c r="B515" s="31" t="s">
        <v>1107</v>
      </c>
      <c r="C515" s="26" t="s">
        <v>1108</v>
      </c>
      <c r="D515" s="29" t="s">
        <v>5936</v>
      </c>
      <c r="E515" s="32">
        <v>86.089</v>
      </c>
      <c r="F515" s="20">
        <v>-0.93</v>
      </c>
      <c r="G515" s="31" t="s">
        <v>5937</v>
      </c>
      <c r="H515" s="29" t="s">
        <v>4319</v>
      </c>
      <c r="I515" s="18">
        <v>1.620836363636364</v>
      </c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</row>
    <row r="516" ht="15.75" customHeight="1">
      <c r="A516" s="8">
        <v>515.0</v>
      </c>
      <c r="B516" s="31" t="s">
        <v>5938</v>
      </c>
      <c r="C516" s="26" t="s">
        <v>5939</v>
      </c>
      <c r="D516" s="29" t="s">
        <v>5940</v>
      </c>
      <c r="E516" s="32">
        <v>142.195</v>
      </c>
      <c r="F516" s="20">
        <v>0.81</v>
      </c>
      <c r="G516" s="31" t="s">
        <v>5941</v>
      </c>
      <c r="H516" s="29" t="s">
        <v>4319</v>
      </c>
      <c r="I516" s="18">
        <v>1.417525</v>
      </c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</row>
    <row r="517" ht="15.75" customHeight="1">
      <c r="A517" s="8">
        <v>516.0</v>
      </c>
      <c r="B517" s="31" t="s">
        <v>5942</v>
      </c>
      <c r="C517" s="26" t="s">
        <v>5943</v>
      </c>
      <c r="D517" s="29" t="s">
        <v>5944</v>
      </c>
      <c r="E517" s="32">
        <v>114.142</v>
      </c>
      <c r="F517" s="20">
        <v>-0.1</v>
      </c>
      <c r="G517" s="31" t="s">
        <v>5945</v>
      </c>
      <c r="H517" s="29" t="s">
        <v>4319</v>
      </c>
      <c r="I517" s="18">
        <v>2.53992</v>
      </c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</row>
    <row r="518" ht="15.75" customHeight="1">
      <c r="A518" s="8">
        <v>517.0</v>
      </c>
      <c r="B518" s="31" t="s">
        <v>5946</v>
      </c>
      <c r="C518" s="26" t="s">
        <v>5947</v>
      </c>
      <c r="D518" s="29" t="s">
        <v>5948</v>
      </c>
      <c r="E518" s="32">
        <v>88.1048</v>
      </c>
      <c r="F518" s="20">
        <v>-0.81</v>
      </c>
      <c r="G518" s="31" t="s">
        <v>5949</v>
      </c>
      <c r="H518" s="6" t="s">
        <v>4312</v>
      </c>
      <c r="I518" s="18">
        <v>0.8351249999999997</v>
      </c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</row>
    <row r="519" ht="15.75" customHeight="1">
      <c r="A519" s="8">
        <v>518.0</v>
      </c>
      <c r="B519" s="31" t="s">
        <v>1110</v>
      </c>
      <c r="C519" s="26" t="s">
        <v>1111</v>
      </c>
      <c r="D519" s="29" t="s">
        <v>5950</v>
      </c>
      <c r="E519" s="32">
        <v>100.1584</v>
      </c>
      <c r="F519" s="20">
        <v>1.78</v>
      </c>
      <c r="G519" s="31" t="s">
        <v>5951</v>
      </c>
      <c r="H519" s="6" t="s">
        <v>4312</v>
      </c>
      <c r="I519" s="18">
        <v>2.8026555555555555</v>
      </c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</row>
    <row r="520" ht="15.75" customHeight="1">
      <c r="A520" s="8">
        <v>519.0</v>
      </c>
      <c r="B520" s="31" t="s">
        <v>5952</v>
      </c>
      <c r="C520" s="26" t="s">
        <v>5953</v>
      </c>
      <c r="D520" s="29" t="s">
        <v>5954</v>
      </c>
      <c r="E520" s="32">
        <v>72.1054</v>
      </c>
      <c r="F520" s="20">
        <v>0.74</v>
      </c>
      <c r="G520" s="31" t="s">
        <v>5955</v>
      </c>
      <c r="H520" s="6" t="s">
        <v>4312</v>
      </c>
      <c r="I520" s="18">
        <v>2.52884</v>
      </c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</row>
    <row r="521" ht="15.75" customHeight="1">
      <c r="A521" s="8">
        <v>520.0</v>
      </c>
      <c r="B521" s="31" t="s">
        <v>1116</v>
      </c>
      <c r="C521" s="26" t="s">
        <v>1117</v>
      </c>
      <c r="D521" s="29" t="s">
        <v>5956</v>
      </c>
      <c r="E521" s="32">
        <v>86.1319</v>
      </c>
      <c r="F521" s="20">
        <v>1.23</v>
      </c>
      <c r="G521" s="31" t="s">
        <v>5957</v>
      </c>
      <c r="H521" s="6" t="s">
        <v>4312</v>
      </c>
      <c r="I521" s="18">
        <v>2.6231444444444443</v>
      </c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</row>
    <row r="522" ht="15.75" customHeight="1">
      <c r="A522" s="8">
        <v>521.0</v>
      </c>
      <c r="B522" s="31" t="s">
        <v>5958</v>
      </c>
      <c r="C522" s="26" t="s">
        <v>5959</v>
      </c>
      <c r="D522" s="29" t="s">
        <v>5960</v>
      </c>
      <c r="E522" s="32">
        <v>100.1584</v>
      </c>
      <c r="F522" s="20">
        <v>1.73</v>
      </c>
      <c r="G522" s="31" t="s">
        <v>5961</v>
      </c>
      <c r="H522" s="6" t="s">
        <v>4312</v>
      </c>
      <c r="I522" s="18">
        <v>2.9254</v>
      </c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</row>
    <row r="523" ht="15.75" customHeight="1">
      <c r="A523" s="8">
        <v>522.0</v>
      </c>
      <c r="B523" s="31" t="s">
        <v>1119</v>
      </c>
      <c r="C523" s="26" t="s">
        <v>1120</v>
      </c>
      <c r="D523" s="29" t="s">
        <v>5962</v>
      </c>
      <c r="E523" s="32">
        <v>86.1319</v>
      </c>
      <c r="F523" s="20">
        <v>1.31</v>
      </c>
      <c r="G523" s="31" t="s">
        <v>5963</v>
      </c>
      <c r="H523" s="6" t="s">
        <v>4312</v>
      </c>
      <c r="I523" s="18">
        <v>2.9019625</v>
      </c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</row>
    <row r="524" ht="15.75" customHeight="1">
      <c r="A524" s="8">
        <v>523.0</v>
      </c>
      <c r="B524" s="31" t="s">
        <v>5964</v>
      </c>
      <c r="C524" s="26" t="s">
        <v>5965</v>
      </c>
      <c r="D524" s="29" t="s">
        <v>5966</v>
      </c>
      <c r="E524" s="32">
        <v>114.1849</v>
      </c>
      <c r="F524" s="20">
        <v>2.29</v>
      </c>
      <c r="G524" s="31" t="s">
        <v>5967</v>
      </c>
      <c r="H524" s="6" t="s">
        <v>4312</v>
      </c>
      <c r="I524" s="18">
        <v>2.96322</v>
      </c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</row>
    <row r="525" ht="15.75" customHeight="1">
      <c r="A525" s="8">
        <v>524.0</v>
      </c>
      <c r="B525" s="31" t="s">
        <v>5968</v>
      </c>
      <c r="C525" s="26" t="s">
        <v>5969</v>
      </c>
      <c r="D525" s="29" t="s">
        <v>5970</v>
      </c>
      <c r="E525" s="32">
        <v>156.2644</v>
      </c>
      <c r="F525" s="20">
        <v>3.76</v>
      </c>
      <c r="G525" s="31" t="s">
        <v>5971</v>
      </c>
      <c r="H525" s="29" t="s">
        <v>4319</v>
      </c>
      <c r="I525" s="18">
        <v>4.2486999999999995</v>
      </c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</row>
    <row r="526" ht="15.75" customHeight="1">
      <c r="A526" s="8">
        <v>525.0</v>
      </c>
      <c r="B526" s="31" t="s">
        <v>5972</v>
      </c>
      <c r="C526" s="26" t="s">
        <v>5973</v>
      </c>
      <c r="D526" s="29" t="s">
        <v>5974</v>
      </c>
      <c r="E526" s="32">
        <v>170.2909</v>
      </c>
      <c r="F526" s="20">
        <v>4.25</v>
      </c>
      <c r="G526" s="31" t="s">
        <v>5975</v>
      </c>
      <c r="H526" s="29" t="s">
        <v>4319</v>
      </c>
      <c r="I526" s="18">
        <v>4.6476</v>
      </c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</row>
    <row r="527" ht="15.75" customHeight="1">
      <c r="A527" s="8">
        <v>526.0</v>
      </c>
      <c r="B527" s="31" t="s">
        <v>5976</v>
      </c>
      <c r="C527" s="26" t="s">
        <v>5977</v>
      </c>
      <c r="D527" s="29" t="s">
        <v>5978</v>
      </c>
      <c r="E527" s="32">
        <v>184.3174</v>
      </c>
      <c r="F527" s="20">
        <v>4.75</v>
      </c>
      <c r="G527" s="31" t="s">
        <v>5979</v>
      </c>
      <c r="H527" s="29" t="s">
        <v>4319</v>
      </c>
      <c r="I527" s="18">
        <v>4.7331666666666665</v>
      </c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</row>
    <row r="528" ht="15.75" customHeight="1">
      <c r="A528" s="8">
        <v>527.0</v>
      </c>
      <c r="B528" s="31" t="s">
        <v>5980</v>
      </c>
      <c r="C528" s="26" t="s">
        <v>5981</v>
      </c>
      <c r="D528" s="29" t="s">
        <v>5982</v>
      </c>
      <c r="E528" s="32">
        <v>128.2114</v>
      </c>
      <c r="F528" s="20">
        <v>2.71</v>
      </c>
      <c r="G528" s="31" t="s">
        <v>5983</v>
      </c>
      <c r="H528" s="6" t="s">
        <v>4312</v>
      </c>
      <c r="I528" s="18">
        <v>3.1606</v>
      </c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</row>
    <row r="529" ht="15.75" customHeight="1">
      <c r="A529" s="8">
        <v>528.0</v>
      </c>
      <c r="B529" s="31" t="s">
        <v>1122</v>
      </c>
      <c r="C529" s="26" t="s">
        <v>1123</v>
      </c>
      <c r="D529" s="29" t="s">
        <v>5984</v>
      </c>
      <c r="E529" s="32">
        <v>100.1584</v>
      </c>
      <c r="F529" s="20">
        <v>1.73</v>
      </c>
      <c r="G529" s="31" t="s">
        <v>5985</v>
      </c>
      <c r="H529" s="6" t="s">
        <v>4312</v>
      </c>
      <c r="I529" s="18">
        <v>2.5284166666666668</v>
      </c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</row>
    <row r="530" ht="15.75" customHeight="1">
      <c r="A530" s="8">
        <v>529.0</v>
      </c>
      <c r="B530" s="31" t="s">
        <v>5986</v>
      </c>
      <c r="C530" s="26" t="s">
        <v>5987</v>
      </c>
      <c r="D530" s="29" t="s">
        <v>5988</v>
      </c>
      <c r="E530" s="32">
        <v>58.0789</v>
      </c>
      <c r="F530" s="20">
        <v>0.59</v>
      </c>
      <c r="G530" s="31" t="s">
        <v>5989</v>
      </c>
      <c r="H530" s="6" t="s">
        <v>4312</v>
      </c>
      <c r="I530" s="18">
        <v>2.3757</v>
      </c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</row>
    <row r="531" ht="15.75" customHeight="1">
      <c r="A531" s="8">
        <v>530.0</v>
      </c>
      <c r="B531" s="31" t="s">
        <v>1125</v>
      </c>
      <c r="C531" s="26" t="s">
        <v>1126</v>
      </c>
      <c r="D531" s="29" t="s">
        <v>5990</v>
      </c>
      <c r="E531" s="32">
        <v>72.1054</v>
      </c>
      <c r="F531" s="20">
        <v>0.88</v>
      </c>
      <c r="G531" s="31" t="s">
        <v>5991</v>
      </c>
      <c r="H531" s="6" t="s">
        <v>4312</v>
      </c>
      <c r="I531" s="18">
        <v>2.5773125</v>
      </c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</row>
    <row r="532" ht="15.75" customHeight="1">
      <c r="A532" s="8">
        <v>531.0</v>
      </c>
      <c r="B532" s="31" t="s">
        <v>5992</v>
      </c>
      <c r="C532" s="26" t="s">
        <v>5993</v>
      </c>
      <c r="D532" s="29" t="s">
        <v>5994</v>
      </c>
      <c r="E532" s="32">
        <v>128.2114</v>
      </c>
      <c r="F532" s="20">
        <v>2.78</v>
      </c>
      <c r="G532" s="31" t="s">
        <v>5995</v>
      </c>
      <c r="H532" s="29" t="s">
        <v>4319</v>
      </c>
      <c r="I532" s="18">
        <v>3.42718</v>
      </c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</row>
    <row r="533" ht="15.75" customHeight="1">
      <c r="A533" s="8">
        <v>532.0</v>
      </c>
      <c r="B533" s="31" t="s">
        <v>5996</v>
      </c>
      <c r="C533" s="26" t="s">
        <v>5997</v>
      </c>
      <c r="D533" s="29" t="s">
        <v>5998</v>
      </c>
      <c r="E533" s="32">
        <v>142.2379</v>
      </c>
      <c r="F533" s="20">
        <v>3.27</v>
      </c>
      <c r="G533" s="31" t="s">
        <v>5999</v>
      </c>
      <c r="H533" s="29" t="s">
        <v>4319</v>
      </c>
      <c r="I533" s="18">
        <v>3.7772</v>
      </c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</row>
    <row r="534" ht="15.75" customHeight="1">
      <c r="A534" s="8">
        <v>533.0</v>
      </c>
      <c r="B534" s="31" t="s">
        <v>1128</v>
      </c>
      <c r="C534" s="26" t="s">
        <v>1129</v>
      </c>
      <c r="D534" s="29" t="s">
        <v>6000</v>
      </c>
      <c r="E534" s="32">
        <v>86.1319</v>
      </c>
      <c r="F534" s="20">
        <v>1.23</v>
      </c>
      <c r="G534" s="31" t="s">
        <v>6001</v>
      </c>
      <c r="H534" s="29" t="s">
        <v>4319</v>
      </c>
      <c r="I534" s="18">
        <v>2.634</v>
      </c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</row>
    <row r="535" ht="15.75" customHeight="1">
      <c r="A535" s="8">
        <v>534.0</v>
      </c>
      <c r="B535" s="31" t="s">
        <v>6002</v>
      </c>
      <c r="C535" s="26" t="s">
        <v>6003</v>
      </c>
      <c r="D535" s="29" t="s">
        <v>6004</v>
      </c>
      <c r="E535" s="32">
        <v>100.1584</v>
      </c>
      <c r="F535" s="20">
        <v>1.69</v>
      </c>
      <c r="G535" s="31" t="s">
        <v>6005</v>
      </c>
      <c r="H535" s="6" t="s">
        <v>6006</v>
      </c>
      <c r="I535" s="18">
        <v>2.6272</v>
      </c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</row>
    <row r="536" ht="15.75" customHeight="1">
      <c r="A536" s="8">
        <v>535.0</v>
      </c>
      <c r="B536" s="31" t="s">
        <v>6007</v>
      </c>
      <c r="C536" s="26" t="s">
        <v>6008</v>
      </c>
      <c r="D536" s="29" t="s">
        <v>6009</v>
      </c>
      <c r="E536" s="32">
        <v>70.0896</v>
      </c>
      <c r="F536" s="20">
        <v>0.74</v>
      </c>
      <c r="G536" s="31" t="s">
        <v>4554</v>
      </c>
      <c r="H536" s="29" t="s">
        <v>4319</v>
      </c>
      <c r="I536" s="18">
        <v>3.67</v>
      </c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</row>
    <row r="537" ht="15.75" customHeight="1">
      <c r="A537" s="8">
        <v>536.0</v>
      </c>
      <c r="B537" s="31" t="s">
        <v>6010</v>
      </c>
      <c r="C537" s="26" t="s">
        <v>6011</v>
      </c>
      <c r="D537" s="29" t="s">
        <v>6012</v>
      </c>
      <c r="E537" s="32">
        <v>162.6562</v>
      </c>
      <c r="F537" s="20">
        <v>2.47</v>
      </c>
      <c r="G537" s="31" t="s">
        <v>6013</v>
      </c>
      <c r="H537" s="29" t="s">
        <v>4319</v>
      </c>
      <c r="I537" s="18">
        <v>3.41495</v>
      </c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</row>
    <row r="538" ht="15.75" customHeight="1">
      <c r="A538" s="8">
        <v>537.0</v>
      </c>
      <c r="B538" s="31" t="s">
        <v>6014</v>
      </c>
      <c r="C538" s="26" t="s">
        <v>6015</v>
      </c>
      <c r="D538" s="29" t="s">
        <v>6016</v>
      </c>
      <c r="E538" s="32">
        <v>134.6032</v>
      </c>
      <c r="F538" s="20">
        <v>1.49</v>
      </c>
      <c r="G538" s="31" t="s">
        <v>6017</v>
      </c>
      <c r="H538" s="29" t="s">
        <v>4319</v>
      </c>
      <c r="I538" s="18">
        <v>3.33975</v>
      </c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</row>
    <row r="539" ht="15.75" customHeight="1">
      <c r="A539" s="8">
        <v>538.0</v>
      </c>
      <c r="B539" s="31" t="s">
        <v>6018</v>
      </c>
      <c r="C539" s="26" t="s">
        <v>6019</v>
      </c>
      <c r="D539" s="29" t="s">
        <v>6020</v>
      </c>
      <c r="E539" s="32">
        <v>148.6297</v>
      </c>
      <c r="F539" s="20">
        <v>1.98</v>
      </c>
      <c r="G539" s="31" t="s">
        <v>6021</v>
      </c>
      <c r="H539" s="29" t="s">
        <v>4319</v>
      </c>
      <c r="I539" s="18">
        <v>3.4591</v>
      </c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</row>
    <row r="540" ht="15.75" customHeight="1">
      <c r="A540" s="8">
        <v>539.0</v>
      </c>
      <c r="B540" s="31" t="s">
        <v>6022</v>
      </c>
      <c r="C540" s="26" t="s">
        <v>6023</v>
      </c>
      <c r="D540" s="29" t="s">
        <v>6024</v>
      </c>
      <c r="E540" s="32">
        <v>120.5767</v>
      </c>
      <c r="F540" s="20">
        <v>1.0</v>
      </c>
      <c r="G540" s="31" t="s">
        <v>6025</v>
      </c>
      <c r="H540" s="29" t="s">
        <v>4319</v>
      </c>
      <c r="I540" s="18">
        <v>2.65515</v>
      </c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</row>
    <row r="541" ht="15.75" customHeight="1">
      <c r="A541" s="8">
        <v>540.0</v>
      </c>
      <c r="B541" s="31" t="s">
        <v>6026</v>
      </c>
      <c r="C541" s="26" t="s">
        <v>6027</v>
      </c>
      <c r="D541" s="29" t="s">
        <v>6028</v>
      </c>
      <c r="E541" s="32">
        <v>154.2486</v>
      </c>
      <c r="F541" s="20">
        <v>3.55</v>
      </c>
      <c r="G541" s="31" t="s">
        <v>6029</v>
      </c>
      <c r="H541" s="6" t="s">
        <v>4312</v>
      </c>
      <c r="I541" s="18">
        <v>3.9491666666666667</v>
      </c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</row>
    <row r="542" ht="15.75" customHeight="1">
      <c r="A542" s="8">
        <v>541.0</v>
      </c>
      <c r="B542" s="31" t="s">
        <v>6030</v>
      </c>
      <c r="C542" s="26" t="s">
        <v>6031</v>
      </c>
      <c r="D542" s="29" t="s">
        <v>6032</v>
      </c>
      <c r="E542" s="32">
        <v>154.2486</v>
      </c>
      <c r="F542" s="20">
        <v>3.55</v>
      </c>
      <c r="G542" s="31" t="s">
        <v>6033</v>
      </c>
      <c r="H542" s="6" t="s">
        <v>4312</v>
      </c>
      <c r="I542" s="18">
        <v>4.2089</v>
      </c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</row>
    <row r="543" ht="15.75" customHeight="1">
      <c r="A543" s="8">
        <v>542.0</v>
      </c>
      <c r="B543" s="31" t="s">
        <v>1134</v>
      </c>
      <c r="C543" s="26" t="s">
        <v>1135</v>
      </c>
      <c r="D543" s="29" t="s">
        <v>6034</v>
      </c>
      <c r="E543" s="32">
        <v>56.0631</v>
      </c>
      <c r="F543" s="20">
        <v>-0.01</v>
      </c>
      <c r="G543" s="31" t="s">
        <v>6035</v>
      </c>
      <c r="H543" s="3" t="s">
        <v>6036</v>
      </c>
      <c r="I543" s="18">
        <v>4.52815</v>
      </c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</row>
    <row r="544" ht="15.75" customHeight="1">
      <c r="A544" s="8">
        <v>543.0</v>
      </c>
      <c r="B544" s="31" t="s">
        <v>6037</v>
      </c>
      <c r="C544" s="26" t="s">
        <v>6038</v>
      </c>
      <c r="D544" s="29" t="s">
        <v>6039</v>
      </c>
      <c r="E544" s="32">
        <v>84.1161</v>
      </c>
      <c r="F544" s="20">
        <v>1.15</v>
      </c>
      <c r="G544" s="31" t="s">
        <v>6040</v>
      </c>
      <c r="H544" s="3" t="s">
        <v>6036</v>
      </c>
      <c r="I544" s="18">
        <v>3.0893333333333333</v>
      </c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</row>
    <row r="545" ht="15.75" customHeight="1">
      <c r="A545" s="8">
        <v>544.0</v>
      </c>
      <c r="B545" s="31" t="s">
        <v>6041</v>
      </c>
      <c r="C545" s="26" t="s">
        <v>1138</v>
      </c>
      <c r="D545" s="29" t="s">
        <v>6042</v>
      </c>
      <c r="E545" s="32">
        <v>70.0896</v>
      </c>
      <c r="F545" s="20">
        <v>0.6</v>
      </c>
      <c r="G545" s="31" t="s">
        <v>6043</v>
      </c>
      <c r="H545" s="3" t="s">
        <v>6036</v>
      </c>
      <c r="I545" s="18">
        <v>3.82</v>
      </c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</row>
    <row r="546" ht="15.75" customHeight="1">
      <c r="A546" s="8">
        <v>545.0</v>
      </c>
      <c r="B546" s="31" t="s">
        <v>6044</v>
      </c>
      <c r="C546" s="26" t="s">
        <v>6045</v>
      </c>
      <c r="D546" s="29" t="s">
        <v>6046</v>
      </c>
      <c r="E546" s="32">
        <v>96.1268</v>
      </c>
      <c r="F546" s="20">
        <v>1.37</v>
      </c>
      <c r="G546" s="31" t="s">
        <v>6047</v>
      </c>
      <c r="H546" s="3" t="s">
        <v>6036</v>
      </c>
      <c r="I546" s="18">
        <v>3.7485</v>
      </c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</row>
    <row r="547" ht="15.75" customHeight="1">
      <c r="A547" s="8">
        <v>546.0</v>
      </c>
      <c r="B547" s="31" t="s">
        <v>6048</v>
      </c>
      <c r="C547" s="26" t="s">
        <v>6049</v>
      </c>
      <c r="D547" s="29" t="s">
        <v>6050</v>
      </c>
      <c r="E547" s="32">
        <v>84.1161</v>
      </c>
      <c r="F547" s="20">
        <v>1.15</v>
      </c>
      <c r="G547" s="31" t="s">
        <v>6051</v>
      </c>
      <c r="H547" s="3" t="s">
        <v>6036</v>
      </c>
      <c r="I547" s="18">
        <v>2.860333333333333</v>
      </c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</row>
    <row r="548" ht="15.75" customHeight="1">
      <c r="A548" s="8">
        <v>547.0</v>
      </c>
      <c r="B548" s="31" t="s">
        <v>6052</v>
      </c>
      <c r="C548" s="26" t="s">
        <v>6053</v>
      </c>
      <c r="D548" s="29" t="s">
        <v>6054</v>
      </c>
      <c r="E548" s="32">
        <v>138.2063</v>
      </c>
      <c r="F548" s="20">
        <v>2.84</v>
      </c>
      <c r="G548" s="31" t="s">
        <v>6055</v>
      </c>
      <c r="H548" s="3" t="s">
        <v>6036</v>
      </c>
      <c r="I548" s="18">
        <v>4.338333333333333</v>
      </c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</row>
    <row r="549" ht="15.75" customHeight="1">
      <c r="A549" s="8">
        <v>548.0</v>
      </c>
      <c r="B549" s="31" t="s">
        <v>6056</v>
      </c>
      <c r="C549" s="26" t="s">
        <v>6057</v>
      </c>
      <c r="D549" s="29" t="s">
        <v>6058</v>
      </c>
      <c r="E549" s="32">
        <v>98.1426</v>
      </c>
      <c r="F549" s="20">
        <v>1.64</v>
      </c>
      <c r="G549" s="31" t="s">
        <v>6059</v>
      </c>
      <c r="H549" s="3" t="s">
        <v>6036</v>
      </c>
      <c r="I549" s="18">
        <v>2.7945</v>
      </c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</row>
    <row r="550" ht="15.75" customHeight="1">
      <c r="A550" s="8">
        <v>549.0</v>
      </c>
      <c r="B550" s="31" t="s">
        <v>6060</v>
      </c>
      <c r="C550" s="26" t="s">
        <v>6061</v>
      </c>
      <c r="D550" s="29" t="s">
        <v>6062</v>
      </c>
      <c r="E550" s="32">
        <v>84.1161</v>
      </c>
      <c r="F550" s="20">
        <v>1.24</v>
      </c>
      <c r="G550" s="31" t="s">
        <v>6063</v>
      </c>
      <c r="H550" s="3" t="s">
        <v>6064</v>
      </c>
      <c r="I550" s="18">
        <v>3.9103333333333334</v>
      </c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</row>
    <row r="551" ht="15.75" customHeight="1">
      <c r="A551" s="8">
        <v>550.0</v>
      </c>
      <c r="B551" s="31" t="s">
        <v>6065</v>
      </c>
      <c r="C551" s="26" t="s">
        <v>6066</v>
      </c>
      <c r="D551" s="29" t="s">
        <v>6067</v>
      </c>
      <c r="E551" s="32">
        <v>112.1691</v>
      </c>
      <c r="F551" s="20">
        <v>2.21</v>
      </c>
      <c r="G551" s="31" t="s">
        <v>6068</v>
      </c>
      <c r="H551" s="3" t="s">
        <v>6064</v>
      </c>
      <c r="I551" s="18">
        <v>4.0695</v>
      </c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</row>
    <row r="552" ht="15.75" customHeight="1">
      <c r="A552" s="8">
        <v>551.0</v>
      </c>
      <c r="B552" s="31" t="s">
        <v>6069</v>
      </c>
      <c r="C552" s="26" t="s">
        <v>6070</v>
      </c>
      <c r="D552" s="29" t="s">
        <v>6071</v>
      </c>
      <c r="E552" s="32">
        <v>84.1161</v>
      </c>
      <c r="F552" s="20">
        <v>1.09</v>
      </c>
      <c r="G552" s="31" t="s">
        <v>5484</v>
      </c>
      <c r="H552" s="29" t="s">
        <v>4319</v>
      </c>
      <c r="I552" s="18">
        <v>3.66</v>
      </c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</row>
    <row r="553" ht="15.75" customHeight="1">
      <c r="A553" s="8">
        <v>552.0</v>
      </c>
      <c r="B553" s="31" t="s">
        <v>6072</v>
      </c>
      <c r="C553" s="26" t="s">
        <v>6073</v>
      </c>
      <c r="D553" s="29" t="s">
        <v>6074</v>
      </c>
      <c r="E553" s="32">
        <v>124.1798</v>
      </c>
      <c r="F553" s="20">
        <v>2.07</v>
      </c>
      <c r="G553" s="31" t="s">
        <v>6075</v>
      </c>
      <c r="H553" s="3" t="s">
        <v>6076</v>
      </c>
      <c r="I553" s="18">
        <v>4.805</v>
      </c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</row>
    <row r="554" ht="15.75" customHeight="1">
      <c r="A554" s="8">
        <v>553.0</v>
      </c>
      <c r="B554" s="31" t="s">
        <v>6077</v>
      </c>
      <c r="C554" s="26" t="s">
        <v>6078</v>
      </c>
      <c r="D554" s="29" t="s">
        <v>6079</v>
      </c>
      <c r="E554" s="32">
        <v>126.1956</v>
      </c>
      <c r="F554" s="20">
        <v>2.57</v>
      </c>
      <c r="G554" s="31" t="s">
        <v>6080</v>
      </c>
      <c r="H554" s="29" t="s">
        <v>4319</v>
      </c>
      <c r="I554" s="18">
        <v>4.2</v>
      </c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</row>
    <row r="555" ht="15.75" customHeight="1">
      <c r="A555" s="8">
        <v>554.0</v>
      </c>
      <c r="B555" s="31" t="s">
        <v>6081</v>
      </c>
      <c r="C555" s="26" t="s">
        <v>6082</v>
      </c>
      <c r="D555" s="29" t="s">
        <v>6083</v>
      </c>
      <c r="E555" s="32">
        <v>154.2486</v>
      </c>
      <c r="F555" s="20">
        <v>3.55</v>
      </c>
      <c r="G555" s="31" t="s">
        <v>6084</v>
      </c>
      <c r="H555" s="3" t="s">
        <v>6036</v>
      </c>
      <c r="I555" s="18">
        <v>4.850333333333333</v>
      </c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</row>
    <row r="556" ht="15.75" customHeight="1">
      <c r="A556" s="8">
        <v>555.0</v>
      </c>
      <c r="B556" s="31" t="s">
        <v>6085</v>
      </c>
      <c r="C556" s="26" t="s">
        <v>6086</v>
      </c>
      <c r="D556" s="29" t="s">
        <v>6087</v>
      </c>
      <c r="E556" s="32">
        <v>110.1533</v>
      </c>
      <c r="F556" s="20">
        <v>1.86</v>
      </c>
      <c r="G556" s="31" t="s">
        <v>6088</v>
      </c>
      <c r="H556" s="3" t="s">
        <v>6036</v>
      </c>
      <c r="I556" s="18">
        <v>3.8606666666666665</v>
      </c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</row>
    <row r="557" ht="15.75" customHeight="1">
      <c r="A557" s="8">
        <v>556.0</v>
      </c>
      <c r="B557" s="31" t="s">
        <v>6089</v>
      </c>
      <c r="C557" s="26" t="s">
        <v>6090</v>
      </c>
      <c r="D557" s="29" t="s">
        <v>6091</v>
      </c>
      <c r="E557" s="32">
        <v>98.1426</v>
      </c>
      <c r="F557" s="20">
        <v>1.51</v>
      </c>
      <c r="G557" s="31" t="s">
        <v>6092</v>
      </c>
      <c r="H557" s="3" t="s">
        <v>6036</v>
      </c>
      <c r="I557" s="18">
        <v>3.8196666666666665</v>
      </c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</row>
    <row r="558" ht="15.75" customHeight="1">
      <c r="A558" s="8">
        <v>557.0</v>
      </c>
      <c r="B558" s="31" t="s">
        <v>6093</v>
      </c>
      <c r="C558" s="26" t="s">
        <v>6094</v>
      </c>
      <c r="D558" s="29" t="s">
        <v>6095</v>
      </c>
      <c r="E558" s="32">
        <v>138.2063</v>
      </c>
      <c r="F558" s="20">
        <v>2.84</v>
      </c>
      <c r="G558" s="31" t="s">
        <v>6096</v>
      </c>
      <c r="H558" s="3" t="s">
        <v>6036</v>
      </c>
      <c r="I558" s="18">
        <v>4.225</v>
      </c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</row>
    <row r="559" ht="15.75" customHeight="1">
      <c r="A559" s="8">
        <v>558.0</v>
      </c>
      <c r="B559" s="31" t="s">
        <v>6097</v>
      </c>
      <c r="C559" s="26" t="s">
        <v>6098</v>
      </c>
      <c r="D559" s="29" t="s">
        <v>6099</v>
      </c>
      <c r="E559" s="32">
        <v>98.1426</v>
      </c>
      <c r="F559" s="20">
        <v>1.58</v>
      </c>
      <c r="G559" s="31" t="s">
        <v>6100</v>
      </c>
      <c r="H559" s="29" t="s">
        <v>4319</v>
      </c>
      <c r="I559" s="18">
        <v>3.765</v>
      </c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</row>
    <row r="560" ht="15.75" customHeight="1">
      <c r="A560" s="8">
        <v>559.0</v>
      </c>
      <c r="B560" s="31" t="s">
        <v>6101</v>
      </c>
      <c r="C560" s="26" t="s">
        <v>6102</v>
      </c>
      <c r="D560" s="29" t="s">
        <v>6103</v>
      </c>
      <c r="E560" s="32">
        <v>112.1691</v>
      </c>
      <c r="F560" s="20">
        <v>2.07</v>
      </c>
      <c r="G560" s="31" t="s">
        <v>6104</v>
      </c>
      <c r="H560" s="29" t="s">
        <v>4319</v>
      </c>
      <c r="I560" s="18">
        <v>4.05</v>
      </c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</row>
    <row r="561" ht="15.75" customHeight="1">
      <c r="A561" s="8">
        <v>560.0</v>
      </c>
      <c r="B561" s="31" t="s">
        <v>6105</v>
      </c>
      <c r="C561" s="26" t="s">
        <v>6106</v>
      </c>
      <c r="D561" s="29" t="s">
        <v>6107</v>
      </c>
      <c r="E561" s="32">
        <v>140.2221</v>
      </c>
      <c r="F561" s="20">
        <v>3.06</v>
      </c>
      <c r="G561" s="31" t="s">
        <v>6108</v>
      </c>
      <c r="H561" s="29" t="s">
        <v>4319</v>
      </c>
      <c r="I561" s="18">
        <v>4.6</v>
      </c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</row>
    <row r="562" ht="15.75" customHeight="1">
      <c r="A562" s="8">
        <v>561.0</v>
      </c>
      <c r="B562" s="9" t="s">
        <v>6109</v>
      </c>
      <c r="C562" s="3" t="s">
        <v>6110</v>
      </c>
      <c r="D562" s="3" t="s">
        <v>6111</v>
      </c>
      <c r="E562" s="32">
        <v>138.2063</v>
      </c>
      <c r="F562" s="20">
        <v>2.9</v>
      </c>
      <c r="G562" s="13">
        <v>0.083</v>
      </c>
      <c r="H562" s="3" t="s">
        <v>6036</v>
      </c>
      <c r="I562" s="13">
        <v>3.083</v>
      </c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</row>
    <row r="563" ht="15.75" customHeight="1">
      <c r="A563" s="8">
        <v>562.0</v>
      </c>
      <c r="B563" s="31" t="s">
        <v>6112</v>
      </c>
      <c r="C563" s="26" t="s">
        <v>6113</v>
      </c>
      <c r="D563" s="29" t="s">
        <v>6114</v>
      </c>
      <c r="E563" s="32">
        <v>134.5603</v>
      </c>
      <c r="F563" s="20">
        <v>0.23</v>
      </c>
      <c r="G563" s="31" t="s">
        <v>6115</v>
      </c>
      <c r="H563" s="29" t="s">
        <v>4319</v>
      </c>
      <c r="I563" s="18">
        <v>4.443849999999999</v>
      </c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</row>
    <row r="564" ht="15.75" customHeight="1">
      <c r="A564" s="8">
        <v>563.0</v>
      </c>
      <c r="B564" s="31" t="s">
        <v>6116</v>
      </c>
      <c r="C564" s="26" t="s">
        <v>6117</v>
      </c>
      <c r="D564" s="29" t="s">
        <v>6118</v>
      </c>
      <c r="E564" s="32">
        <v>151.0015</v>
      </c>
      <c r="F564" s="20">
        <v>0.6</v>
      </c>
      <c r="G564" s="31" t="s">
        <v>6119</v>
      </c>
      <c r="H564" s="29" t="s">
        <v>4319</v>
      </c>
      <c r="I564" s="18">
        <v>5.6</v>
      </c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</row>
    <row r="565" ht="15.75" customHeight="1">
      <c r="A565" s="8">
        <v>564.0</v>
      </c>
      <c r="B565" s="31" t="s">
        <v>6120</v>
      </c>
      <c r="C565" s="26" t="s">
        <v>6121</v>
      </c>
      <c r="D565" s="29" t="s">
        <v>6122</v>
      </c>
      <c r="E565" s="32">
        <v>151.0015</v>
      </c>
      <c r="F565" s="20">
        <v>0.53</v>
      </c>
      <c r="G565" s="31" t="s">
        <v>6123</v>
      </c>
      <c r="H565" s="29" t="s">
        <v>4319</v>
      </c>
      <c r="I565" s="18">
        <v>4.85</v>
      </c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</row>
    <row r="566" ht="15.75" customHeight="1">
      <c r="A566" s="8">
        <v>565.0</v>
      </c>
      <c r="B566" s="31" t="s">
        <v>6124</v>
      </c>
      <c r="C566" s="26" t="s">
        <v>6125</v>
      </c>
      <c r="D566" s="29" t="s">
        <v>6126</v>
      </c>
      <c r="E566" s="32">
        <v>179.0545</v>
      </c>
      <c r="F566" s="20">
        <v>1.47</v>
      </c>
      <c r="G566" s="31" t="s">
        <v>6127</v>
      </c>
      <c r="H566" s="29" t="s">
        <v>4319</v>
      </c>
      <c r="I566" s="18">
        <v>5.377933333333333</v>
      </c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</row>
    <row r="567" ht="15.75" customHeight="1">
      <c r="A567" s="8">
        <v>566.0</v>
      </c>
      <c r="B567" s="31" t="s">
        <v>6128</v>
      </c>
      <c r="C567" s="3" t="s">
        <v>6129</v>
      </c>
      <c r="D567" s="29" t="s">
        <v>6130</v>
      </c>
      <c r="E567" s="32">
        <v>271.9771</v>
      </c>
      <c r="F567" s="20">
        <v>2.89451700416177</v>
      </c>
      <c r="G567" s="31" t="s">
        <v>6131</v>
      </c>
      <c r="H567" s="29" t="s">
        <v>4319</v>
      </c>
      <c r="I567" s="18">
        <v>3.513</v>
      </c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</row>
    <row r="568" ht="15.75" customHeight="1">
      <c r="A568" s="8">
        <v>567.0</v>
      </c>
      <c r="B568" s="31" t="s">
        <v>6132</v>
      </c>
      <c r="C568" s="26" t="s">
        <v>6133</v>
      </c>
      <c r="D568" s="29" t="s">
        <v>6134</v>
      </c>
      <c r="E568" s="32">
        <v>126.9685</v>
      </c>
      <c r="F568" s="20">
        <v>0.2</v>
      </c>
      <c r="G568" s="31" t="s">
        <v>6135</v>
      </c>
      <c r="H568" s="29" t="s">
        <v>4319</v>
      </c>
      <c r="I568" s="18">
        <v>3.64095</v>
      </c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</row>
    <row r="569" ht="15.75" customHeight="1">
      <c r="A569" s="8">
        <v>568.0</v>
      </c>
      <c r="B569" s="31" t="s">
        <v>6136</v>
      </c>
      <c r="C569" s="26" t="s">
        <v>6137</v>
      </c>
      <c r="D569" s="29" t="s">
        <v>6138</v>
      </c>
      <c r="E569" s="32">
        <v>126.9685</v>
      </c>
      <c r="F569" s="20">
        <v>0.27</v>
      </c>
      <c r="G569" s="31" t="s">
        <v>6139</v>
      </c>
      <c r="H569" s="29" t="s">
        <v>4319</v>
      </c>
      <c r="I569" s="18">
        <v>5.0459</v>
      </c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</row>
    <row r="570" ht="15.75" customHeight="1">
      <c r="A570" s="8">
        <v>569.0</v>
      </c>
      <c r="B570" s="31" t="s">
        <v>6140</v>
      </c>
      <c r="C570" s="26" t="s">
        <v>6141</v>
      </c>
      <c r="D570" s="29" t="s">
        <v>6142</v>
      </c>
      <c r="E570" s="32">
        <v>106.5502</v>
      </c>
      <c r="F570" s="20">
        <v>0.44</v>
      </c>
      <c r="G570" s="31" t="s">
        <v>6143</v>
      </c>
      <c r="H570" s="29" t="s">
        <v>4319</v>
      </c>
      <c r="I570" s="18">
        <v>3.2693333333333334</v>
      </c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</row>
    <row r="571" ht="15.75" customHeight="1">
      <c r="A571" s="8">
        <v>570.0</v>
      </c>
      <c r="B571" s="31" t="s">
        <v>6144</v>
      </c>
      <c r="C571" s="26" t="s">
        <v>6145</v>
      </c>
      <c r="D571" s="29" t="s">
        <v>6146</v>
      </c>
      <c r="E571" s="32">
        <v>134.6032</v>
      </c>
      <c r="F571" s="20">
        <v>1.38</v>
      </c>
      <c r="G571" s="31" t="s">
        <v>6147</v>
      </c>
      <c r="H571" s="29" t="s">
        <v>4319</v>
      </c>
      <c r="I571" s="18">
        <v>4.27</v>
      </c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</row>
    <row r="572" ht="15.75" customHeight="1">
      <c r="A572" s="8">
        <v>571.0</v>
      </c>
      <c r="B572" s="31" t="s">
        <v>6148</v>
      </c>
      <c r="C572" s="26" t="s">
        <v>6149</v>
      </c>
      <c r="D572" s="29" t="s">
        <v>6150</v>
      </c>
      <c r="E572" s="32">
        <v>114.142</v>
      </c>
      <c r="F572" s="20">
        <v>-0.27</v>
      </c>
      <c r="G572" s="31" t="s">
        <v>6151</v>
      </c>
      <c r="H572" s="29" t="s">
        <v>4319</v>
      </c>
      <c r="I572" s="18">
        <v>1.5978666666666665</v>
      </c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</row>
    <row r="573" ht="15.75" customHeight="1">
      <c r="A573" s="8">
        <v>572.0</v>
      </c>
      <c r="B573" s="31" t="s">
        <v>1143</v>
      </c>
      <c r="C573" s="26" t="s">
        <v>1144</v>
      </c>
      <c r="D573" s="29" t="s">
        <v>6152</v>
      </c>
      <c r="E573" s="32">
        <v>100.1155</v>
      </c>
      <c r="F573" s="20">
        <v>0.4</v>
      </c>
      <c r="G573" s="31" t="s">
        <v>6153</v>
      </c>
      <c r="H573" s="29" t="s">
        <v>4319</v>
      </c>
      <c r="I573" s="18">
        <v>2.7293166666666666</v>
      </c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</row>
    <row r="574" ht="15.75" customHeight="1">
      <c r="A574" s="8">
        <v>573.0</v>
      </c>
      <c r="B574" s="31" t="s">
        <v>6154</v>
      </c>
      <c r="C574" s="26" t="s">
        <v>6155</v>
      </c>
      <c r="D574" s="29" t="s">
        <v>6156</v>
      </c>
      <c r="E574" s="32">
        <v>156.2215</v>
      </c>
      <c r="F574" s="20">
        <v>2.02</v>
      </c>
      <c r="G574" s="31" t="s">
        <v>6157</v>
      </c>
      <c r="H574" s="29" t="s">
        <v>4319</v>
      </c>
      <c r="I574" s="18">
        <v>3.50795</v>
      </c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</row>
    <row r="575" ht="15.75" customHeight="1">
      <c r="A575" s="8">
        <v>574.0</v>
      </c>
      <c r="B575" s="31" t="s">
        <v>6158</v>
      </c>
      <c r="C575" s="26" t="s">
        <v>6159</v>
      </c>
      <c r="D575" s="29" t="s">
        <v>6160</v>
      </c>
      <c r="E575" s="32">
        <v>128.1685</v>
      </c>
      <c r="F575" s="20">
        <v>1.12</v>
      </c>
      <c r="G575" s="31" t="s">
        <v>6161</v>
      </c>
      <c r="H575" s="29" t="s">
        <v>4319</v>
      </c>
      <c r="I575" s="18">
        <v>2.6188</v>
      </c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</row>
    <row r="576" ht="15.75" customHeight="1">
      <c r="A576" s="8">
        <v>575.0</v>
      </c>
      <c r="B576" s="31" t="s">
        <v>6162</v>
      </c>
      <c r="C576" s="26" t="s">
        <v>6163</v>
      </c>
      <c r="D576" s="29" t="s">
        <v>6164</v>
      </c>
      <c r="E576" s="32">
        <v>142.195</v>
      </c>
      <c r="F576" s="20">
        <v>1.53</v>
      </c>
      <c r="G576" s="31" t="s">
        <v>6165</v>
      </c>
      <c r="H576" s="29" t="s">
        <v>4319</v>
      </c>
      <c r="I576" s="18">
        <v>3.1299333333333332</v>
      </c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</row>
    <row r="577" ht="15.75" customHeight="1">
      <c r="A577" s="8">
        <v>576.0</v>
      </c>
      <c r="B577" s="31" t="s">
        <v>6166</v>
      </c>
      <c r="C577" s="26" t="s">
        <v>6167</v>
      </c>
      <c r="D577" s="29" t="s">
        <v>6168</v>
      </c>
      <c r="E577" s="32">
        <v>243.8812</v>
      </c>
      <c r="F577" s="20">
        <v>-0.65</v>
      </c>
      <c r="G577" s="31" t="s">
        <v>6169</v>
      </c>
      <c r="H577" s="29" t="s">
        <v>4319</v>
      </c>
      <c r="I577" s="18">
        <v>4.7620000000000005</v>
      </c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</row>
    <row r="578" ht="15.75" customHeight="1">
      <c r="A578" s="8">
        <v>577.0</v>
      </c>
      <c r="B578" s="31" t="s">
        <v>6170</v>
      </c>
      <c r="C578" s="26" t="s">
        <v>6171</v>
      </c>
      <c r="D578" s="29" t="s">
        <v>6172</v>
      </c>
      <c r="E578" s="32">
        <v>271.9342</v>
      </c>
      <c r="F578" s="20">
        <v>0.19</v>
      </c>
      <c r="G578" s="31" t="s">
        <v>6173</v>
      </c>
      <c r="H578" s="29" t="s">
        <v>4319</v>
      </c>
      <c r="I578" s="18">
        <v>5.16775</v>
      </c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</row>
    <row r="579" ht="15.75" customHeight="1">
      <c r="A579" s="8">
        <v>578.0</v>
      </c>
      <c r="B579" s="31" t="s">
        <v>6174</v>
      </c>
      <c r="C579" s="26" t="s">
        <v>6175</v>
      </c>
      <c r="D579" s="29" t="s">
        <v>6176</v>
      </c>
      <c r="E579" s="32">
        <v>112.1262</v>
      </c>
      <c r="F579" s="20">
        <v>0.43</v>
      </c>
      <c r="G579" s="31" t="s">
        <v>6177</v>
      </c>
      <c r="H579" s="29" t="s">
        <v>4319</v>
      </c>
      <c r="I579" s="18">
        <v>2.0709999999999997</v>
      </c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</row>
    <row r="580" ht="15.75" customHeight="1">
      <c r="A580" s="8">
        <v>579.0</v>
      </c>
      <c r="B580" s="31" t="s">
        <v>6178</v>
      </c>
      <c r="C580" s="26" t="s">
        <v>6179</v>
      </c>
      <c r="D580" s="29" t="s">
        <v>6180</v>
      </c>
      <c r="E580" s="32">
        <v>112.1262</v>
      </c>
      <c r="F580" s="20">
        <v>-0.92</v>
      </c>
      <c r="G580" s="31" t="s">
        <v>6181</v>
      </c>
      <c r="H580" s="29" t="s">
        <v>4319</v>
      </c>
      <c r="I580" s="18">
        <v>1.33215</v>
      </c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</row>
    <row r="581" ht="15.75" customHeight="1">
      <c r="A581" s="8">
        <v>580.0</v>
      </c>
      <c r="B581" s="31" t="s">
        <v>6182</v>
      </c>
      <c r="C581" s="26" t="s">
        <v>6183</v>
      </c>
      <c r="D581" s="29" t="s">
        <v>6184</v>
      </c>
      <c r="E581" s="32">
        <v>128.1685</v>
      </c>
      <c r="F581" s="20">
        <v>0.14</v>
      </c>
      <c r="G581" s="31" t="s">
        <v>6185</v>
      </c>
      <c r="H581" s="29" t="s">
        <v>4319</v>
      </c>
      <c r="I581" s="18">
        <v>3.04</v>
      </c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</row>
    <row r="582" ht="15.75" customHeight="1">
      <c r="A582" s="8">
        <v>581.0</v>
      </c>
      <c r="B582" s="31" t="s">
        <v>6186</v>
      </c>
      <c r="C582" s="26" t="s">
        <v>6187</v>
      </c>
      <c r="D582" s="29" t="s">
        <v>6188</v>
      </c>
      <c r="E582" s="32">
        <v>86.089</v>
      </c>
      <c r="F582" s="20">
        <v>-1.34</v>
      </c>
      <c r="G582" s="31" t="s">
        <v>6189</v>
      </c>
      <c r="H582" s="29" t="s">
        <v>4319</v>
      </c>
      <c r="I582" s="18">
        <v>2.77</v>
      </c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</row>
    <row r="583" ht="15.75" customHeight="1">
      <c r="A583" s="8">
        <v>582.0</v>
      </c>
      <c r="B583" s="31" t="s">
        <v>6190</v>
      </c>
      <c r="C583" s="26" t="s">
        <v>6191</v>
      </c>
      <c r="D583" s="29" t="s">
        <v>6192</v>
      </c>
      <c r="E583" s="32">
        <v>100.1155</v>
      </c>
      <c r="F583" s="20">
        <v>-0.85</v>
      </c>
      <c r="G583" s="31" t="s">
        <v>6193</v>
      </c>
      <c r="H583" s="29" t="s">
        <v>4319</v>
      </c>
      <c r="I583" s="18">
        <v>2.84</v>
      </c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</row>
    <row r="584" ht="15.75" customHeight="1">
      <c r="A584" s="8">
        <v>583.0</v>
      </c>
      <c r="B584" s="31" t="s">
        <v>6194</v>
      </c>
      <c r="C584" s="26" t="s">
        <v>6195</v>
      </c>
      <c r="D584" s="29" t="s">
        <v>6196</v>
      </c>
      <c r="E584" s="32">
        <v>114.142</v>
      </c>
      <c r="F584" s="20">
        <v>-0.35</v>
      </c>
      <c r="G584" s="31" t="s">
        <v>6197</v>
      </c>
      <c r="H584" s="29" t="s">
        <v>4319</v>
      </c>
      <c r="I584" s="18">
        <v>2.79</v>
      </c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</row>
    <row r="585" ht="15.75" customHeight="1">
      <c r="A585" s="8">
        <v>584.0</v>
      </c>
      <c r="B585" s="31" t="s">
        <v>6198</v>
      </c>
      <c r="C585" s="26" t="s">
        <v>6199</v>
      </c>
      <c r="D585" s="29" t="s">
        <v>6200</v>
      </c>
      <c r="E585" s="32">
        <v>114.142</v>
      </c>
      <c r="F585" s="20">
        <v>-0.35</v>
      </c>
      <c r="G585" s="31" t="s">
        <v>4602</v>
      </c>
      <c r="H585" s="29" t="s">
        <v>4319</v>
      </c>
      <c r="I585" s="18">
        <v>2.99</v>
      </c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</row>
    <row r="586" ht="15.75" customHeight="1">
      <c r="A586" s="8">
        <v>585.0</v>
      </c>
      <c r="B586" s="31" t="s">
        <v>6201</v>
      </c>
      <c r="C586" s="26" t="s">
        <v>6202</v>
      </c>
      <c r="D586" s="29" t="s">
        <v>6203</v>
      </c>
      <c r="E586" s="32">
        <v>70.0896</v>
      </c>
      <c r="F586" s="20">
        <v>0.41</v>
      </c>
      <c r="G586" s="31" t="s">
        <v>6204</v>
      </c>
      <c r="H586" s="3" t="s">
        <v>6036</v>
      </c>
      <c r="I586" s="18">
        <v>4.5052</v>
      </c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</row>
    <row r="587" ht="15.75" customHeight="1">
      <c r="A587" s="8">
        <v>586.0</v>
      </c>
      <c r="B587" s="31" t="s">
        <v>6205</v>
      </c>
      <c r="C587" s="26" t="s">
        <v>6206</v>
      </c>
      <c r="D587" s="29" t="s">
        <v>6207</v>
      </c>
      <c r="E587" s="32">
        <v>98.1426</v>
      </c>
      <c r="F587" s="20">
        <v>1.37</v>
      </c>
      <c r="G587" s="31" t="s">
        <v>6208</v>
      </c>
      <c r="H587" s="3" t="s">
        <v>6036</v>
      </c>
      <c r="I587" s="18">
        <v>2.3593333333333333</v>
      </c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</row>
    <row r="588" ht="15.75" customHeight="1">
      <c r="A588" s="8">
        <v>587.0</v>
      </c>
      <c r="B588" s="31" t="s">
        <v>6209</v>
      </c>
      <c r="C588" s="26" t="s">
        <v>6210</v>
      </c>
      <c r="D588" s="29" t="s">
        <v>6211</v>
      </c>
      <c r="E588" s="32">
        <v>98.1426</v>
      </c>
      <c r="F588" s="20">
        <v>1.37</v>
      </c>
      <c r="G588" s="31" t="s">
        <v>6212</v>
      </c>
      <c r="H588" s="3" t="s">
        <v>6036</v>
      </c>
      <c r="I588" s="18">
        <v>2.65875</v>
      </c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</row>
    <row r="589" ht="15.75" customHeight="1">
      <c r="A589" s="8">
        <v>588.0</v>
      </c>
      <c r="B589" s="31" t="s">
        <v>6213</v>
      </c>
      <c r="C589" s="26" t="s">
        <v>6214</v>
      </c>
      <c r="D589" s="29" t="s">
        <v>6215</v>
      </c>
      <c r="E589" s="32">
        <v>84.1161</v>
      </c>
      <c r="F589" s="20">
        <v>0.52</v>
      </c>
      <c r="G589" s="31" t="s">
        <v>6216</v>
      </c>
      <c r="H589" s="3" t="s">
        <v>6036</v>
      </c>
      <c r="I589" s="18">
        <v>3.5396666666666667</v>
      </c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</row>
    <row r="590" ht="15.75" customHeight="1">
      <c r="A590" s="8">
        <v>589.0</v>
      </c>
      <c r="B590" s="31" t="s">
        <v>6217</v>
      </c>
      <c r="C590" s="26" t="s">
        <v>6218</v>
      </c>
      <c r="D590" s="29" t="s">
        <v>6219</v>
      </c>
      <c r="E590" s="32">
        <v>112.1691</v>
      </c>
      <c r="F590" s="20">
        <v>1.8</v>
      </c>
      <c r="G590" s="31" t="s">
        <v>6220</v>
      </c>
      <c r="H590" s="3" t="s">
        <v>6036</v>
      </c>
      <c r="I590" s="18">
        <v>3.6995</v>
      </c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</row>
    <row r="591" ht="15.75" customHeight="1">
      <c r="A591" s="8">
        <v>590.0</v>
      </c>
      <c r="B591" s="31" t="s">
        <v>6221</v>
      </c>
      <c r="C591" s="26" t="s">
        <v>6222</v>
      </c>
      <c r="D591" s="29" t="s">
        <v>6223</v>
      </c>
      <c r="E591" s="32">
        <v>68.0738</v>
      </c>
      <c r="F591" s="20">
        <v>-0.52</v>
      </c>
      <c r="G591" s="31" t="s">
        <v>6224</v>
      </c>
      <c r="H591" s="3" t="s">
        <v>6036</v>
      </c>
      <c r="I591" s="18">
        <v>4.8544</v>
      </c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</row>
    <row r="592" ht="15.75" customHeight="1">
      <c r="A592" s="8">
        <v>591.0</v>
      </c>
      <c r="B592" s="31" t="s">
        <v>6225</v>
      </c>
      <c r="C592" s="26" t="s">
        <v>6226</v>
      </c>
      <c r="D592" s="29" t="s">
        <v>6227</v>
      </c>
      <c r="E592" s="32">
        <v>84.1161</v>
      </c>
      <c r="F592" s="20">
        <v>0.9</v>
      </c>
      <c r="G592" s="31" t="s">
        <v>6228</v>
      </c>
      <c r="H592" s="3" t="s">
        <v>6036</v>
      </c>
      <c r="I592" s="18">
        <v>4.511166666666667</v>
      </c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</row>
    <row r="593" ht="15.75" customHeight="1">
      <c r="A593" s="8">
        <v>592.0</v>
      </c>
      <c r="B593" s="31" t="s">
        <v>6229</v>
      </c>
      <c r="C593" s="26" t="s">
        <v>6230</v>
      </c>
      <c r="D593" s="29" t="s">
        <v>6231</v>
      </c>
      <c r="E593" s="32">
        <v>98.1426</v>
      </c>
      <c r="F593" s="20">
        <v>1.39</v>
      </c>
      <c r="G593" s="31" t="s">
        <v>6232</v>
      </c>
      <c r="H593" s="3" t="s">
        <v>6036</v>
      </c>
      <c r="I593" s="18">
        <v>4.659</v>
      </c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</row>
    <row r="594" ht="15.75" customHeight="1">
      <c r="A594" s="8">
        <v>593.0</v>
      </c>
      <c r="B594" s="31" t="s">
        <v>6233</v>
      </c>
      <c r="C594" s="26" t="s">
        <v>6234</v>
      </c>
      <c r="D594" s="29" t="s">
        <v>6235</v>
      </c>
      <c r="E594" s="32">
        <v>126.1956</v>
      </c>
      <c r="F594" s="20">
        <v>2.29</v>
      </c>
      <c r="G594" s="31" t="s">
        <v>6236</v>
      </c>
      <c r="H594" s="3" t="s">
        <v>6036</v>
      </c>
      <c r="I594" s="18">
        <v>3.74</v>
      </c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</row>
    <row r="595" ht="15.75" customHeight="1">
      <c r="A595" s="8">
        <v>594.0</v>
      </c>
      <c r="B595" s="31" t="s">
        <v>6237</v>
      </c>
      <c r="C595" s="3" t="s">
        <v>6238</v>
      </c>
      <c r="D595" s="29" t="s">
        <v>6239</v>
      </c>
      <c r="E595" s="32">
        <v>96.1268</v>
      </c>
      <c r="F595" s="20">
        <v>1.19132447637373</v>
      </c>
      <c r="G595" s="31" t="s">
        <v>6240</v>
      </c>
      <c r="H595" s="3" t="s">
        <v>6036</v>
      </c>
      <c r="I595" s="18">
        <v>4.2997</v>
      </c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</row>
    <row r="596" ht="15.75" customHeight="1">
      <c r="A596" s="8">
        <v>595.0</v>
      </c>
      <c r="B596" s="31" t="s">
        <v>6241</v>
      </c>
      <c r="C596" s="26" t="s">
        <v>6242</v>
      </c>
      <c r="D596" s="29" t="s">
        <v>6243</v>
      </c>
      <c r="E596" s="32">
        <v>98.1426</v>
      </c>
      <c r="F596" s="20">
        <v>1.31</v>
      </c>
      <c r="G596" s="31" t="s">
        <v>6244</v>
      </c>
      <c r="H596" s="3" t="s">
        <v>6036</v>
      </c>
      <c r="I596" s="18">
        <v>3.928</v>
      </c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</row>
    <row r="597" ht="15.75" customHeight="1">
      <c r="A597" s="8">
        <v>596.0</v>
      </c>
      <c r="B597" s="31" t="s">
        <v>6245</v>
      </c>
      <c r="C597" s="26" t="s">
        <v>6246</v>
      </c>
      <c r="D597" s="29" t="s">
        <v>6247</v>
      </c>
      <c r="E597" s="32">
        <v>126.1956</v>
      </c>
      <c r="F597" s="20">
        <v>2.37</v>
      </c>
      <c r="G597" s="31" t="s">
        <v>6248</v>
      </c>
      <c r="H597" s="3" t="s">
        <v>6036</v>
      </c>
      <c r="I597" s="18">
        <v>4.917333333333334</v>
      </c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</row>
    <row r="598" ht="15.75" customHeight="1">
      <c r="A598" s="8">
        <v>597.0</v>
      </c>
      <c r="B598" s="31" t="s">
        <v>6249</v>
      </c>
      <c r="C598" s="26" t="s">
        <v>6250</v>
      </c>
      <c r="D598" s="29" t="s">
        <v>6251</v>
      </c>
      <c r="E598" s="32">
        <v>140.2221</v>
      </c>
      <c r="F598" s="20">
        <v>2.79</v>
      </c>
      <c r="G598" s="31" t="s">
        <v>6252</v>
      </c>
      <c r="H598" s="3" t="s">
        <v>6036</v>
      </c>
      <c r="I598" s="18">
        <v>3.98075</v>
      </c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</row>
    <row r="599" ht="15.75" customHeight="1">
      <c r="A599" s="8">
        <v>598.0</v>
      </c>
      <c r="B599" s="31" t="s">
        <v>6253</v>
      </c>
      <c r="C599" s="26" t="s">
        <v>6254</v>
      </c>
      <c r="D599" s="29" t="s">
        <v>6255</v>
      </c>
      <c r="E599" s="32">
        <v>82.1003</v>
      </c>
      <c r="F599" s="20">
        <v>0.71</v>
      </c>
      <c r="G599" s="31" t="s">
        <v>6256</v>
      </c>
      <c r="H599" s="3" t="s">
        <v>6036</v>
      </c>
      <c r="I599" s="18">
        <v>3.6390000000000002</v>
      </c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</row>
    <row r="600" ht="15.75" customHeight="1">
      <c r="A600" s="8">
        <v>599.0</v>
      </c>
      <c r="B600" s="31" t="s">
        <v>6257</v>
      </c>
      <c r="C600" s="26" t="s">
        <v>6258</v>
      </c>
      <c r="D600" s="29" t="s">
        <v>6259</v>
      </c>
      <c r="E600" s="32">
        <v>96.1268</v>
      </c>
      <c r="F600" s="20">
        <v>1.26</v>
      </c>
      <c r="G600" s="31" t="s">
        <v>6260</v>
      </c>
      <c r="H600" s="3" t="s">
        <v>6036</v>
      </c>
      <c r="I600" s="18">
        <v>2.1719999999999997</v>
      </c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</row>
    <row r="601" ht="15.75" customHeight="1">
      <c r="A601" s="8">
        <v>600.0</v>
      </c>
      <c r="B601" s="31" t="s">
        <v>6261</v>
      </c>
      <c r="C601" s="26" t="s">
        <v>6262</v>
      </c>
      <c r="D601" s="29" t="s">
        <v>6263</v>
      </c>
      <c r="E601" s="32">
        <v>96.1268</v>
      </c>
      <c r="F601" s="20">
        <v>1.26</v>
      </c>
      <c r="G601" s="31" t="s">
        <v>6264</v>
      </c>
      <c r="H601" s="3" t="s">
        <v>6036</v>
      </c>
      <c r="I601" s="18">
        <v>1.6785</v>
      </c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</row>
    <row r="602" ht="15.75" customHeight="1">
      <c r="A602" s="8">
        <v>601.0</v>
      </c>
      <c r="B602" s="31" t="s">
        <v>6265</v>
      </c>
      <c r="C602" s="26" t="s">
        <v>6266</v>
      </c>
      <c r="D602" s="29" t="s">
        <v>6267</v>
      </c>
      <c r="E602" s="32">
        <v>126.1956</v>
      </c>
      <c r="F602" s="20">
        <v>2.29</v>
      </c>
      <c r="G602" s="31" t="s">
        <v>5028</v>
      </c>
      <c r="H602" s="29" t="s">
        <v>4319</v>
      </c>
      <c r="I602" s="18">
        <v>4.01</v>
      </c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</row>
    <row r="603" ht="15.75" customHeight="1">
      <c r="A603" s="8">
        <v>602.0</v>
      </c>
      <c r="B603" s="31" t="s">
        <v>6268</v>
      </c>
      <c r="C603" s="26" t="s">
        <v>6269</v>
      </c>
      <c r="D603" s="29" t="s">
        <v>6270</v>
      </c>
      <c r="E603" s="32">
        <v>130.1843</v>
      </c>
      <c r="F603" s="20">
        <v>2.26</v>
      </c>
      <c r="G603" s="31" t="s">
        <v>6271</v>
      </c>
      <c r="H603" s="29" t="s">
        <v>4319</v>
      </c>
      <c r="I603" s="18">
        <v>2.1106166666666666</v>
      </c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</row>
    <row r="604" ht="15.75" customHeight="1">
      <c r="A604" s="8">
        <v>603.0</v>
      </c>
      <c r="B604" s="31" t="s">
        <v>1159</v>
      </c>
      <c r="C604" s="26" t="s">
        <v>1160</v>
      </c>
      <c r="D604" s="29" t="s">
        <v>6272</v>
      </c>
      <c r="E604" s="32">
        <v>74.0783</v>
      </c>
      <c r="F604" s="20">
        <v>0.18</v>
      </c>
      <c r="G604" s="31" t="s">
        <v>6273</v>
      </c>
      <c r="H604" s="29" t="s">
        <v>4319</v>
      </c>
      <c r="I604" s="18">
        <v>1.101075</v>
      </c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</row>
    <row r="605" ht="15.75" customHeight="1">
      <c r="A605" s="8">
        <v>604.0</v>
      </c>
      <c r="B605" s="31" t="s">
        <v>6274</v>
      </c>
      <c r="C605" s="26" t="s">
        <v>6275</v>
      </c>
      <c r="D605" s="29" t="s">
        <v>6276</v>
      </c>
      <c r="E605" s="32">
        <v>116.1578</v>
      </c>
      <c r="F605" s="20">
        <v>1.77</v>
      </c>
      <c r="G605" s="31" t="s">
        <v>6277</v>
      </c>
      <c r="H605" s="6" t="s">
        <v>4312</v>
      </c>
      <c r="I605" s="18">
        <v>1.7293666666666667</v>
      </c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</row>
    <row r="606" ht="15.75" customHeight="1">
      <c r="A606" s="8">
        <v>605.0</v>
      </c>
      <c r="B606" s="31" t="s">
        <v>6278</v>
      </c>
      <c r="C606" s="26" t="s">
        <v>6279</v>
      </c>
      <c r="D606" s="29" t="s">
        <v>6280</v>
      </c>
      <c r="E606" s="32">
        <v>144.2108</v>
      </c>
      <c r="F606" s="20">
        <v>2.68</v>
      </c>
      <c r="G606" s="31" t="s">
        <v>6281</v>
      </c>
      <c r="H606" s="29" t="s">
        <v>4319</v>
      </c>
      <c r="I606" s="18">
        <v>2.4094</v>
      </c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</row>
    <row r="607" ht="15.75" customHeight="1">
      <c r="A607" s="8">
        <v>606.0</v>
      </c>
      <c r="B607" s="31" t="s">
        <v>3309</v>
      </c>
      <c r="C607" s="26" t="s">
        <v>3310</v>
      </c>
      <c r="D607" s="29" t="s">
        <v>6282</v>
      </c>
      <c r="E607" s="32">
        <v>102.1313</v>
      </c>
      <c r="F607" s="20">
        <v>1.21</v>
      </c>
      <c r="G607" s="31" t="s">
        <v>6283</v>
      </c>
      <c r="H607" s="6" t="s">
        <v>4312</v>
      </c>
      <c r="I607" s="18">
        <v>2.00625</v>
      </c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</row>
    <row r="608" ht="15.75" customHeight="1">
      <c r="A608" s="8">
        <v>607.0</v>
      </c>
      <c r="B608" s="31" t="s">
        <v>6284</v>
      </c>
      <c r="C608" s="26" t="s">
        <v>6285</v>
      </c>
      <c r="D608" s="29" t="s">
        <v>6286</v>
      </c>
      <c r="E608" s="32">
        <v>116.1578</v>
      </c>
      <c r="F608" s="20">
        <v>1.72</v>
      </c>
      <c r="G608" s="31" t="s">
        <v>6287</v>
      </c>
      <c r="H608" s="29" t="s">
        <v>4319</v>
      </c>
      <c r="I608" s="18">
        <v>2.3204</v>
      </c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</row>
    <row r="609" ht="15.75" customHeight="1">
      <c r="A609" s="8">
        <v>608.0</v>
      </c>
      <c r="B609" s="31" t="s">
        <v>6288</v>
      </c>
      <c r="C609" s="26" t="s">
        <v>6289</v>
      </c>
      <c r="D609" s="29" t="s">
        <v>6290</v>
      </c>
      <c r="E609" s="32">
        <v>116.1578</v>
      </c>
      <c r="F609" s="20">
        <v>1.85</v>
      </c>
      <c r="G609" s="31" t="s">
        <v>6291</v>
      </c>
      <c r="H609" s="6" t="s">
        <v>4312</v>
      </c>
      <c r="I609" s="18">
        <v>2.50994</v>
      </c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</row>
    <row r="610" ht="15.75" customHeight="1">
      <c r="A610" s="8">
        <v>609.0</v>
      </c>
      <c r="B610" s="31" t="s">
        <v>6292</v>
      </c>
      <c r="C610" s="26" t="s">
        <v>6293</v>
      </c>
      <c r="D610" s="29" t="s">
        <v>6294</v>
      </c>
      <c r="E610" s="32">
        <v>130.1843</v>
      </c>
      <c r="F610" s="20">
        <v>2.34</v>
      </c>
      <c r="G610" s="31" t="s">
        <v>6295</v>
      </c>
      <c r="H610" s="6" t="s">
        <v>4312</v>
      </c>
      <c r="I610" s="18">
        <v>2.5874</v>
      </c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</row>
    <row r="611" ht="15.75" customHeight="1">
      <c r="A611" s="8">
        <v>610.0</v>
      </c>
      <c r="B611" s="31" t="s">
        <v>6296</v>
      </c>
      <c r="C611" s="26" t="s">
        <v>6297</v>
      </c>
      <c r="D611" s="29" t="s">
        <v>6298</v>
      </c>
      <c r="E611" s="32">
        <v>116.1578</v>
      </c>
      <c r="F611" s="20">
        <v>1.85</v>
      </c>
      <c r="G611" s="31" t="s">
        <v>6299</v>
      </c>
      <c r="H611" s="6" t="s">
        <v>4312</v>
      </c>
      <c r="I611" s="18">
        <v>2.1300666666666666</v>
      </c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</row>
    <row r="612" ht="15.75" customHeight="1">
      <c r="A612" s="8">
        <v>611.0</v>
      </c>
      <c r="B612" s="31" t="s">
        <v>6300</v>
      </c>
      <c r="C612" s="26" t="s">
        <v>6301</v>
      </c>
      <c r="D612" s="29" t="s">
        <v>6302</v>
      </c>
      <c r="E612" s="32">
        <v>130.1843</v>
      </c>
      <c r="F612" s="20">
        <v>2.34</v>
      </c>
      <c r="G612" s="31" t="s">
        <v>6303</v>
      </c>
      <c r="H612" s="6" t="s">
        <v>4312</v>
      </c>
      <c r="I612" s="18">
        <v>2.4393</v>
      </c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</row>
    <row r="613" ht="15.75" customHeight="1">
      <c r="A613" s="8">
        <v>612.0</v>
      </c>
      <c r="B613" s="31" t="s">
        <v>6304</v>
      </c>
      <c r="C613" s="26" t="s">
        <v>6305</v>
      </c>
      <c r="D613" s="29" t="s">
        <v>6306</v>
      </c>
      <c r="E613" s="32">
        <v>144.2108</v>
      </c>
      <c r="F613" s="20">
        <v>2.83</v>
      </c>
      <c r="G613" s="31" t="s">
        <v>6307</v>
      </c>
      <c r="H613" s="6" t="s">
        <v>4312</v>
      </c>
      <c r="I613" s="18">
        <v>3.1026333333333334</v>
      </c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</row>
    <row r="614" ht="15.75" customHeight="1">
      <c r="A614" s="8">
        <v>613.0</v>
      </c>
      <c r="B614" s="31" t="s">
        <v>6308</v>
      </c>
      <c r="C614" s="26" t="s">
        <v>6309</v>
      </c>
      <c r="D614" s="29" t="s">
        <v>6310</v>
      </c>
      <c r="E614" s="32">
        <v>60.0518</v>
      </c>
      <c r="F614" s="20">
        <v>0.03</v>
      </c>
      <c r="G614" s="31" t="s">
        <v>6311</v>
      </c>
      <c r="H614" s="6" t="s">
        <v>4312</v>
      </c>
      <c r="I614" s="18">
        <v>1.5012666666666667</v>
      </c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</row>
    <row r="615" ht="15.75" customHeight="1">
      <c r="A615" s="8">
        <v>614.0</v>
      </c>
      <c r="B615" s="31" t="s">
        <v>6312</v>
      </c>
      <c r="C615" s="26" t="s">
        <v>6313</v>
      </c>
      <c r="D615" s="29" t="s">
        <v>6314</v>
      </c>
      <c r="E615" s="32">
        <v>102.1313</v>
      </c>
      <c r="F615" s="20">
        <v>1.28</v>
      </c>
      <c r="G615" s="31" t="s">
        <v>6315</v>
      </c>
      <c r="H615" s="6" t="s">
        <v>4312</v>
      </c>
      <c r="I615" s="18">
        <v>1.41</v>
      </c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</row>
    <row r="616" ht="15.75" customHeight="1">
      <c r="A616" s="8">
        <v>615.0</v>
      </c>
      <c r="B616" s="31" t="s">
        <v>6316</v>
      </c>
      <c r="C616" s="26" t="s">
        <v>6317</v>
      </c>
      <c r="D616" s="29" t="s">
        <v>6318</v>
      </c>
      <c r="E616" s="32">
        <v>130.1843</v>
      </c>
      <c r="F616" s="20">
        <v>2.26</v>
      </c>
      <c r="G616" s="31" t="s">
        <v>6319</v>
      </c>
      <c r="H616" s="29" t="s">
        <v>4319</v>
      </c>
      <c r="I616" s="18">
        <v>2.2779666666666665</v>
      </c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</row>
    <row r="617" ht="15.75" customHeight="1">
      <c r="A617" s="8">
        <v>616.0</v>
      </c>
      <c r="B617" s="31" t="s">
        <v>6320</v>
      </c>
      <c r="C617" s="26" t="s">
        <v>6321</v>
      </c>
      <c r="D617" s="29" t="s">
        <v>6322</v>
      </c>
      <c r="E617" s="32">
        <v>144.2108</v>
      </c>
      <c r="F617" s="20">
        <v>2.83</v>
      </c>
      <c r="G617" s="31" t="s">
        <v>6323</v>
      </c>
      <c r="H617" s="6" t="s">
        <v>4312</v>
      </c>
      <c r="I617" s="18">
        <v>3.5172333333333334</v>
      </c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</row>
    <row r="618" ht="15.75" customHeight="1">
      <c r="A618" s="8">
        <v>617.0</v>
      </c>
      <c r="B618" s="31" t="s">
        <v>1163</v>
      </c>
      <c r="C618" s="26" t="s">
        <v>1164</v>
      </c>
      <c r="D618" s="29" t="s">
        <v>6324</v>
      </c>
      <c r="E618" s="32">
        <v>102.1313</v>
      </c>
      <c r="F618" s="20">
        <v>1.24</v>
      </c>
      <c r="G618" s="31" t="s">
        <v>6325</v>
      </c>
      <c r="H618" s="6" t="s">
        <v>4312</v>
      </c>
      <c r="I618" s="18">
        <v>1.7479714285714285</v>
      </c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</row>
    <row r="619" ht="15.75" customHeight="1">
      <c r="A619" s="8">
        <v>618.0</v>
      </c>
      <c r="B619" s="31" t="s">
        <v>1166</v>
      </c>
      <c r="C619" s="26" t="s">
        <v>1167</v>
      </c>
      <c r="D619" s="29" t="s">
        <v>6326</v>
      </c>
      <c r="E619" s="32">
        <v>116.1578</v>
      </c>
      <c r="F619" s="20">
        <v>1.78</v>
      </c>
      <c r="G619" s="31" t="s">
        <v>6327</v>
      </c>
      <c r="H619" s="29" t="s">
        <v>4319</v>
      </c>
      <c r="I619" s="18">
        <v>1.73</v>
      </c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</row>
    <row r="620" ht="15.75" customHeight="1">
      <c r="A620" s="8">
        <v>619.0</v>
      </c>
      <c r="B620" s="31" t="s">
        <v>6328</v>
      </c>
      <c r="C620" s="26" t="s">
        <v>6329</v>
      </c>
      <c r="D620" s="29" t="s">
        <v>6330</v>
      </c>
      <c r="E620" s="32">
        <v>186.2903</v>
      </c>
      <c r="F620" s="20">
        <v>4.41</v>
      </c>
      <c r="G620" s="31" t="s">
        <v>6331</v>
      </c>
      <c r="H620" s="6" t="s">
        <v>4312</v>
      </c>
      <c r="I620" s="18">
        <v>4.379160000000001</v>
      </c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</row>
    <row r="621" ht="15.75" customHeight="1">
      <c r="A621" s="8">
        <v>620.0</v>
      </c>
      <c r="B621" s="31" t="s">
        <v>6332</v>
      </c>
      <c r="C621" s="26" t="s">
        <v>6333</v>
      </c>
      <c r="D621" s="29" t="s">
        <v>6334</v>
      </c>
      <c r="E621" s="32">
        <v>88.1048</v>
      </c>
      <c r="F621" s="20">
        <v>0.83</v>
      </c>
      <c r="G621" s="31" t="s">
        <v>6335</v>
      </c>
      <c r="H621" s="29" t="s">
        <v>4319</v>
      </c>
      <c r="I621" s="18">
        <v>1.8323166666666666</v>
      </c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</row>
    <row r="622" ht="15.75" customHeight="1">
      <c r="A622" s="8">
        <v>621.0</v>
      </c>
      <c r="B622" s="31" t="s">
        <v>6336</v>
      </c>
      <c r="C622" s="26" t="s">
        <v>6337</v>
      </c>
      <c r="D622" s="29" t="s">
        <v>6338</v>
      </c>
      <c r="E622" s="32">
        <v>158.2373</v>
      </c>
      <c r="F622" s="20">
        <v>3.32</v>
      </c>
      <c r="G622" s="31" t="s">
        <v>6339</v>
      </c>
      <c r="H622" s="6" t="s">
        <v>4312</v>
      </c>
      <c r="I622" s="18">
        <v>3.53276</v>
      </c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</row>
    <row r="623" ht="15.75" customHeight="1">
      <c r="A623" s="8">
        <v>622.0</v>
      </c>
      <c r="B623" s="31" t="s">
        <v>6340</v>
      </c>
      <c r="C623" s="26" t="s">
        <v>6341</v>
      </c>
      <c r="D623" s="29" t="s">
        <v>6342</v>
      </c>
      <c r="E623" s="32">
        <v>172.2638</v>
      </c>
      <c r="F623" s="20">
        <v>3.81</v>
      </c>
      <c r="G623" s="31" t="s">
        <v>6343</v>
      </c>
      <c r="H623" s="6" t="s">
        <v>4312</v>
      </c>
      <c r="I623" s="18">
        <v>4.058</v>
      </c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</row>
    <row r="624" ht="15.75" customHeight="1">
      <c r="A624" s="8">
        <v>623.0</v>
      </c>
      <c r="B624" s="31" t="s">
        <v>6344</v>
      </c>
      <c r="C624" s="26" t="s">
        <v>6345</v>
      </c>
      <c r="D624" s="29" t="s">
        <v>6346</v>
      </c>
      <c r="E624" s="32">
        <v>200.3168</v>
      </c>
      <c r="F624" s="20">
        <v>4.79</v>
      </c>
      <c r="G624" s="31" t="s">
        <v>6347</v>
      </c>
      <c r="H624" s="6" t="s">
        <v>4312</v>
      </c>
      <c r="I624" s="18">
        <v>4.882479999999999</v>
      </c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</row>
    <row r="625" ht="15.75" customHeight="1">
      <c r="A625" s="8">
        <v>624.0</v>
      </c>
      <c r="B625" s="31" t="s">
        <v>1169</v>
      </c>
      <c r="C625" s="26" t="s">
        <v>1170</v>
      </c>
      <c r="D625" s="29" t="s">
        <v>6348</v>
      </c>
      <c r="E625" s="32">
        <v>144.2108</v>
      </c>
      <c r="F625" s="20">
        <v>2.83</v>
      </c>
      <c r="G625" s="31" t="s">
        <v>6349</v>
      </c>
      <c r="H625" s="6" t="s">
        <v>4312</v>
      </c>
      <c r="I625" s="18">
        <v>3.0307125</v>
      </c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</row>
    <row r="626" ht="15.75" customHeight="1">
      <c r="A626" s="8">
        <v>625.0</v>
      </c>
      <c r="B626" s="31" t="s">
        <v>1172</v>
      </c>
      <c r="C626" s="26" t="s">
        <v>1173</v>
      </c>
      <c r="D626" s="29" t="s">
        <v>6350</v>
      </c>
      <c r="E626" s="32">
        <v>116.1578</v>
      </c>
      <c r="F626" s="20">
        <v>1.78</v>
      </c>
      <c r="G626" s="31" t="s">
        <v>6351</v>
      </c>
      <c r="H626" s="6" t="s">
        <v>4312</v>
      </c>
      <c r="I626" s="18">
        <v>2.5112888888888887</v>
      </c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</row>
    <row r="627" ht="15.75" customHeight="1">
      <c r="A627" s="8">
        <v>626.0</v>
      </c>
      <c r="B627" s="31" t="s">
        <v>6352</v>
      </c>
      <c r="C627" s="26" t="s">
        <v>6353</v>
      </c>
      <c r="D627" s="29" t="s">
        <v>6354</v>
      </c>
      <c r="E627" s="32">
        <v>144.2108</v>
      </c>
      <c r="F627" s="20">
        <v>2.83</v>
      </c>
      <c r="G627" s="31" t="s">
        <v>6355</v>
      </c>
      <c r="H627" s="6" t="s">
        <v>4312</v>
      </c>
      <c r="I627" s="18">
        <v>3.0094666666666665</v>
      </c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</row>
    <row r="628" ht="15.75" customHeight="1">
      <c r="A628" s="8">
        <v>627.0</v>
      </c>
      <c r="B628" s="31" t="s">
        <v>1176</v>
      </c>
      <c r="C628" s="26" t="s">
        <v>1177</v>
      </c>
      <c r="D628" s="29" t="s">
        <v>3319</v>
      </c>
      <c r="E628" s="32">
        <v>88.1048</v>
      </c>
      <c r="F628" s="20">
        <v>0.73</v>
      </c>
      <c r="G628" s="31" t="s">
        <v>6356</v>
      </c>
      <c r="H628" s="6" t="s">
        <v>4312</v>
      </c>
      <c r="I628" s="18">
        <v>1.70155</v>
      </c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</row>
    <row r="629" ht="15.75" customHeight="1">
      <c r="A629" s="8">
        <v>628.0</v>
      </c>
      <c r="B629" s="31" t="s">
        <v>1180</v>
      </c>
      <c r="C629" s="26" t="s">
        <v>1181</v>
      </c>
      <c r="D629" s="29" t="s">
        <v>6357</v>
      </c>
      <c r="E629" s="32">
        <v>144.2108</v>
      </c>
      <c r="F629" s="20">
        <v>2.83</v>
      </c>
      <c r="G629" s="31" t="s">
        <v>6358</v>
      </c>
      <c r="H629" s="6" t="s">
        <v>4312</v>
      </c>
      <c r="I629" s="18">
        <v>2.9757875</v>
      </c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</row>
    <row r="630" ht="15.75" customHeight="1">
      <c r="A630" s="8">
        <v>629.0</v>
      </c>
      <c r="B630" s="31" t="s">
        <v>6359</v>
      </c>
      <c r="C630" s="26" t="s">
        <v>6360</v>
      </c>
      <c r="D630" s="29" t="s">
        <v>6361</v>
      </c>
      <c r="E630" s="32">
        <v>130.1843</v>
      </c>
      <c r="F630" s="20">
        <v>2.34</v>
      </c>
      <c r="G630" s="31" t="s">
        <v>6362</v>
      </c>
      <c r="H630" s="6" t="s">
        <v>4312</v>
      </c>
      <c r="I630" s="18">
        <v>2.6413333333333333</v>
      </c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</row>
    <row r="631" ht="15.75" customHeight="1">
      <c r="A631" s="8">
        <v>630.0</v>
      </c>
      <c r="B631" s="31" t="s">
        <v>6363</v>
      </c>
      <c r="C631" s="26" t="s">
        <v>6364</v>
      </c>
      <c r="D631" s="29" t="s">
        <v>6365</v>
      </c>
      <c r="E631" s="32">
        <v>130.1843</v>
      </c>
      <c r="F631" s="20">
        <v>2.26</v>
      </c>
      <c r="G631" s="31" t="s">
        <v>6366</v>
      </c>
      <c r="H631" s="6" t="s">
        <v>4312</v>
      </c>
      <c r="I631" s="18">
        <v>2.3241666666666667</v>
      </c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</row>
    <row r="632" ht="15.75" customHeight="1">
      <c r="A632" s="8">
        <v>631.0</v>
      </c>
      <c r="B632" s="31" t="s">
        <v>1183</v>
      </c>
      <c r="C632" s="26" t="s">
        <v>1184</v>
      </c>
      <c r="D632" s="29" t="s">
        <v>6367</v>
      </c>
      <c r="E632" s="32">
        <v>116.1578</v>
      </c>
      <c r="F632" s="20">
        <v>1.76</v>
      </c>
      <c r="G632" s="31" t="s">
        <v>6368</v>
      </c>
      <c r="H632" s="29" t="s">
        <v>4319</v>
      </c>
      <c r="I632" s="18">
        <v>1.51</v>
      </c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</row>
    <row r="633" ht="15.75" customHeight="1">
      <c r="A633" s="8">
        <v>632.0</v>
      </c>
      <c r="B633" s="31" t="s">
        <v>6369</v>
      </c>
      <c r="C633" s="26" t="s">
        <v>6370</v>
      </c>
      <c r="D633" s="29" t="s">
        <v>6371</v>
      </c>
      <c r="E633" s="32">
        <v>102.1313</v>
      </c>
      <c r="F633" s="20">
        <v>1.23</v>
      </c>
      <c r="G633" s="31" t="s">
        <v>6372</v>
      </c>
      <c r="H633" s="29" t="s">
        <v>4319</v>
      </c>
      <c r="I633" s="18">
        <v>1.6846333333333332</v>
      </c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</row>
    <row r="634" ht="15.75" customHeight="1">
      <c r="A634" s="8">
        <v>633.0</v>
      </c>
      <c r="B634" s="31" t="s">
        <v>6373</v>
      </c>
      <c r="C634" s="26" t="s">
        <v>6374</v>
      </c>
      <c r="D634" s="29" t="s">
        <v>6375</v>
      </c>
      <c r="E634" s="32">
        <v>88.1048</v>
      </c>
      <c r="F634" s="20">
        <v>0.84</v>
      </c>
      <c r="G634" s="31" t="s">
        <v>6376</v>
      </c>
      <c r="H634" s="29" t="s">
        <v>4319</v>
      </c>
      <c r="I634" s="18">
        <v>1.38895</v>
      </c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</row>
    <row r="635" ht="15.75" customHeight="1">
      <c r="A635" s="8">
        <v>634.0</v>
      </c>
      <c r="B635" s="31" t="s">
        <v>6377</v>
      </c>
      <c r="C635" s="26" t="s">
        <v>6378</v>
      </c>
      <c r="D635" s="29" t="s">
        <v>6379</v>
      </c>
      <c r="E635" s="32">
        <v>130.1843</v>
      </c>
      <c r="F635" s="20">
        <v>2.34</v>
      </c>
      <c r="G635" s="31" t="s">
        <v>6380</v>
      </c>
      <c r="H635" s="6" t="s">
        <v>4312</v>
      </c>
      <c r="I635" s="18">
        <v>3.1701333333333332</v>
      </c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</row>
    <row r="636" ht="15.75" customHeight="1">
      <c r="A636" s="8">
        <v>635.0</v>
      </c>
      <c r="B636" s="31" t="s">
        <v>6381</v>
      </c>
      <c r="C636" s="26" t="s">
        <v>6382</v>
      </c>
      <c r="D636" s="29" t="s">
        <v>6383</v>
      </c>
      <c r="E636" s="32">
        <v>102.1313</v>
      </c>
      <c r="F636" s="20">
        <v>1.3</v>
      </c>
      <c r="G636" s="31" t="s">
        <v>6384</v>
      </c>
      <c r="H636" s="29" t="s">
        <v>4319</v>
      </c>
      <c r="I636" s="18">
        <v>2.0121</v>
      </c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</row>
    <row r="637" ht="15.75" customHeight="1">
      <c r="A637" s="8">
        <v>636.0</v>
      </c>
      <c r="B637" s="31" t="s">
        <v>6385</v>
      </c>
      <c r="C637" s="26" t="s">
        <v>6386</v>
      </c>
      <c r="D637" s="29" t="s">
        <v>6387</v>
      </c>
      <c r="E637" s="32">
        <v>116.1578</v>
      </c>
      <c r="F637" s="20">
        <v>1.83</v>
      </c>
      <c r="G637" s="31" t="s">
        <v>6388</v>
      </c>
      <c r="H637" s="29" t="s">
        <v>4319</v>
      </c>
      <c r="I637" s="18">
        <v>1.72</v>
      </c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</row>
    <row r="638" ht="15.75" customHeight="1">
      <c r="A638" s="8">
        <v>637.0</v>
      </c>
      <c r="B638" s="31" t="s">
        <v>6389</v>
      </c>
      <c r="C638" s="26" t="s">
        <v>6390</v>
      </c>
      <c r="D638" s="29" t="s">
        <v>6391</v>
      </c>
      <c r="E638" s="32">
        <v>102.1313</v>
      </c>
      <c r="F638" s="20">
        <v>1.29</v>
      </c>
      <c r="G638" s="31" t="s">
        <v>6392</v>
      </c>
      <c r="H638" s="6" t="s">
        <v>4312</v>
      </c>
      <c r="I638" s="18">
        <v>1.751925</v>
      </c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</row>
    <row r="639" ht="15.75" customHeight="1">
      <c r="A639" s="8">
        <v>638.0</v>
      </c>
      <c r="B639" s="31" t="s">
        <v>6393</v>
      </c>
      <c r="C639" s="26" t="s">
        <v>6394</v>
      </c>
      <c r="D639" s="29" t="s">
        <v>6395</v>
      </c>
      <c r="E639" s="32">
        <v>116.1578</v>
      </c>
      <c r="F639" s="20">
        <v>1.96</v>
      </c>
      <c r="G639" s="31" t="s">
        <v>6396</v>
      </c>
      <c r="H639" s="6" t="s">
        <v>4312</v>
      </c>
      <c r="I639" s="18">
        <v>2.12505</v>
      </c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</row>
    <row r="640" ht="15.75" customHeight="1">
      <c r="A640" s="8">
        <v>639.0</v>
      </c>
      <c r="B640" s="31" t="s">
        <v>6397</v>
      </c>
      <c r="C640" s="26" t="s">
        <v>6398</v>
      </c>
      <c r="D640" s="29" t="s">
        <v>6399</v>
      </c>
      <c r="E640" s="32">
        <v>144.2108</v>
      </c>
      <c r="F640" s="20">
        <v>2.83</v>
      </c>
      <c r="G640" s="31" t="s">
        <v>6400</v>
      </c>
      <c r="H640" s="6" t="s">
        <v>4312</v>
      </c>
      <c r="I640" s="18">
        <v>2.9579666666666666</v>
      </c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</row>
    <row r="641" ht="15.75" customHeight="1">
      <c r="A641" s="8">
        <v>640.0</v>
      </c>
      <c r="B641" s="31" t="s">
        <v>6401</v>
      </c>
      <c r="C641" s="26" t="s">
        <v>6402</v>
      </c>
      <c r="D641" s="29" t="s">
        <v>6403</v>
      </c>
      <c r="E641" s="32">
        <v>130.1843</v>
      </c>
      <c r="F641" s="20">
        <v>2.3</v>
      </c>
      <c r="G641" s="31" t="s">
        <v>6404</v>
      </c>
      <c r="H641" s="6" t="s">
        <v>4312</v>
      </c>
      <c r="I641" s="18">
        <v>3.1618333333333335</v>
      </c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</row>
    <row r="642" ht="15.75" customHeight="1">
      <c r="A642" s="8">
        <v>641.0</v>
      </c>
      <c r="B642" s="31" t="s">
        <v>6405</v>
      </c>
      <c r="C642" s="26" t="s">
        <v>6406</v>
      </c>
      <c r="D642" s="29" t="s">
        <v>6407</v>
      </c>
      <c r="E642" s="32">
        <v>130.1843</v>
      </c>
      <c r="F642" s="20">
        <v>2.28</v>
      </c>
      <c r="G642" s="31" t="s">
        <v>6408</v>
      </c>
      <c r="H642" s="29" t="s">
        <v>4319</v>
      </c>
      <c r="I642" s="18">
        <v>2.618533333333333</v>
      </c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</row>
    <row r="643" ht="15.75" customHeight="1">
      <c r="A643" s="8">
        <v>642.0</v>
      </c>
      <c r="B643" s="31" t="s">
        <v>6409</v>
      </c>
      <c r="C643" s="26" t="s">
        <v>6410</v>
      </c>
      <c r="D643" s="29" t="s">
        <v>6411</v>
      </c>
      <c r="E643" s="32">
        <v>116.1578</v>
      </c>
      <c r="F643" s="20">
        <v>1.79</v>
      </c>
      <c r="G643" s="31" t="s">
        <v>6412</v>
      </c>
      <c r="H643" s="29" t="s">
        <v>4319</v>
      </c>
      <c r="I643" s="18">
        <v>2.2181333333333333</v>
      </c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</row>
    <row r="644" ht="15.75" customHeight="1">
      <c r="A644" s="8">
        <v>643.0</v>
      </c>
      <c r="B644" s="31" t="s">
        <v>6413</v>
      </c>
      <c r="C644" s="26" t="s">
        <v>6414</v>
      </c>
      <c r="D644" s="29" t="s">
        <v>6415</v>
      </c>
      <c r="E644" s="32">
        <v>102.1313</v>
      </c>
      <c r="F644" s="20">
        <v>1.19</v>
      </c>
      <c r="G644" s="31" t="s">
        <v>6416</v>
      </c>
      <c r="H644" s="6" t="s">
        <v>4312</v>
      </c>
      <c r="I644" s="18">
        <v>1.9486999999999999</v>
      </c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</row>
    <row r="645" ht="15.75" customHeight="1">
      <c r="A645" s="8">
        <v>644.0</v>
      </c>
      <c r="B645" s="31" t="s">
        <v>6417</v>
      </c>
      <c r="C645" s="26" t="s">
        <v>6418</v>
      </c>
      <c r="D645" s="29" t="s">
        <v>6419</v>
      </c>
      <c r="E645" s="32">
        <v>172.2638</v>
      </c>
      <c r="F645" s="20">
        <v>4.32</v>
      </c>
      <c r="G645" s="31" t="s">
        <v>6420</v>
      </c>
      <c r="H645" s="6" t="s">
        <v>4312</v>
      </c>
      <c r="I645" s="18">
        <v>4.02524</v>
      </c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</row>
    <row r="646" ht="15.75" customHeight="1">
      <c r="A646" s="8">
        <v>645.0</v>
      </c>
      <c r="B646" s="31" t="s">
        <v>6421</v>
      </c>
      <c r="C646" s="26" t="s">
        <v>6422</v>
      </c>
      <c r="D646" s="29" t="s">
        <v>6423</v>
      </c>
      <c r="E646" s="32">
        <v>200.3168</v>
      </c>
      <c r="F646" s="20">
        <v>4.79</v>
      </c>
      <c r="G646" s="31" t="s">
        <v>6424</v>
      </c>
      <c r="H646" s="6" t="s">
        <v>4312</v>
      </c>
      <c r="I646" s="18">
        <v>4.423266666666667</v>
      </c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</row>
    <row r="647" ht="15.75" customHeight="1">
      <c r="A647" s="8">
        <v>646.0</v>
      </c>
      <c r="B647" s="31" t="s">
        <v>6425</v>
      </c>
      <c r="C647" s="26" t="s">
        <v>6426</v>
      </c>
      <c r="D647" s="29" t="s">
        <v>6427</v>
      </c>
      <c r="E647" s="32">
        <v>144.2108</v>
      </c>
      <c r="F647" s="20">
        <v>2.76</v>
      </c>
      <c r="G647" s="31" t="s">
        <v>6428</v>
      </c>
      <c r="H647" s="29" t="s">
        <v>4319</v>
      </c>
      <c r="I647" s="18">
        <v>2.8799333333333332</v>
      </c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</row>
    <row r="648" ht="15.75" customHeight="1">
      <c r="A648" s="8">
        <v>647.0</v>
      </c>
      <c r="B648" s="31" t="s">
        <v>6429</v>
      </c>
      <c r="C648" s="26" t="s">
        <v>6430</v>
      </c>
      <c r="D648" s="29" t="s">
        <v>6431</v>
      </c>
      <c r="E648" s="32">
        <v>130.1843</v>
      </c>
      <c r="F648" s="20">
        <v>2.23</v>
      </c>
      <c r="G648" s="31" t="s">
        <v>6432</v>
      </c>
      <c r="H648" s="6" t="s">
        <v>4312</v>
      </c>
      <c r="I648" s="18">
        <v>2.5901666666666667</v>
      </c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</row>
    <row r="649" ht="15.75" customHeight="1">
      <c r="A649" s="8">
        <v>648.0</v>
      </c>
      <c r="B649" s="31" t="s">
        <v>6433</v>
      </c>
      <c r="C649" s="26" t="s">
        <v>6434</v>
      </c>
      <c r="D649" s="29" t="s">
        <v>6435</v>
      </c>
      <c r="E649" s="32">
        <v>116.1578</v>
      </c>
      <c r="F649" s="20">
        <v>1.77</v>
      </c>
      <c r="G649" s="31" t="s">
        <v>6436</v>
      </c>
      <c r="H649" s="29" t="s">
        <v>4319</v>
      </c>
      <c r="I649" s="18">
        <v>1.8333333333333333</v>
      </c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</row>
    <row r="650" ht="15.75" customHeight="1">
      <c r="A650" s="8">
        <v>649.0</v>
      </c>
      <c r="B650" s="31" t="s">
        <v>6437</v>
      </c>
      <c r="C650" s="26" t="s">
        <v>6438</v>
      </c>
      <c r="D650" s="29" t="s">
        <v>6439</v>
      </c>
      <c r="E650" s="32">
        <v>72.0625</v>
      </c>
      <c r="F650" s="20">
        <v>-0.8</v>
      </c>
      <c r="G650" s="31" t="s">
        <v>6440</v>
      </c>
      <c r="H650" s="29" t="s">
        <v>4319</v>
      </c>
      <c r="I650" s="18">
        <v>2.87225</v>
      </c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</row>
    <row r="651" ht="15.75" customHeight="1">
      <c r="A651" s="8">
        <v>650.0</v>
      </c>
      <c r="B651" s="31" t="s">
        <v>6441</v>
      </c>
      <c r="C651" s="26" t="s">
        <v>6442</v>
      </c>
      <c r="D651" s="29" t="s">
        <v>6443</v>
      </c>
      <c r="E651" s="32">
        <v>86.089</v>
      </c>
      <c r="F651" s="20">
        <v>-0.64</v>
      </c>
      <c r="G651" s="31" t="s">
        <v>6444</v>
      </c>
      <c r="H651" s="29" t="s">
        <v>4319</v>
      </c>
      <c r="I651" s="18">
        <v>1.2819666666666667</v>
      </c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</row>
    <row r="652" ht="15.75" customHeight="1">
      <c r="A652" s="8">
        <v>651.0</v>
      </c>
      <c r="B652" s="31" t="s">
        <v>6445</v>
      </c>
      <c r="C652" s="26" t="s">
        <v>6446</v>
      </c>
      <c r="D652" s="29" t="s">
        <v>6447</v>
      </c>
      <c r="E652" s="32">
        <v>142.195</v>
      </c>
      <c r="F652" s="20">
        <v>1.59</v>
      </c>
      <c r="G652" s="31" t="s">
        <v>6448</v>
      </c>
      <c r="H652" s="29" t="s">
        <v>4319</v>
      </c>
      <c r="I652" s="18">
        <v>2.6200666666666668</v>
      </c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</row>
    <row r="653" ht="15.75" customHeight="1">
      <c r="A653" s="8">
        <v>652.0</v>
      </c>
      <c r="B653" s="31" t="s">
        <v>6449</v>
      </c>
      <c r="C653" s="26" t="s">
        <v>6450</v>
      </c>
      <c r="D653" s="29" t="s">
        <v>6451</v>
      </c>
      <c r="E653" s="32">
        <v>156.2215</v>
      </c>
      <c r="F653" s="20">
        <v>2.08</v>
      </c>
      <c r="G653" s="31" t="s">
        <v>6452</v>
      </c>
      <c r="H653" s="29" t="s">
        <v>4319</v>
      </c>
      <c r="I653" s="18">
        <v>3.0127333333333333</v>
      </c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</row>
    <row r="654" ht="15.75" customHeight="1">
      <c r="A654" s="8">
        <v>653.0</v>
      </c>
      <c r="B654" s="31" t="s">
        <v>6453</v>
      </c>
      <c r="C654" s="26" t="s">
        <v>6454</v>
      </c>
      <c r="D654" s="29" t="s">
        <v>6455</v>
      </c>
      <c r="E654" s="32">
        <v>100.1155</v>
      </c>
      <c r="F654" s="20">
        <v>0.11</v>
      </c>
      <c r="G654" s="31" t="s">
        <v>6456</v>
      </c>
      <c r="H654" s="29" t="s">
        <v>4319</v>
      </c>
      <c r="I654" s="18">
        <v>1.4006333333333334</v>
      </c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</row>
    <row r="655" ht="15.75" customHeight="1">
      <c r="A655" s="8">
        <v>654.0</v>
      </c>
      <c r="B655" s="31" t="s">
        <v>6457</v>
      </c>
      <c r="C655" s="26" t="s">
        <v>6458</v>
      </c>
      <c r="D655" s="29" t="s">
        <v>6459</v>
      </c>
      <c r="E655" s="32">
        <v>114.142</v>
      </c>
      <c r="F655" s="20">
        <v>0.68</v>
      </c>
      <c r="G655" s="31" t="s">
        <v>6460</v>
      </c>
      <c r="H655" s="29" t="s">
        <v>4319</v>
      </c>
      <c r="I655" s="18">
        <v>1.739525</v>
      </c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</row>
    <row r="656" ht="15.75" customHeight="1">
      <c r="A656" s="8">
        <v>655.0</v>
      </c>
      <c r="B656" s="31" t="s">
        <v>6461</v>
      </c>
      <c r="C656" s="26" t="s">
        <v>6462</v>
      </c>
      <c r="D656" s="29" t="s">
        <v>6463</v>
      </c>
      <c r="E656" s="32">
        <v>114.142</v>
      </c>
      <c r="F656" s="20">
        <v>0.6</v>
      </c>
      <c r="G656" s="31" t="s">
        <v>6464</v>
      </c>
      <c r="H656" s="29" t="s">
        <v>4319</v>
      </c>
      <c r="I656" s="18">
        <v>1.7599</v>
      </c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</row>
    <row r="657" ht="15.75" customHeight="1">
      <c r="A657" s="8">
        <v>656.0</v>
      </c>
      <c r="B657" s="31" t="s">
        <v>6465</v>
      </c>
      <c r="C657" s="26" t="s">
        <v>6466</v>
      </c>
      <c r="D657" s="29" t="s">
        <v>6467</v>
      </c>
      <c r="E657" s="32">
        <v>170.248</v>
      </c>
      <c r="F657" s="20">
        <v>2.57</v>
      </c>
      <c r="G657" s="31" t="s">
        <v>6468</v>
      </c>
      <c r="H657" s="29" t="s">
        <v>4319</v>
      </c>
      <c r="I657" s="18">
        <v>2.921425</v>
      </c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</row>
    <row r="658" ht="15.75" customHeight="1">
      <c r="A658" s="8">
        <v>657.0</v>
      </c>
      <c r="B658" s="31" t="s">
        <v>1186</v>
      </c>
      <c r="C658" s="26" t="s">
        <v>1187</v>
      </c>
      <c r="D658" s="29" t="s">
        <v>6469</v>
      </c>
      <c r="E658" s="32">
        <v>170.248</v>
      </c>
      <c r="F658" s="20">
        <v>2.72</v>
      </c>
      <c r="G658" s="31" t="s">
        <v>6470</v>
      </c>
      <c r="H658" s="29" t="s">
        <v>4319</v>
      </c>
      <c r="I658" s="18">
        <v>3.490828571428571</v>
      </c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</row>
    <row r="659" ht="15.75" customHeight="1">
      <c r="A659" s="8">
        <v>658.0</v>
      </c>
      <c r="B659" s="31" t="s">
        <v>6471</v>
      </c>
      <c r="C659" s="26" t="s">
        <v>6472</v>
      </c>
      <c r="D659" s="29" t="s">
        <v>6473</v>
      </c>
      <c r="E659" s="32">
        <v>100.1155</v>
      </c>
      <c r="F659" s="20">
        <v>0.11</v>
      </c>
      <c r="G659" s="31" t="s">
        <v>6474</v>
      </c>
      <c r="H659" s="29" t="s">
        <v>4319</v>
      </c>
      <c r="I659" s="18">
        <v>1.8101</v>
      </c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</row>
    <row r="660" ht="15.75" customHeight="1">
      <c r="A660" s="8">
        <v>659.0</v>
      </c>
      <c r="B660" s="31" t="s">
        <v>6475</v>
      </c>
      <c r="C660" s="26" t="s">
        <v>6476</v>
      </c>
      <c r="D660" s="29" t="s">
        <v>6477</v>
      </c>
      <c r="E660" s="32">
        <v>196.2852</v>
      </c>
      <c r="F660" s="20">
        <v>4.3</v>
      </c>
      <c r="G660" s="31" t="s">
        <v>6478</v>
      </c>
      <c r="H660" s="29" t="s">
        <v>4319</v>
      </c>
      <c r="I660" s="18">
        <v>3.68</v>
      </c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</row>
    <row r="661" ht="15.75" customHeight="1">
      <c r="A661" s="8">
        <v>660.0</v>
      </c>
      <c r="B661" s="31" t="s">
        <v>6479</v>
      </c>
      <c r="C661" s="26" t="s">
        <v>6480</v>
      </c>
      <c r="D661" s="29" t="s">
        <v>6481</v>
      </c>
      <c r="E661" s="32">
        <v>86.089</v>
      </c>
      <c r="F661" s="20">
        <v>-0.38</v>
      </c>
      <c r="G661" s="31" t="s">
        <v>6482</v>
      </c>
      <c r="H661" s="29" t="s">
        <v>4319</v>
      </c>
      <c r="I661" s="18">
        <v>2.24085</v>
      </c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</row>
    <row r="662" ht="15.75" customHeight="1">
      <c r="A662" s="8">
        <v>661.0</v>
      </c>
      <c r="B662" s="31" t="s">
        <v>6483</v>
      </c>
      <c r="C662" s="26" t="s">
        <v>6484</v>
      </c>
      <c r="D662" s="29" t="s">
        <v>6485</v>
      </c>
      <c r="E662" s="32">
        <v>167.0009</v>
      </c>
      <c r="F662" s="20">
        <v>1.12</v>
      </c>
      <c r="G662" s="31" t="s">
        <v>6486</v>
      </c>
      <c r="H662" s="29" t="s">
        <v>4319</v>
      </c>
      <c r="I662" s="18">
        <v>5.68</v>
      </c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</row>
    <row r="663" ht="15.75" customHeight="1">
      <c r="A663" s="8">
        <v>662.0</v>
      </c>
      <c r="B663" s="31" t="s">
        <v>6487</v>
      </c>
      <c r="C663" s="26" t="s">
        <v>6488</v>
      </c>
      <c r="D663" s="29" t="s">
        <v>6489</v>
      </c>
      <c r="E663" s="32">
        <v>195.0539</v>
      </c>
      <c r="F663" s="20">
        <v>2.12</v>
      </c>
      <c r="G663" s="31" t="s">
        <v>6490</v>
      </c>
      <c r="H663" s="29" t="s">
        <v>4319</v>
      </c>
      <c r="I663" s="18">
        <v>3.7645</v>
      </c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</row>
    <row r="664" ht="15.75" customHeight="1">
      <c r="A664" s="8">
        <v>663.0</v>
      </c>
      <c r="B664" s="31" t="s">
        <v>6491</v>
      </c>
      <c r="C664" s="26" t="s">
        <v>6492</v>
      </c>
      <c r="D664" s="29" t="s">
        <v>6493</v>
      </c>
      <c r="E664" s="32">
        <v>181.0274</v>
      </c>
      <c r="F664" s="20">
        <v>1.7</v>
      </c>
      <c r="G664" s="31" t="s">
        <v>6494</v>
      </c>
      <c r="H664" s="29" t="s">
        <v>4319</v>
      </c>
      <c r="I664" s="18">
        <v>2.8725666666666667</v>
      </c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</row>
    <row r="665" ht="15.75" customHeight="1">
      <c r="A665" s="8">
        <v>664.0</v>
      </c>
      <c r="B665" s="31" t="s">
        <v>6495</v>
      </c>
      <c r="C665" s="26" t="s">
        <v>6496</v>
      </c>
      <c r="D665" s="29" t="s">
        <v>6497</v>
      </c>
      <c r="E665" s="32">
        <v>273.95</v>
      </c>
      <c r="F665" s="20">
        <v>2.39</v>
      </c>
      <c r="G665" s="31" t="s">
        <v>6498</v>
      </c>
      <c r="H665" s="29" t="s">
        <v>4319</v>
      </c>
      <c r="I665" s="18">
        <v>4.4385666666666665</v>
      </c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</row>
    <row r="666" ht="15.75" customHeight="1">
      <c r="A666" s="8">
        <v>665.0</v>
      </c>
      <c r="B666" s="31" t="s">
        <v>6499</v>
      </c>
      <c r="C666" s="26" t="s">
        <v>6500</v>
      </c>
      <c r="D666" s="29" t="s">
        <v>6501</v>
      </c>
      <c r="E666" s="32">
        <v>209.0804</v>
      </c>
      <c r="F666" s="20">
        <v>2.53</v>
      </c>
      <c r="G666" s="31" t="s">
        <v>6502</v>
      </c>
      <c r="H666" s="29" t="s">
        <v>4319</v>
      </c>
      <c r="I666" s="18">
        <v>3.0205</v>
      </c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</row>
    <row r="667" ht="15.75" customHeight="1">
      <c r="A667" s="8">
        <v>666.0</v>
      </c>
      <c r="B667" s="31" t="s">
        <v>6503</v>
      </c>
      <c r="C667" s="26" t="s">
        <v>6504</v>
      </c>
      <c r="D667" s="29" t="s">
        <v>6505</v>
      </c>
      <c r="E667" s="32">
        <v>195.0539</v>
      </c>
      <c r="F667" s="20">
        <v>2.19</v>
      </c>
      <c r="G667" s="31" t="s">
        <v>6506</v>
      </c>
      <c r="H667" s="29" t="s">
        <v>4319</v>
      </c>
      <c r="I667" s="18">
        <v>2.970666666666667</v>
      </c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</row>
    <row r="668" ht="15.75" customHeight="1">
      <c r="A668" s="8">
        <v>667.0</v>
      </c>
      <c r="B668" s="31" t="s">
        <v>6507</v>
      </c>
      <c r="C668" s="26" t="s">
        <v>6508</v>
      </c>
      <c r="D668" s="29" t="s">
        <v>6509</v>
      </c>
      <c r="E668" s="32">
        <v>167.0009</v>
      </c>
      <c r="F668" s="20">
        <v>1.21</v>
      </c>
      <c r="G668" s="31" t="s">
        <v>6510</v>
      </c>
      <c r="H668" s="29" t="s">
        <v>4319</v>
      </c>
      <c r="I668" s="18">
        <v>4.03</v>
      </c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</row>
    <row r="669" ht="15.75" customHeight="1">
      <c r="A669" s="8">
        <v>668.0</v>
      </c>
      <c r="B669" s="31" t="s">
        <v>6511</v>
      </c>
      <c r="C669" s="26" t="s">
        <v>6512</v>
      </c>
      <c r="D669" s="29" t="s">
        <v>6513</v>
      </c>
      <c r="E669" s="32">
        <v>259.9235</v>
      </c>
      <c r="F669" s="20">
        <v>1.97</v>
      </c>
      <c r="G669" s="31" t="s">
        <v>6514</v>
      </c>
      <c r="H669" s="29" t="s">
        <v>4319</v>
      </c>
      <c r="I669" s="18">
        <v>5.2085333333333335</v>
      </c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</row>
    <row r="670" ht="15.75" customHeight="1">
      <c r="A670" s="8">
        <v>669.0</v>
      </c>
      <c r="B670" s="31" t="s">
        <v>6515</v>
      </c>
      <c r="C670" s="26" t="s">
        <v>6516</v>
      </c>
      <c r="D670" s="29" t="s">
        <v>6517</v>
      </c>
      <c r="E670" s="32">
        <v>195.0539</v>
      </c>
      <c r="F670" s="20">
        <v>2.19</v>
      </c>
      <c r="G670" s="31" t="s">
        <v>6518</v>
      </c>
      <c r="H670" s="29" t="s">
        <v>4319</v>
      </c>
      <c r="I670" s="18">
        <v>3.3914333333333335</v>
      </c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</row>
    <row r="671" ht="15.75" customHeight="1">
      <c r="A671" s="8">
        <v>670.0</v>
      </c>
      <c r="B671" s="31" t="s">
        <v>6519</v>
      </c>
      <c r="C671" s="26" t="s">
        <v>6520</v>
      </c>
      <c r="D671" s="29" t="s">
        <v>6521</v>
      </c>
      <c r="E671" s="32">
        <v>181.0274</v>
      </c>
      <c r="F671" s="20">
        <v>1.7</v>
      </c>
      <c r="G671" s="31" t="s">
        <v>6522</v>
      </c>
      <c r="H671" s="29" t="s">
        <v>4319</v>
      </c>
      <c r="I671" s="18">
        <v>3.07</v>
      </c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</row>
    <row r="672" ht="15.75" customHeight="1">
      <c r="A672" s="8">
        <v>671.0</v>
      </c>
      <c r="B672" s="31" t="s">
        <v>6523</v>
      </c>
      <c r="C672" s="26" t="s">
        <v>6524</v>
      </c>
      <c r="D672" s="29" t="s">
        <v>6525</v>
      </c>
      <c r="E672" s="32">
        <v>195.0539</v>
      </c>
      <c r="F672" s="20">
        <v>2.19</v>
      </c>
      <c r="G672" s="31" t="s">
        <v>6526</v>
      </c>
      <c r="H672" s="29" t="s">
        <v>4319</v>
      </c>
      <c r="I672" s="18">
        <v>2.91995</v>
      </c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</row>
    <row r="673" ht="15.75" customHeight="1">
      <c r="A673" s="8">
        <v>672.0</v>
      </c>
      <c r="B673" s="31" t="s">
        <v>6527</v>
      </c>
      <c r="C673" s="26" t="s">
        <v>6528</v>
      </c>
      <c r="D673" s="29" t="s">
        <v>6529</v>
      </c>
      <c r="E673" s="32">
        <v>209.0804</v>
      </c>
      <c r="F673" s="20">
        <v>2.68</v>
      </c>
      <c r="G673" s="31" t="s">
        <v>6530</v>
      </c>
      <c r="H673" s="29" t="s">
        <v>4319</v>
      </c>
      <c r="I673" s="18">
        <v>3.218566666666667</v>
      </c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</row>
    <row r="674" ht="15.75" customHeight="1">
      <c r="A674" s="8">
        <v>673.0</v>
      </c>
      <c r="B674" s="31" t="s">
        <v>6531</v>
      </c>
      <c r="C674" s="26" t="s">
        <v>6532</v>
      </c>
      <c r="D674" s="29" t="s">
        <v>6533</v>
      </c>
      <c r="E674" s="32">
        <v>209.0804</v>
      </c>
      <c r="F674" s="20">
        <v>2.68</v>
      </c>
      <c r="G674" s="31" t="s">
        <v>6534</v>
      </c>
      <c r="H674" s="29" t="s">
        <v>4319</v>
      </c>
      <c r="I674" s="18">
        <v>3.2921</v>
      </c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</row>
    <row r="675" ht="15.75" customHeight="1">
      <c r="A675" s="8">
        <v>674.0</v>
      </c>
      <c r="B675" s="31" t="s">
        <v>6535</v>
      </c>
      <c r="C675" s="26" t="s">
        <v>6536</v>
      </c>
      <c r="D675" s="29" t="s">
        <v>6537</v>
      </c>
      <c r="E675" s="32">
        <v>223.1069</v>
      </c>
      <c r="F675" s="20">
        <v>3.17</v>
      </c>
      <c r="G675" s="31" t="s">
        <v>6538</v>
      </c>
      <c r="H675" s="29" t="s">
        <v>4319</v>
      </c>
      <c r="I675" s="18">
        <v>3.5925333333333334</v>
      </c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</row>
    <row r="676" ht="15.75" customHeight="1">
      <c r="A676" s="8">
        <v>675.0</v>
      </c>
      <c r="B676" s="31" t="s">
        <v>6539</v>
      </c>
      <c r="C676" s="26" t="s">
        <v>6540</v>
      </c>
      <c r="D676" s="29" t="s">
        <v>6541</v>
      </c>
      <c r="E676" s="32">
        <v>136.5761</v>
      </c>
      <c r="F676" s="20">
        <v>1.61</v>
      </c>
      <c r="G676" s="31" t="s">
        <v>6542</v>
      </c>
      <c r="H676" s="29" t="s">
        <v>4319</v>
      </c>
      <c r="I676" s="18">
        <v>2.501333333333333</v>
      </c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</row>
    <row r="677" ht="15.75" customHeight="1">
      <c r="A677" s="8">
        <v>676.0</v>
      </c>
      <c r="B677" s="31" t="s">
        <v>6543</v>
      </c>
      <c r="C677" s="26" t="s">
        <v>6544</v>
      </c>
      <c r="D677" s="29" t="s">
        <v>6545</v>
      </c>
      <c r="E677" s="32">
        <v>150.6026</v>
      </c>
      <c r="F677" s="20">
        <v>2.1</v>
      </c>
      <c r="G677" s="31" t="s">
        <v>6546</v>
      </c>
      <c r="H677" s="29" t="s">
        <v>4319</v>
      </c>
      <c r="I677" s="18">
        <v>2.7193666666666667</v>
      </c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</row>
    <row r="678" ht="15.75" customHeight="1">
      <c r="A678" s="8">
        <v>677.0</v>
      </c>
      <c r="B678" s="31" t="s">
        <v>6547</v>
      </c>
      <c r="C678" s="26" t="s">
        <v>6548</v>
      </c>
      <c r="D678" s="29" t="s">
        <v>6549</v>
      </c>
      <c r="E678" s="32">
        <v>164.6291</v>
      </c>
      <c r="F678" s="20">
        <v>2.59</v>
      </c>
      <c r="G678" s="31" t="s">
        <v>6550</v>
      </c>
      <c r="H678" s="29" t="s">
        <v>4319</v>
      </c>
      <c r="I678" s="18">
        <v>2.869266666666667</v>
      </c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</row>
    <row r="679" ht="15.75" customHeight="1">
      <c r="A679" s="8">
        <v>678.0</v>
      </c>
      <c r="B679" s="31" t="s">
        <v>6551</v>
      </c>
      <c r="C679" s="26" t="s">
        <v>6552</v>
      </c>
      <c r="D679" s="29" t="s">
        <v>6553</v>
      </c>
      <c r="E679" s="32">
        <v>152.9744</v>
      </c>
      <c r="F679" s="20">
        <v>0.72</v>
      </c>
      <c r="G679" s="31" t="s">
        <v>6554</v>
      </c>
      <c r="H679" s="29" t="s">
        <v>4319</v>
      </c>
      <c r="I679" s="18">
        <v>4.96</v>
      </c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</row>
    <row r="680" ht="15.75" customHeight="1">
      <c r="A680" s="8">
        <v>679.0</v>
      </c>
      <c r="B680" s="31" t="s">
        <v>6555</v>
      </c>
      <c r="C680" s="26" t="s">
        <v>6556</v>
      </c>
      <c r="D680" s="29" t="s">
        <v>6557</v>
      </c>
      <c r="E680" s="32">
        <v>181.0274</v>
      </c>
      <c r="F680" s="20">
        <v>1.63</v>
      </c>
      <c r="G680" s="31" t="s">
        <v>6558</v>
      </c>
      <c r="H680" s="29" t="s">
        <v>4319</v>
      </c>
      <c r="I680" s="18">
        <v>4.0585</v>
      </c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</row>
    <row r="681" ht="15.75" customHeight="1">
      <c r="A681" s="8">
        <v>680.0</v>
      </c>
      <c r="B681" s="31" t="s">
        <v>6559</v>
      </c>
      <c r="C681" s="26" t="s">
        <v>6560</v>
      </c>
      <c r="D681" s="29" t="s">
        <v>6561</v>
      </c>
      <c r="E681" s="32">
        <v>195.0539</v>
      </c>
      <c r="F681" s="20">
        <v>2.08</v>
      </c>
      <c r="G681" s="31" t="s">
        <v>6562</v>
      </c>
      <c r="H681" s="29" t="s">
        <v>4319</v>
      </c>
      <c r="I681" s="18">
        <v>3.151075</v>
      </c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</row>
    <row r="682" ht="15.75" customHeight="1">
      <c r="A682" s="8">
        <v>681.0</v>
      </c>
      <c r="B682" s="31" t="s">
        <v>6563</v>
      </c>
      <c r="C682" s="26" t="s">
        <v>6564</v>
      </c>
      <c r="D682" s="29" t="s">
        <v>6565</v>
      </c>
      <c r="E682" s="32">
        <v>209.0804</v>
      </c>
      <c r="F682" s="20">
        <v>2.61</v>
      </c>
      <c r="G682" s="31" t="s">
        <v>6566</v>
      </c>
      <c r="H682" s="29" t="s">
        <v>4319</v>
      </c>
      <c r="I682" s="18">
        <v>3.699375</v>
      </c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</row>
    <row r="683" ht="15.75" customHeight="1">
      <c r="A683" s="8">
        <v>682.0</v>
      </c>
      <c r="B683" s="31" t="s">
        <v>6567</v>
      </c>
      <c r="C683" s="26" t="s">
        <v>6568</v>
      </c>
      <c r="D683" s="29" t="s">
        <v>6569</v>
      </c>
      <c r="E683" s="32">
        <v>223.1069</v>
      </c>
      <c r="F683" s="20">
        <v>3.1</v>
      </c>
      <c r="G683" s="31" t="s">
        <v>6570</v>
      </c>
      <c r="H683" s="29" t="s">
        <v>4319</v>
      </c>
      <c r="I683" s="18">
        <v>3.8600333333333334</v>
      </c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</row>
    <row r="684" ht="15.75" customHeight="1">
      <c r="A684" s="8">
        <v>683.0</v>
      </c>
      <c r="B684" s="31" t="s">
        <v>6571</v>
      </c>
      <c r="C684" s="26" t="s">
        <v>6572</v>
      </c>
      <c r="D684" s="29" t="s">
        <v>6573</v>
      </c>
      <c r="E684" s="32">
        <v>181.0274</v>
      </c>
      <c r="F684" s="20">
        <v>1.63</v>
      </c>
      <c r="G684" s="31" t="s">
        <v>6574</v>
      </c>
      <c r="H684" s="29" t="s">
        <v>4319</v>
      </c>
      <c r="I684" s="18">
        <v>4.02162</v>
      </c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</row>
    <row r="685" ht="15.75" customHeight="1">
      <c r="A685" s="8">
        <v>684.0</v>
      </c>
      <c r="B685" s="31" t="s">
        <v>6575</v>
      </c>
      <c r="C685" s="26" t="s">
        <v>6576</v>
      </c>
      <c r="D685" s="29" t="s">
        <v>6577</v>
      </c>
      <c r="E685" s="32">
        <v>195.0539</v>
      </c>
      <c r="F685" s="20">
        <v>2.08</v>
      </c>
      <c r="G685" s="31" t="s">
        <v>6578</v>
      </c>
      <c r="H685" s="29" t="s">
        <v>4319</v>
      </c>
      <c r="I685" s="18">
        <v>5.41</v>
      </c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</row>
    <row r="686" ht="15.75" customHeight="1">
      <c r="A686" s="8">
        <v>685.0</v>
      </c>
      <c r="B686" s="31" t="s">
        <v>6579</v>
      </c>
      <c r="C686" s="26" t="s">
        <v>6580</v>
      </c>
      <c r="D686" s="29" t="s">
        <v>6581</v>
      </c>
      <c r="E686" s="32">
        <v>167.0009</v>
      </c>
      <c r="F686" s="20">
        <v>1.13</v>
      </c>
      <c r="G686" s="31" t="s">
        <v>6582</v>
      </c>
      <c r="H686" s="29" t="s">
        <v>4319</v>
      </c>
      <c r="I686" s="18">
        <v>4.18</v>
      </c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</row>
    <row r="687" ht="15.75" customHeight="1">
      <c r="A687" s="8">
        <v>686.0</v>
      </c>
      <c r="B687" s="31" t="s">
        <v>6583</v>
      </c>
      <c r="C687" s="26" t="s">
        <v>6584</v>
      </c>
      <c r="D687" s="29" t="s">
        <v>6585</v>
      </c>
      <c r="E687" s="32">
        <v>251.1599</v>
      </c>
      <c r="F687" s="20">
        <v>4.08</v>
      </c>
      <c r="G687" s="31" t="s">
        <v>6586</v>
      </c>
      <c r="H687" s="29" t="s">
        <v>4319</v>
      </c>
      <c r="I687" s="18">
        <v>4.4993</v>
      </c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</row>
    <row r="688" ht="15.75" customHeight="1">
      <c r="A688" s="8">
        <v>687.0</v>
      </c>
      <c r="B688" s="31" t="s">
        <v>6587</v>
      </c>
      <c r="C688" s="3" t="s">
        <v>6588</v>
      </c>
      <c r="D688" s="29" t="s">
        <v>6589</v>
      </c>
      <c r="E688" s="32">
        <v>181.0274</v>
      </c>
      <c r="F688" s="20">
        <v>1.70651613024206</v>
      </c>
      <c r="G688" s="31" t="s">
        <v>6590</v>
      </c>
      <c r="H688" s="29" t="s">
        <v>4319</v>
      </c>
      <c r="I688" s="18">
        <v>5.3100000000000005</v>
      </c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</row>
    <row r="689" ht="15.75" customHeight="1">
      <c r="A689" s="8">
        <v>688.0</v>
      </c>
      <c r="B689" s="31" t="s">
        <v>6591</v>
      </c>
      <c r="C689" s="26" t="s">
        <v>6592</v>
      </c>
      <c r="D689" s="29" t="s">
        <v>6593</v>
      </c>
      <c r="E689" s="32">
        <v>108.5231</v>
      </c>
      <c r="F689" s="20">
        <v>0.63</v>
      </c>
      <c r="G689" s="31" t="s">
        <v>6594</v>
      </c>
      <c r="H689" s="29" t="s">
        <v>4319</v>
      </c>
      <c r="I689" s="18">
        <v>3.885</v>
      </c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</row>
    <row r="690" ht="15.75" customHeight="1">
      <c r="A690" s="8">
        <v>689.0</v>
      </c>
      <c r="B690" s="31" t="s">
        <v>6595</v>
      </c>
      <c r="C690" s="26" t="s">
        <v>6596</v>
      </c>
      <c r="D690" s="29" t="s">
        <v>6597</v>
      </c>
      <c r="E690" s="32">
        <v>122.5496</v>
      </c>
      <c r="F690" s="20">
        <v>0.94</v>
      </c>
      <c r="G690" s="31" t="s">
        <v>6598</v>
      </c>
      <c r="H690" s="29" t="s">
        <v>4319</v>
      </c>
      <c r="I690" s="18">
        <v>4.0600000000000005</v>
      </c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</row>
    <row r="691" ht="15.75" customHeight="1">
      <c r="A691" s="8">
        <v>690.0</v>
      </c>
      <c r="B691" s="31" t="s">
        <v>6599</v>
      </c>
      <c r="C691" s="26" t="s">
        <v>6600</v>
      </c>
      <c r="D691" s="29" t="s">
        <v>6601</v>
      </c>
      <c r="E691" s="32">
        <v>150.6026</v>
      </c>
      <c r="F691" s="20">
        <v>1.99</v>
      </c>
      <c r="G691" s="31" t="s">
        <v>6602</v>
      </c>
      <c r="H691" s="29" t="s">
        <v>4319</v>
      </c>
      <c r="I691" s="18">
        <v>3.86</v>
      </c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</row>
    <row r="692" ht="15.75" customHeight="1">
      <c r="A692" s="8">
        <v>691.0</v>
      </c>
      <c r="B692" s="31" t="s">
        <v>3324</v>
      </c>
      <c r="C692" s="26" t="s">
        <v>3325</v>
      </c>
      <c r="D692" s="29" t="s">
        <v>6603</v>
      </c>
      <c r="E692" s="32">
        <v>136.5761</v>
      </c>
      <c r="F692" s="20">
        <v>1.54</v>
      </c>
      <c r="G692" s="31" t="s">
        <v>6604</v>
      </c>
      <c r="H692" s="29" t="s">
        <v>4319</v>
      </c>
      <c r="I692" s="18">
        <v>2.5692666666666666</v>
      </c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</row>
    <row r="693" ht="15.75" customHeight="1">
      <c r="A693" s="8">
        <v>692.0</v>
      </c>
      <c r="B693" s="31" t="s">
        <v>6605</v>
      </c>
      <c r="C693" s="26" t="s">
        <v>6606</v>
      </c>
      <c r="D693" s="29" t="s">
        <v>6607</v>
      </c>
      <c r="E693" s="32">
        <v>136.5761</v>
      </c>
      <c r="F693" s="20">
        <v>1.61</v>
      </c>
      <c r="G693" s="31" t="s">
        <v>6582</v>
      </c>
      <c r="H693" s="29" t="s">
        <v>4319</v>
      </c>
      <c r="I693" s="18">
        <v>4.18</v>
      </c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</row>
    <row r="694" ht="15.75" customHeight="1">
      <c r="A694" s="8">
        <v>693.0</v>
      </c>
      <c r="B694" s="31" t="s">
        <v>6608</v>
      </c>
      <c r="C694" s="26" t="s">
        <v>6609</v>
      </c>
      <c r="D694" s="29" t="s">
        <v>6610</v>
      </c>
      <c r="E694" s="32">
        <v>214.0014</v>
      </c>
      <c r="F694" s="20">
        <v>1.62</v>
      </c>
      <c r="G694" s="31" t="s">
        <v>6611</v>
      </c>
      <c r="H694" s="29" t="s">
        <v>4319</v>
      </c>
      <c r="I694" s="18">
        <v>5.92</v>
      </c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</row>
    <row r="695" ht="15.75" customHeight="1">
      <c r="A695" s="8">
        <v>694.0</v>
      </c>
      <c r="B695" s="31" t="s">
        <v>6612</v>
      </c>
      <c r="C695" s="26" t="s">
        <v>6613</v>
      </c>
      <c r="D695" s="29" t="s">
        <v>6614</v>
      </c>
      <c r="E695" s="32">
        <v>146.1408</v>
      </c>
      <c r="F695" s="20">
        <v>0.56</v>
      </c>
      <c r="G695" s="31" t="s">
        <v>6615</v>
      </c>
      <c r="H695" s="29" t="s">
        <v>4319</v>
      </c>
      <c r="I695" s="18">
        <v>2.14</v>
      </c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</row>
    <row r="696" ht="15.75" customHeight="1">
      <c r="A696" s="8">
        <v>695.0</v>
      </c>
      <c r="B696" s="31" t="s">
        <v>1192</v>
      </c>
      <c r="C696" s="26" t="s">
        <v>1193</v>
      </c>
      <c r="D696" s="29" t="s">
        <v>6616</v>
      </c>
      <c r="E696" s="32">
        <v>258.3528</v>
      </c>
      <c r="F696" s="20">
        <v>4.33</v>
      </c>
      <c r="G696" s="31" t="s">
        <v>6617</v>
      </c>
      <c r="H696" s="6" t="s">
        <v>4312</v>
      </c>
      <c r="I696" s="18">
        <v>3.790725</v>
      </c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</row>
    <row r="697" ht="15.75" customHeight="1">
      <c r="A697" s="8">
        <v>696.0</v>
      </c>
      <c r="B697" s="31" t="s">
        <v>6618</v>
      </c>
      <c r="C697" s="26" t="s">
        <v>6619</v>
      </c>
      <c r="D697" s="29" t="s">
        <v>6620</v>
      </c>
      <c r="E697" s="32">
        <v>146.1408</v>
      </c>
      <c r="F697" s="20">
        <v>0.35</v>
      </c>
      <c r="G697" s="31" t="s">
        <v>6621</v>
      </c>
      <c r="H697" s="6" t="s">
        <v>4312</v>
      </c>
      <c r="I697" s="18">
        <v>1.9421</v>
      </c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</row>
    <row r="698" ht="15.75" customHeight="1">
      <c r="A698" s="8">
        <v>697.0</v>
      </c>
      <c r="B698" s="31" t="s">
        <v>6622</v>
      </c>
      <c r="C698" s="26" t="s">
        <v>6623</v>
      </c>
      <c r="D698" s="29" t="s">
        <v>6624</v>
      </c>
      <c r="E698" s="32">
        <v>230.2998</v>
      </c>
      <c r="F698" s="20">
        <v>3.35</v>
      </c>
      <c r="G698" s="31" t="s">
        <v>6625</v>
      </c>
      <c r="H698" s="6" t="s">
        <v>4312</v>
      </c>
      <c r="I698" s="18">
        <v>4.010533333333333</v>
      </c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</row>
    <row r="699" ht="15.75" customHeight="1">
      <c r="A699" s="8">
        <v>698.0</v>
      </c>
      <c r="B699" s="31" t="s">
        <v>1195</v>
      </c>
      <c r="C699" s="26" t="s">
        <v>1196</v>
      </c>
      <c r="D699" s="29" t="s">
        <v>6626</v>
      </c>
      <c r="E699" s="32">
        <v>258.3528</v>
      </c>
      <c r="F699" s="20">
        <v>4.33</v>
      </c>
      <c r="G699" s="31" t="s">
        <v>6627</v>
      </c>
      <c r="H699" s="6" t="s">
        <v>4312</v>
      </c>
      <c r="I699" s="18">
        <v>4.351511111111111</v>
      </c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</row>
    <row r="700" ht="15.75" customHeight="1">
      <c r="A700" s="8">
        <v>699.0</v>
      </c>
      <c r="B700" s="31" t="s">
        <v>6628</v>
      </c>
      <c r="C700" s="26" t="s">
        <v>6629</v>
      </c>
      <c r="D700" s="29" t="s">
        <v>6630</v>
      </c>
      <c r="E700" s="32">
        <v>174.1938</v>
      </c>
      <c r="F700" s="20">
        <v>1.2</v>
      </c>
      <c r="G700" s="31" t="s">
        <v>6631</v>
      </c>
      <c r="H700" s="6" t="s">
        <v>4312</v>
      </c>
      <c r="I700" s="18">
        <v>2.14938</v>
      </c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</row>
    <row r="701" ht="15.75" customHeight="1">
      <c r="A701" s="8">
        <v>700.0</v>
      </c>
      <c r="B701" s="31" t="s">
        <v>1198</v>
      </c>
      <c r="C701" s="26" t="s">
        <v>1199</v>
      </c>
      <c r="D701" s="29" t="s">
        <v>6632</v>
      </c>
      <c r="E701" s="32">
        <v>230.2998</v>
      </c>
      <c r="F701" s="20">
        <v>3.35</v>
      </c>
      <c r="G701" s="31" t="s">
        <v>6633</v>
      </c>
      <c r="H701" s="6" t="s">
        <v>4312</v>
      </c>
      <c r="I701" s="18">
        <v>3.511075</v>
      </c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</row>
    <row r="702" ht="15.75" customHeight="1">
      <c r="A702" s="8">
        <v>701.0</v>
      </c>
      <c r="B702" s="31" t="s">
        <v>1201</v>
      </c>
      <c r="C702" s="26" t="s">
        <v>1202</v>
      </c>
      <c r="D702" s="29" t="s">
        <v>6634</v>
      </c>
      <c r="E702" s="32">
        <v>202.2468</v>
      </c>
      <c r="F702" s="20">
        <v>2.37</v>
      </c>
      <c r="G702" s="31" t="s">
        <v>6635</v>
      </c>
      <c r="H702" s="6" t="s">
        <v>4312</v>
      </c>
      <c r="I702" s="18">
        <v>2.7845</v>
      </c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</row>
    <row r="703" ht="15.75" customHeight="1">
      <c r="A703" s="8">
        <v>702.0</v>
      </c>
      <c r="B703" s="31" t="s">
        <v>6636</v>
      </c>
      <c r="C703" s="26" t="s">
        <v>6637</v>
      </c>
      <c r="D703" s="29" t="s">
        <v>6638</v>
      </c>
      <c r="E703" s="32">
        <v>118.0878</v>
      </c>
      <c r="F703" s="20">
        <v>-0.17</v>
      </c>
      <c r="G703" s="31" t="s">
        <v>4826</v>
      </c>
      <c r="H703" s="29" t="s">
        <v>4319</v>
      </c>
      <c r="I703" s="18">
        <v>2.19</v>
      </c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</row>
    <row r="704" ht="15.75" customHeight="1">
      <c r="A704" s="8">
        <v>703.0</v>
      </c>
      <c r="B704" s="31" t="s">
        <v>3329</v>
      </c>
      <c r="C704" s="26" t="s">
        <v>3330</v>
      </c>
      <c r="D704" s="29" t="s">
        <v>6639</v>
      </c>
      <c r="E704" s="32">
        <v>160.1673</v>
      </c>
      <c r="F704" s="20">
        <v>0.62</v>
      </c>
      <c r="G704" s="31" t="s">
        <v>6640</v>
      </c>
      <c r="H704" s="29" t="s">
        <v>4319</v>
      </c>
      <c r="I704" s="18">
        <v>1.8313666666666668</v>
      </c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</row>
    <row r="705" ht="15.75" customHeight="1">
      <c r="A705" s="8">
        <v>704.0</v>
      </c>
      <c r="B705" s="31" t="s">
        <v>6641</v>
      </c>
      <c r="C705" s="26" t="s">
        <v>6642</v>
      </c>
      <c r="D705" s="29" t="s">
        <v>6643</v>
      </c>
      <c r="E705" s="32">
        <v>272.3793</v>
      </c>
      <c r="F705" s="20">
        <v>4.82</v>
      </c>
      <c r="G705" s="31" t="s">
        <v>6644</v>
      </c>
      <c r="H705" s="6" t="s">
        <v>4312</v>
      </c>
      <c r="I705" s="18">
        <v>4.652533333333333</v>
      </c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</row>
    <row r="706" ht="15.75" customHeight="1">
      <c r="A706" s="8">
        <v>705.0</v>
      </c>
      <c r="B706" s="31" t="s">
        <v>6645</v>
      </c>
      <c r="C706" s="26" t="s">
        <v>6646</v>
      </c>
      <c r="D706" s="29" t="s">
        <v>6647</v>
      </c>
      <c r="E706" s="32">
        <v>202.2468</v>
      </c>
      <c r="F706" s="20">
        <v>2.37</v>
      </c>
      <c r="G706" s="31" t="s">
        <v>6648</v>
      </c>
      <c r="H706" s="6" t="s">
        <v>4312</v>
      </c>
      <c r="I706" s="18">
        <v>3.2971</v>
      </c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</row>
    <row r="707" ht="15.75" customHeight="1">
      <c r="A707" s="8">
        <v>706.0</v>
      </c>
      <c r="B707" s="31" t="s">
        <v>6649</v>
      </c>
      <c r="C707" s="26" t="s">
        <v>6650</v>
      </c>
      <c r="D707" s="29" t="s">
        <v>6651</v>
      </c>
      <c r="E707" s="32">
        <v>216.2733</v>
      </c>
      <c r="F707" s="20">
        <v>2.86</v>
      </c>
      <c r="G707" s="31" t="s">
        <v>6652</v>
      </c>
      <c r="H707" s="6" t="s">
        <v>4312</v>
      </c>
      <c r="I707" s="18">
        <v>3.407966666666667</v>
      </c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</row>
    <row r="708" ht="15.75" customHeight="1">
      <c r="A708" s="8">
        <v>707.0</v>
      </c>
      <c r="B708" s="31" t="s">
        <v>6653</v>
      </c>
      <c r="C708" s="26" t="s">
        <v>6654</v>
      </c>
      <c r="D708" s="29" t="s">
        <v>6655</v>
      </c>
      <c r="E708" s="32">
        <v>230.2998</v>
      </c>
      <c r="F708" s="20">
        <v>3.35</v>
      </c>
      <c r="G708" s="31" t="s">
        <v>6656</v>
      </c>
      <c r="H708" s="6" t="s">
        <v>4312</v>
      </c>
      <c r="I708" s="18">
        <v>3.70245</v>
      </c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</row>
    <row r="709" ht="15.75" customHeight="1">
      <c r="A709" s="8">
        <v>708.0</v>
      </c>
      <c r="B709" s="31" t="s">
        <v>6657</v>
      </c>
      <c r="C709" s="26" t="s">
        <v>6658</v>
      </c>
      <c r="D709" s="29" t="s">
        <v>6659</v>
      </c>
      <c r="E709" s="32">
        <v>202.2468</v>
      </c>
      <c r="F709" s="20">
        <v>2.37</v>
      </c>
      <c r="G709" s="31" t="s">
        <v>6660</v>
      </c>
      <c r="H709" s="29" t="s">
        <v>4319</v>
      </c>
      <c r="I709" s="18">
        <v>2.43</v>
      </c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</row>
    <row r="710" ht="15.75" customHeight="1">
      <c r="A710" s="8">
        <v>709.0</v>
      </c>
      <c r="B710" s="31" t="s">
        <v>6661</v>
      </c>
      <c r="C710" s="26" t="s">
        <v>6662</v>
      </c>
      <c r="D710" s="29" t="s">
        <v>6663</v>
      </c>
      <c r="E710" s="32">
        <v>286.4058</v>
      </c>
      <c r="F710" s="20">
        <v>5.32</v>
      </c>
      <c r="G710" s="31" t="s">
        <v>6664</v>
      </c>
      <c r="H710" s="6" t="s">
        <v>4312</v>
      </c>
      <c r="I710" s="18">
        <v>4.6572000000000005</v>
      </c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</row>
    <row r="711" ht="15.75" customHeight="1">
      <c r="A711" s="8">
        <v>710.0</v>
      </c>
      <c r="B711" s="31" t="s">
        <v>6665</v>
      </c>
      <c r="C711" s="26" t="s">
        <v>6666</v>
      </c>
      <c r="D711" s="29" t="s">
        <v>6667</v>
      </c>
      <c r="E711" s="32">
        <v>200.231</v>
      </c>
      <c r="F711" s="20">
        <v>2.16</v>
      </c>
      <c r="G711" s="31" t="s">
        <v>6668</v>
      </c>
      <c r="H711" s="29" t="s">
        <v>4319</v>
      </c>
      <c r="I711" s="18">
        <v>2.9427</v>
      </c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</row>
    <row r="712" ht="15.75" customHeight="1">
      <c r="A712" s="8">
        <v>711.0</v>
      </c>
      <c r="B712" s="31" t="s">
        <v>6669</v>
      </c>
      <c r="C712" s="26" t="s">
        <v>6670</v>
      </c>
      <c r="D712" s="29" t="s">
        <v>6671</v>
      </c>
      <c r="E712" s="32">
        <v>174.1509</v>
      </c>
      <c r="F712" s="20">
        <v>1.1</v>
      </c>
      <c r="G712" s="31" t="s">
        <v>6672</v>
      </c>
      <c r="H712" s="29" t="s">
        <v>4319</v>
      </c>
      <c r="I712" s="18">
        <v>2.62</v>
      </c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</row>
    <row r="713" ht="15.75" customHeight="1">
      <c r="A713" s="8">
        <v>712.0</v>
      </c>
      <c r="B713" s="31" t="s">
        <v>6673</v>
      </c>
      <c r="C713" s="26" t="s">
        <v>6674</v>
      </c>
      <c r="D713" s="29" t="s">
        <v>6675</v>
      </c>
      <c r="E713" s="32">
        <v>202.2039</v>
      </c>
      <c r="F713" s="20">
        <v>0.06</v>
      </c>
      <c r="G713" s="31" t="s">
        <v>6676</v>
      </c>
      <c r="H713" s="29" t="s">
        <v>4319</v>
      </c>
      <c r="I713" s="18">
        <v>2.34</v>
      </c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</row>
    <row r="714" ht="15.75" customHeight="1">
      <c r="A714" s="8">
        <v>713.0</v>
      </c>
      <c r="B714" s="31" t="s">
        <v>6677</v>
      </c>
      <c r="C714" s="26" t="s">
        <v>6678</v>
      </c>
      <c r="D714" s="29" t="s">
        <v>6679</v>
      </c>
      <c r="E714" s="32">
        <v>230.2569</v>
      </c>
      <c r="F714" s="20">
        <v>0.81</v>
      </c>
      <c r="G714" s="31" t="s">
        <v>6680</v>
      </c>
      <c r="H714" s="6" t="s">
        <v>4312</v>
      </c>
      <c r="I714" s="18">
        <v>2.3621</v>
      </c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</row>
    <row r="715" ht="15.75" customHeight="1">
      <c r="A715" s="8">
        <v>714.0</v>
      </c>
      <c r="B715" s="31" t="s">
        <v>1207</v>
      </c>
      <c r="C715" s="26" t="s">
        <v>1208</v>
      </c>
      <c r="D715" s="29" t="s">
        <v>6681</v>
      </c>
      <c r="E715" s="32">
        <v>228.284</v>
      </c>
      <c r="F715" s="20">
        <v>4.16</v>
      </c>
      <c r="G715" s="31" t="s">
        <v>6682</v>
      </c>
      <c r="H715" s="29" t="s">
        <v>4319</v>
      </c>
      <c r="I715" s="18">
        <v>4.4852</v>
      </c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</row>
    <row r="716" ht="15.75" customHeight="1">
      <c r="A716" s="8">
        <v>715.0</v>
      </c>
      <c r="B716" s="31" t="s">
        <v>6683</v>
      </c>
      <c r="C716" s="26" t="s">
        <v>6684</v>
      </c>
      <c r="D716" s="29" t="s">
        <v>6685</v>
      </c>
      <c r="E716" s="32">
        <v>198.2152</v>
      </c>
      <c r="F716" s="20">
        <v>2.02</v>
      </c>
      <c r="G716" s="31" t="s">
        <v>6686</v>
      </c>
      <c r="H716" s="3" t="s">
        <v>6036</v>
      </c>
      <c r="I716" s="18">
        <v>4.144</v>
      </c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</row>
    <row r="717" ht="15.75" customHeight="1">
      <c r="A717" s="8">
        <v>716.0</v>
      </c>
      <c r="B717" s="31" t="s">
        <v>6687</v>
      </c>
      <c r="C717" s="26" t="s">
        <v>1208</v>
      </c>
      <c r="D717" s="29" t="s">
        <v>6688</v>
      </c>
      <c r="E717" s="32">
        <v>228.284</v>
      </c>
      <c r="F717" s="20">
        <v>4.16</v>
      </c>
      <c r="G717" s="31" t="s">
        <v>5028</v>
      </c>
      <c r="H717" s="29" t="s">
        <v>4319</v>
      </c>
      <c r="I717" s="18">
        <v>4.01</v>
      </c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</row>
    <row r="718" ht="15.75" customHeight="1">
      <c r="A718" s="8">
        <v>717.0</v>
      </c>
      <c r="B718" s="31" t="s">
        <v>6689</v>
      </c>
      <c r="C718" s="26" t="s">
        <v>6690</v>
      </c>
      <c r="D718" s="29" t="s">
        <v>6691</v>
      </c>
      <c r="E718" s="32">
        <v>172.178</v>
      </c>
      <c r="F718" s="20">
        <v>2.2</v>
      </c>
      <c r="G718" s="31" t="s">
        <v>4958</v>
      </c>
      <c r="H718" s="29" t="s">
        <v>4319</v>
      </c>
      <c r="I718" s="18">
        <v>4.09</v>
      </c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</row>
    <row r="719" ht="15.75" customHeight="1">
      <c r="A719" s="8">
        <v>718.0</v>
      </c>
      <c r="B719" s="31" t="s">
        <v>6692</v>
      </c>
      <c r="C719" s="26" t="s">
        <v>6693</v>
      </c>
      <c r="D719" s="29" t="s">
        <v>6694</v>
      </c>
      <c r="E719" s="32">
        <v>144.125</v>
      </c>
      <c r="F719" s="20">
        <v>0.22</v>
      </c>
      <c r="G719" s="31" t="s">
        <v>5237</v>
      </c>
      <c r="H719" s="29" t="s">
        <v>4319</v>
      </c>
      <c r="I719" s="18">
        <v>3.33</v>
      </c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</row>
    <row r="720" ht="15.75" customHeight="1">
      <c r="A720" s="8">
        <v>719.0</v>
      </c>
      <c r="B720" s="31" t="s">
        <v>6695</v>
      </c>
      <c r="C720" s="26" t="s">
        <v>6696</v>
      </c>
      <c r="D720" s="29" t="s">
        <v>6697</v>
      </c>
      <c r="E720" s="32">
        <v>170.1622</v>
      </c>
      <c r="F720" s="20">
        <v>0.67</v>
      </c>
      <c r="G720" s="31" t="s">
        <v>3038</v>
      </c>
      <c r="H720" s="29" t="s">
        <v>4319</v>
      </c>
      <c r="I720" s="18">
        <v>5.4399999999999995</v>
      </c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</row>
    <row r="721" ht="15.75" customHeight="1">
      <c r="A721" s="8">
        <v>720.0</v>
      </c>
      <c r="B721" s="31" t="s">
        <v>6698</v>
      </c>
      <c r="C721" s="26" t="s">
        <v>6699</v>
      </c>
      <c r="D721" s="29" t="s">
        <v>6700</v>
      </c>
      <c r="E721" s="32">
        <v>142.1092</v>
      </c>
      <c r="F721" s="20">
        <v>-0.31</v>
      </c>
      <c r="G721" s="31" t="s">
        <v>6701</v>
      </c>
      <c r="H721" s="29" t="s">
        <v>4319</v>
      </c>
      <c r="I721" s="18">
        <v>5.48</v>
      </c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</row>
    <row r="722" ht="15.75" customHeight="1">
      <c r="A722" s="8">
        <v>721.0</v>
      </c>
      <c r="B722" s="31" t="s">
        <v>6702</v>
      </c>
      <c r="C722" s="26" t="s">
        <v>6703</v>
      </c>
      <c r="D722" s="29" t="s">
        <v>6704</v>
      </c>
      <c r="E722" s="32">
        <v>186.2045</v>
      </c>
      <c r="F722" s="20">
        <v>1.72</v>
      </c>
      <c r="G722" s="31" t="s">
        <v>6705</v>
      </c>
      <c r="H722" s="29" t="s">
        <v>4319</v>
      </c>
      <c r="I722" s="18">
        <v>4.13</v>
      </c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</row>
    <row r="723" ht="15.75" customHeight="1">
      <c r="A723" s="8">
        <v>722.0</v>
      </c>
      <c r="B723" s="31" t="s">
        <v>6706</v>
      </c>
      <c r="C723" s="26" t="s">
        <v>6707</v>
      </c>
      <c r="D723" s="29" t="s">
        <v>6708</v>
      </c>
      <c r="E723" s="32">
        <v>200.231</v>
      </c>
      <c r="F723" s="20">
        <v>2.27</v>
      </c>
      <c r="G723" s="31" t="s">
        <v>6709</v>
      </c>
      <c r="H723" s="29" t="s">
        <v>4319</v>
      </c>
      <c r="I723" s="18">
        <v>2.9280666666666666</v>
      </c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</row>
    <row r="724" ht="15.75" customHeight="1">
      <c r="A724" s="8">
        <v>723.0</v>
      </c>
      <c r="B724" s="31" t="s">
        <v>6710</v>
      </c>
      <c r="C724" s="3" t="s">
        <v>6711</v>
      </c>
      <c r="D724" s="29" t="s">
        <v>6712</v>
      </c>
      <c r="E724" s="32">
        <v>158.1515</v>
      </c>
      <c r="F724" s="20">
        <v>0.901154842458545</v>
      </c>
      <c r="G724" s="31" t="s">
        <v>6713</v>
      </c>
      <c r="H724" s="29" t="s">
        <v>4319</v>
      </c>
      <c r="I724" s="18">
        <v>3.91</v>
      </c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</row>
    <row r="725" ht="15.75" customHeight="1">
      <c r="A725" s="8">
        <v>724.0</v>
      </c>
      <c r="B725" s="31" t="s">
        <v>6714</v>
      </c>
      <c r="C725" s="3" t="s">
        <v>6715</v>
      </c>
      <c r="D725" s="29" t="s">
        <v>6716</v>
      </c>
      <c r="E725" s="32">
        <v>226.2682</v>
      </c>
      <c r="F725" s="20">
        <v>2.29949404043652</v>
      </c>
      <c r="G725" s="31" t="s">
        <v>6717</v>
      </c>
      <c r="H725" s="29" t="s">
        <v>4319</v>
      </c>
      <c r="I725" s="18">
        <v>5.3</v>
      </c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</row>
    <row r="726" ht="15.75" customHeight="1">
      <c r="A726" s="8">
        <v>725.0</v>
      </c>
      <c r="B726" s="31" t="s">
        <v>6718</v>
      </c>
      <c r="C726" s="26" t="s">
        <v>6719</v>
      </c>
      <c r="D726" s="29" t="s">
        <v>6720</v>
      </c>
      <c r="E726" s="32">
        <v>170.248</v>
      </c>
      <c r="F726" s="20">
        <v>3.67</v>
      </c>
      <c r="G726" s="31" t="s">
        <v>6721</v>
      </c>
      <c r="H726" s="29" t="s">
        <v>4319</v>
      </c>
      <c r="I726" s="18">
        <v>3.7287333333333335</v>
      </c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</row>
    <row r="727" ht="15.75" customHeight="1">
      <c r="A727" s="8">
        <v>726.0</v>
      </c>
      <c r="B727" s="31" t="s">
        <v>1213</v>
      </c>
      <c r="C727" s="26" t="s">
        <v>1214</v>
      </c>
      <c r="D727" s="29" t="s">
        <v>6722</v>
      </c>
      <c r="E727" s="32">
        <v>86.089</v>
      </c>
      <c r="F727" s="20">
        <v>0.8</v>
      </c>
      <c r="G727" s="31" t="s">
        <v>6723</v>
      </c>
      <c r="H727" s="3" t="s">
        <v>6036</v>
      </c>
      <c r="I727" s="18">
        <v>3.549</v>
      </c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</row>
    <row r="728" ht="15.75" customHeight="1">
      <c r="A728" s="8">
        <v>727.0</v>
      </c>
      <c r="B728" s="31" t="s">
        <v>1216</v>
      </c>
      <c r="C728" s="26" t="s">
        <v>1217</v>
      </c>
      <c r="D728" s="29" t="s">
        <v>6724</v>
      </c>
      <c r="E728" s="32">
        <v>128.1685</v>
      </c>
      <c r="F728" s="20">
        <v>2.22</v>
      </c>
      <c r="G728" s="31" t="s">
        <v>6725</v>
      </c>
      <c r="H728" s="3" t="s">
        <v>6036</v>
      </c>
      <c r="I728" s="18">
        <v>3.29025</v>
      </c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</row>
    <row r="729" ht="15.75" customHeight="1">
      <c r="A729" s="8">
        <v>728.0</v>
      </c>
      <c r="B729" s="31" t="s">
        <v>1220</v>
      </c>
      <c r="C729" s="26" t="s">
        <v>1221</v>
      </c>
      <c r="D729" s="29" t="s">
        <v>6726</v>
      </c>
      <c r="E729" s="32">
        <v>100.1155</v>
      </c>
      <c r="F729" s="20">
        <v>1.32</v>
      </c>
      <c r="G729" s="31" t="s">
        <v>6727</v>
      </c>
      <c r="H729" s="3" t="s">
        <v>6036</v>
      </c>
      <c r="I729" s="18">
        <v>3.518</v>
      </c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</row>
    <row r="730" ht="15.75" customHeight="1">
      <c r="A730" s="8">
        <v>729.0</v>
      </c>
      <c r="B730" s="31" t="s">
        <v>1223</v>
      </c>
      <c r="C730" s="26" t="s">
        <v>1224</v>
      </c>
      <c r="D730" s="29" t="s">
        <v>6728</v>
      </c>
      <c r="E730" s="32">
        <v>128.1685</v>
      </c>
      <c r="F730" s="20">
        <v>2.36</v>
      </c>
      <c r="G730" s="31" t="s">
        <v>6729</v>
      </c>
      <c r="H730" s="3" t="s">
        <v>6036</v>
      </c>
      <c r="I730" s="18">
        <v>3.5198</v>
      </c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</row>
    <row r="731" ht="15.75" customHeight="1">
      <c r="A731" s="8">
        <v>730.0</v>
      </c>
      <c r="B731" s="31" t="s">
        <v>6730</v>
      </c>
      <c r="C731" s="26" t="s">
        <v>6731</v>
      </c>
      <c r="D731" s="29" t="s">
        <v>6732</v>
      </c>
      <c r="E731" s="32">
        <v>114.142</v>
      </c>
      <c r="F731" s="20">
        <v>1.71</v>
      </c>
      <c r="G731" s="31" t="s">
        <v>6733</v>
      </c>
      <c r="H731" s="3" t="s">
        <v>6036</v>
      </c>
      <c r="I731" s="18">
        <v>3.52775</v>
      </c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</row>
    <row r="732" ht="15.75" customHeight="1">
      <c r="A732" s="8">
        <v>731.0</v>
      </c>
      <c r="B732" s="31" t="s">
        <v>6734</v>
      </c>
      <c r="C732" s="26" t="s">
        <v>6735</v>
      </c>
      <c r="D732" s="29" t="s">
        <v>6736</v>
      </c>
      <c r="E732" s="32">
        <v>112.1262</v>
      </c>
      <c r="F732" s="20">
        <v>1.57</v>
      </c>
      <c r="G732" s="31" t="s">
        <v>6737</v>
      </c>
      <c r="H732" s="3" t="s">
        <v>6036</v>
      </c>
      <c r="I732" s="18">
        <v>3.6805000000000003</v>
      </c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</row>
    <row r="733" ht="15.75" customHeight="1">
      <c r="A733" s="8">
        <v>732.0</v>
      </c>
      <c r="B733" s="31" t="s">
        <v>6738</v>
      </c>
      <c r="C733" s="26" t="s">
        <v>6739</v>
      </c>
      <c r="D733" s="29" t="s">
        <v>6740</v>
      </c>
      <c r="E733" s="32">
        <v>128.1685</v>
      </c>
      <c r="F733" s="20">
        <v>2.09</v>
      </c>
      <c r="G733" s="31" t="s">
        <v>6741</v>
      </c>
      <c r="H733" s="3" t="s">
        <v>6036</v>
      </c>
      <c r="I733" s="18">
        <v>2.5875</v>
      </c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</row>
    <row r="734" ht="15.75" customHeight="1">
      <c r="A734" s="8">
        <v>733.0</v>
      </c>
      <c r="B734" s="31" t="s">
        <v>6742</v>
      </c>
      <c r="C734" s="26" t="s">
        <v>6743</v>
      </c>
      <c r="D734" s="29" t="s">
        <v>6744</v>
      </c>
      <c r="E734" s="32">
        <v>170.248</v>
      </c>
      <c r="F734" s="20">
        <v>3.67</v>
      </c>
      <c r="G734" s="31" t="s">
        <v>6745</v>
      </c>
      <c r="H734" s="3" t="s">
        <v>6036</v>
      </c>
      <c r="I734" s="18">
        <v>4.086</v>
      </c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</row>
    <row r="735" ht="15.75" customHeight="1">
      <c r="A735" s="8">
        <v>734.0</v>
      </c>
      <c r="B735" s="31" t="s">
        <v>1226</v>
      </c>
      <c r="C735" s="26" t="s">
        <v>1227</v>
      </c>
      <c r="D735" s="29" t="s">
        <v>6746</v>
      </c>
      <c r="E735" s="32">
        <v>156.2215</v>
      </c>
      <c r="F735" s="20">
        <v>3.33</v>
      </c>
      <c r="G735" s="31" t="s">
        <v>6747</v>
      </c>
      <c r="H735" s="3" t="s">
        <v>6036</v>
      </c>
      <c r="I735" s="18">
        <v>3.71775</v>
      </c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</row>
    <row r="736" ht="15.75" customHeight="1">
      <c r="A736" s="8">
        <v>735.0</v>
      </c>
      <c r="B736" s="31" t="s">
        <v>6748</v>
      </c>
      <c r="C736" s="26" t="s">
        <v>6749</v>
      </c>
      <c r="D736" s="29" t="s">
        <v>6750</v>
      </c>
      <c r="E736" s="32">
        <v>142.195</v>
      </c>
      <c r="F736" s="20">
        <v>2.69</v>
      </c>
      <c r="G736" s="31" t="s">
        <v>6751</v>
      </c>
      <c r="H736" s="3" t="s">
        <v>6036</v>
      </c>
      <c r="I736" s="18">
        <v>3.539</v>
      </c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</row>
    <row r="737" ht="15.75" customHeight="1">
      <c r="A737" s="8">
        <v>736.0</v>
      </c>
      <c r="B737" s="31" t="s">
        <v>6752</v>
      </c>
      <c r="C737" s="26" t="s">
        <v>6753</v>
      </c>
      <c r="D737" s="29" t="s">
        <v>6754</v>
      </c>
      <c r="E737" s="32">
        <v>142.195</v>
      </c>
      <c r="F737" s="20">
        <v>2.62</v>
      </c>
      <c r="G737" s="31" t="s">
        <v>6755</v>
      </c>
      <c r="H737" s="3" t="s">
        <v>6036</v>
      </c>
      <c r="I737" s="18">
        <v>3.4093333333333335</v>
      </c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</row>
    <row r="738" ht="15.75" customHeight="1">
      <c r="A738" s="8">
        <v>737.0</v>
      </c>
      <c r="B738" s="31" t="s">
        <v>1229</v>
      </c>
      <c r="C738" s="26" t="s">
        <v>1230</v>
      </c>
      <c r="D738" s="29" t="s">
        <v>6756</v>
      </c>
      <c r="E738" s="32">
        <v>154.2057</v>
      </c>
      <c r="F738" s="20">
        <v>2.8</v>
      </c>
      <c r="G738" s="31" t="s">
        <v>6757</v>
      </c>
      <c r="H738" s="3" t="s">
        <v>6036</v>
      </c>
      <c r="I738" s="18">
        <v>3.76075</v>
      </c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</row>
    <row r="739" ht="15.75" customHeight="1">
      <c r="A739" s="8">
        <v>738.0</v>
      </c>
      <c r="B739" s="31" t="s">
        <v>1232</v>
      </c>
      <c r="C739" s="26" t="s">
        <v>1233</v>
      </c>
      <c r="D739" s="29" t="s">
        <v>6758</v>
      </c>
      <c r="E739" s="32">
        <v>116.1149</v>
      </c>
      <c r="F739" s="20">
        <v>-0.21</v>
      </c>
      <c r="G739" s="31" t="s">
        <v>6759</v>
      </c>
      <c r="H739" s="29" t="s">
        <v>4319</v>
      </c>
      <c r="I739" s="18">
        <v>3.689775</v>
      </c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</row>
    <row r="740" ht="15.75" customHeight="1">
      <c r="A740" s="8">
        <v>739.0</v>
      </c>
      <c r="B740" s="31" t="s">
        <v>1235</v>
      </c>
      <c r="C740" s="26" t="s">
        <v>1236</v>
      </c>
      <c r="D740" s="29" t="s">
        <v>6760</v>
      </c>
      <c r="E740" s="32">
        <v>130.1414</v>
      </c>
      <c r="F740" s="20">
        <v>0.35</v>
      </c>
      <c r="G740" s="31" t="s">
        <v>6761</v>
      </c>
      <c r="H740" s="3" t="s">
        <v>6036</v>
      </c>
      <c r="I740" s="18">
        <v>3.65</v>
      </c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</row>
    <row r="741" ht="15.75" customHeight="1">
      <c r="A741" s="8">
        <v>740.0</v>
      </c>
      <c r="B741" s="31" t="s">
        <v>6762</v>
      </c>
      <c r="C741" s="26" t="s">
        <v>6763</v>
      </c>
      <c r="D741" s="29" t="s">
        <v>6764</v>
      </c>
      <c r="E741" s="32">
        <v>154.2057</v>
      </c>
      <c r="F741" s="20">
        <v>2.6</v>
      </c>
      <c r="G741" s="31" t="s">
        <v>6765</v>
      </c>
      <c r="H741" s="3" t="s">
        <v>6036</v>
      </c>
      <c r="I741" s="18">
        <v>4.041</v>
      </c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</row>
    <row r="742" ht="15.75" customHeight="1">
      <c r="A742" s="8">
        <v>741.0</v>
      </c>
      <c r="B742" s="31" t="s">
        <v>6766</v>
      </c>
      <c r="C742" s="26" t="s">
        <v>6767</v>
      </c>
      <c r="D742" s="29" t="s">
        <v>6768</v>
      </c>
      <c r="E742" s="32">
        <v>168.2322</v>
      </c>
      <c r="F742" s="20">
        <v>3.1</v>
      </c>
      <c r="G742" s="31" t="s">
        <v>6769</v>
      </c>
      <c r="H742" s="3" t="s">
        <v>6036</v>
      </c>
      <c r="I742" s="18">
        <v>4.322</v>
      </c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</row>
    <row r="743" ht="15.75" customHeight="1">
      <c r="A743" s="8">
        <v>742.0</v>
      </c>
      <c r="B743" s="31" t="s">
        <v>6770</v>
      </c>
      <c r="C743" s="26" t="s">
        <v>6771</v>
      </c>
      <c r="D743" s="29" t="s">
        <v>6772</v>
      </c>
      <c r="E743" s="32">
        <v>112.1262</v>
      </c>
      <c r="F743" s="20">
        <v>1.13</v>
      </c>
      <c r="G743" s="31" t="s">
        <v>6773</v>
      </c>
      <c r="H743" s="3" t="s">
        <v>6036</v>
      </c>
      <c r="I743" s="18">
        <v>3.509666666666667</v>
      </c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</row>
    <row r="744" ht="15.75" customHeight="1">
      <c r="A744" s="8">
        <v>743.0</v>
      </c>
      <c r="B744" s="31" t="s">
        <v>6774</v>
      </c>
      <c r="C744" s="26" t="s">
        <v>6775</v>
      </c>
      <c r="D744" s="29" t="s">
        <v>6776</v>
      </c>
      <c r="E744" s="32">
        <v>168.2322</v>
      </c>
      <c r="F744" s="20">
        <v>3.1</v>
      </c>
      <c r="G744" s="31" t="s">
        <v>6777</v>
      </c>
      <c r="H744" s="3" t="s">
        <v>6036</v>
      </c>
      <c r="I744" s="18">
        <v>4.2330000000000005</v>
      </c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</row>
    <row r="745" ht="15.75" customHeight="1">
      <c r="A745" s="8">
        <v>744.0</v>
      </c>
      <c r="B745" s="31" t="s">
        <v>6778</v>
      </c>
      <c r="C745" s="26" t="s">
        <v>6779</v>
      </c>
      <c r="D745" s="29" t="s">
        <v>6780</v>
      </c>
      <c r="E745" s="32">
        <v>140.1792</v>
      </c>
      <c r="F745" s="20">
        <v>2.11</v>
      </c>
      <c r="G745" s="31" t="s">
        <v>6781</v>
      </c>
      <c r="H745" s="3" t="s">
        <v>6036</v>
      </c>
      <c r="I745" s="18">
        <v>3.6999</v>
      </c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</row>
    <row r="746" ht="15.75" customHeight="1">
      <c r="A746" s="8">
        <v>745.0</v>
      </c>
      <c r="B746" s="31" t="s">
        <v>6782</v>
      </c>
      <c r="C746" s="26" t="s">
        <v>6783</v>
      </c>
      <c r="D746" s="29" t="s">
        <v>6784</v>
      </c>
      <c r="E746" s="32">
        <v>154.2057</v>
      </c>
      <c r="F746" s="20">
        <v>2.6</v>
      </c>
      <c r="G746" s="31" t="s">
        <v>6785</v>
      </c>
      <c r="H746" s="3" t="s">
        <v>6036</v>
      </c>
      <c r="I746" s="18">
        <v>4.106</v>
      </c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</row>
    <row r="747" ht="15.75" customHeight="1">
      <c r="A747" s="8">
        <v>746.0</v>
      </c>
      <c r="B747" s="31" t="s">
        <v>6786</v>
      </c>
      <c r="C747" s="26" t="s">
        <v>6787</v>
      </c>
      <c r="D747" s="29" t="s">
        <v>6788</v>
      </c>
      <c r="E747" s="32">
        <v>126.1527</v>
      </c>
      <c r="F747" s="20">
        <v>1.62</v>
      </c>
      <c r="G747" s="31" t="s">
        <v>6789</v>
      </c>
      <c r="H747" s="3" t="s">
        <v>6036</v>
      </c>
      <c r="I747" s="18">
        <v>3.763</v>
      </c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</row>
    <row r="748" ht="15.75" customHeight="1">
      <c r="A748" s="8">
        <v>747.0</v>
      </c>
      <c r="B748" s="31" t="s">
        <v>6790</v>
      </c>
      <c r="C748" s="3" t="s">
        <v>6791</v>
      </c>
      <c r="D748" s="29" t="s">
        <v>6792</v>
      </c>
      <c r="E748" s="32">
        <v>98.0997</v>
      </c>
      <c r="F748" s="20">
        <v>0.848701735815841</v>
      </c>
      <c r="G748" s="31" t="s">
        <v>6793</v>
      </c>
      <c r="H748" s="3" t="s">
        <v>6036</v>
      </c>
      <c r="I748" s="18">
        <v>3.4015</v>
      </c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</row>
    <row r="749" ht="15.75" customHeight="1">
      <c r="A749" s="8">
        <v>748.0</v>
      </c>
      <c r="B749" s="31" t="s">
        <v>6794</v>
      </c>
      <c r="C749" s="3" t="s">
        <v>6795</v>
      </c>
      <c r="D749" s="29" t="s">
        <v>6796</v>
      </c>
      <c r="E749" s="32">
        <v>126.1527</v>
      </c>
      <c r="F749" s="20">
        <v>1.81932031345652</v>
      </c>
      <c r="G749" s="31" t="s">
        <v>6797</v>
      </c>
      <c r="H749" s="3" t="s">
        <v>6036</v>
      </c>
      <c r="I749" s="18">
        <v>3.825</v>
      </c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</row>
    <row r="750" ht="15.75" customHeight="1">
      <c r="A750" s="8">
        <v>749.0</v>
      </c>
      <c r="B750" s="31" t="s">
        <v>1241</v>
      </c>
      <c r="C750" s="26" t="s">
        <v>1242</v>
      </c>
      <c r="D750" s="29" t="s">
        <v>6798</v>
      </c>
      <c r="E750" s="32">
        <v>100.1155</v>
      </c>
      <c r="F750" s="20">
        <v>1.38</v>
      </c>
      <c r="G750" s="31" t="s">
        <v>6799</v>
      </c>
      <c r="H750" s="3" t="s">
        <v>6036</v>
      </c>
      <c r="I750" s="18">
        <v>1.7603333333333333</v>
      </c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</row>
    <row r="751" ht="15.75" customHeight="1">
      <c r="A751" s="8">
        <v>750.0</v>
      </c>
      <c r="B751" s="31" t="s">
        <v>1244</v>
      </c>
      <c r="C751" s="26" t="s">
        <v>1245</v>
      </c>
      <c r="D751" s="29" t="s">
        <v>6800</v>
      </c>
      <c r="E751" s="32">
        <v>126.1527</v>
      </c>
      <c r="F751" s="20">
        <v>2.12</v>
      </c>
      <c r="G751" s="31" t="s">
        <v>6801</v>
      </c>
      <c r="H751" s="3" t="s">
        <v>6036</v>
      </c>
      <c r="I751" s="18">
        <v>2.32075</v>
      </c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</row>
    <row r="752" ht="15.75" customHeight="1">
      <c r="A752" s="8">
        <v>751.0</v>
      </c>
      <c r="B752" s="31" t="s">
        <v>6802</v>
      </c>
      <c r="C752" s="26" t="s">
        <v>6803</v>
      </c>
      <c r="D752" s="29" t="s">
        <v>6804</v>
      </c>
      <c r="E752" s="32">
        <v>114.142</v>
      </c>
      <c r="F752" s="20">
        <v>1.94</v>
      </c>
      <c r="G752" s="31" t="s">
        <v>6805</v>
      </c>
      <c r="H752" s="3" t="s">
        <v>6036</v>
      </c>
      <c r="I752" s="18">
        <v>2.0687499999999996</v>
      </c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</row>
    <row r="753" ht="15.75" customHeight="1">
      <c r="A753" s="8">
        <v>752.0</v>
      </c>
      <c r="B753" s="31" t="s">
        <v>3348</v>
      </c>
      <c r="C753" s="26" t="s">
        <v>3349</v>
      </c>
      <c r="D753" s="29" t="s">
        <v>6806</v>
      </c>
      <c r="E753" s="32">
        <v>142.195</v>
      </c>
      <c r="F753" s="20">
        <v>2.66</v>
      </c>
      <c r="G753" s="31" t="s">
        <v>6807</v>
      </c>
      <c r="H753" s="3" t="s">
        <v>6036</v>
      </c>
      <c r="I753" s="18">
        <v>2.721</v>
      </c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</row>
    <row r="754" ht="15.75" customHeight="1">
      <c r="A754" s="8">
        <v>753.0</v>
      </c>
      <c r="B754" s="31" t="s">
        <v>1247</v>
      </c>
      <c r="C754" s="26" t="s">
        <v>1248</v>
      </c>
      <c r="D754" s="29" t="s">
        <v>6808</v>
      </c>
      <c r="E754" s="32">
        <v>142.195</v>
      </c>
      <c r="F754" s="20">
        <v>2.88</v>
      </c>
      <c r="G754" s="31" t="s">
        <v>6809</v>
      </c>
      <c r="H754" s="3" t="s">
        <v>6036</v>
      </c>
      <c r="I754" s="18">
        <v>2.7305</v>
      </c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</row>
    <row r="755" ht="15.75" customHeight="1">
      <c r="A755" s="8">
        <v>754.0</v>
      </c>
      <c r="B755" s="31" t="s">
        <v>6810</v>
      </c>
      <c r="C755" s="26" t="s">
        <v>6811</v>
      </c>
      <c r="D755" s="29" t="s">
        <v>6812</v>
      </c>
      <c r="E755" s="32">
        <v>170.248</v>
      </c>
      <c r="F755" s="20">
        <v>3.73</v>
      </c>
      <c r="G755" s="31" t="s">
        <v>6813</v>
      </c>
      <c r="H755" s="3" t="s">
        <v>6036</v>
      </c>
      <c r="I755" s="18">
        <v>4.087</v>
      </c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</row>
    <row r="756" ht="15.75" customHeight="1">
      <c r="A756" s="8">
        <v>755.0</v>
      </c>
      <c r="B756" s="31" t="s">
        <v>1250</v>
      </c>
      <c r="C756" s="26" t="s">
        <v>1251</v>
      </c>
      <c r="D756" s="29" t="s">
        <v>6814</v>
      </c>
      <c r="E756" s="32">
        <v>198.301</v>
      </c>
      <c r="F756" s="20">
        <v>4.54</v>
      </c>
      <c r="G756" s="31" t="s">
        <v>6815</v>
      </c>
      <c r="H756" s="3" t="s">
        <v>6036</v>
      </c>
      <c r="I756" s="18">
        <v>4.569</v>
      </c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</row>
    <row r="757" ht="15.75" customHeight="1">
      <c r="A757" s="8">
        <v>756.0</v>
      </c>
      <c r="B757" s="31" t="s">
        <v>6816</v>
      </c>
      <c r="C757" s="26" t="s">
        <v>6817</v>
      </c>
      <c r="D757" s="29" t="s">
        <v>6818</v>
      </c>
      <c r="E757" s="32">
        <v>128.1685</v>
      </c>
      <c r="F757" s="20">
        <v>2.26</v>
      </c>
      <c r="G757" s="31" t="s">
        <v>6819</v>
      </c>
      <c r="H757" s="3" t="s">
        <v>6036</v>
      </c>
      <c r="I757" s="18">
        <v>2.345</v>
      </c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</row>
    <row r="758" ht="15.75" customHeight="1">
      <c r="A758" s="8">
        <v>757.0</v>
      </c>
      <c r="B758" s="31" t="s">
        <v>6820</v>
      </c>
      <c r="C758" s="26" t="s">
        <v>6821</v>
      </c>
      <c r="D758" s="29" t="s">
        <v>6822</v>
      </c>
      <c r="E758" s="32">
        <v>112.1262</v>
      </c>
      <c r="F758" s="20">
        <v>1.63</v>
      </c>
      <c r="G758" s="31" t="s">
        <v>6823</v>
      </c>
      <c r="H758" s="3" t="s">
        <v>6036</v>
      </c>
      <c r="I758" s="18">
        <v>2.380333333333333</v>
      </c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</row>
    <row r="759" ht="15.75" customHeight="1">
      <c r="A759" s="8">
        <v>758.0</v>
      </c>
      <c r="B759" s="31" t="s">
        <v>1253</v>
      </c>
      <c r="C759" s="26" t="s">
        <v>1254</v>
      </c>
      <c r="D759" s="29" t="s">
        <v>6824</v>
      </c>
      <c r="E759" s="32">
        <v>128.1685</v>
      </c>
      <c r="F759" s="20">
        <v>2.25</v>
      </c>
      <c r="G759" s="31" t="s">
        <v>6825</v>
      </c>
      <c r="H759" s="3" t="s">
        <v>6036</v>
      </c>
      <c r="I759" s="18">
        <v>2.1198333333333332</v>
      </c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</row>
    <row r="760" ht="15.75" customHeight="1">
      <c r="A760" s="8">
        <v>759.0</v>
      </c>
      <c r="B760" s="31" t="s">
        <v>6826</v>
      </c>
      <c r="C760" s="26" t="s">
        <v>6827</v>
      </c>
      <c r="D760" s="29" t="s">
        <v>6828</v>
      </c>
      <c r="E760" s="32">
        <v>124.1369</v>
      </c>
      <c r="F760" s="20">
        <v>1.49</v>
      </c>
      <c r="G760" s="31" t="s">
        <v>6829</v>
      </c>
      <c r="H760" s="3" t="s">
        <v>6036</v>
      </c>
      <c r="I760" s="18">
        <v>2.629</v>
      </c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</row>
    <row r="761" ht="15.75" customHeight="1">
      <c r="A761" s="8">
        <v>760.0</v>
      </c>
      <c r="B761" s="31" t="s">
        <v>1259</v>
      </c>
      <c r="C761" s="26" t="s">
        <v>1260</v>
      </c>
      <c r="D761" s="29" t="s">
        <v>6830</v>
      </c>
      <c r="E761" s="32">
        <v>130.1414</v>
      </c>
      <c r="F761" s="20">
        <v>0.47</v>
      </c>
      <c r="G761" s="31" t="s">
        <v>6831</v>
      </c>
      <c r="H761" s="29" t="s">
        <v>4319</v>
      </c>
      <c r="I761" s="18">
        <v>1.92</v>
      </c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</row>
    <row r="762" ht="15.75" customHeight="1">
      <c r="A762" s="8">
        <v>761.0</v>
      </c>
      <c r="B762" s="31" t="s">
        <v>1265</v>
      </c>
      <c r="C762" s="26" t="s">
        <v>1266</v>
      </c>
      <c r="D762" s="29" t="s">
        <v>6832</v>
      </c>
      <c r="E762" s="32">
        <v>158.1944</v>
      </c>
      <c r="F762" s="20">
        <v>1.49</v>
      </c>
      <c r="G762" s="31" t="s">
        <v>6833</v>
      </c>
      <c r="H762" s="3" t="s">
        <v>6036</v>
      </c>
      <c r="I762" s="18">
        <v>2.22025</v>
      </c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</row>
    <row r="763" ht="15.75" customHeight="1">
      <c r="A763" s="8">
        <v>762.0</v>
      </c>
      <c r="B763" s="31" t="s">
        <v>6834</v>
      </c>
      <c r="C763" s="26" t="s">
        <v>6835</v>
      </c>
      <c r="D763" s="29" t="s">
        <v>6836</v>
      </c>
      <c r="E763" s="32">
        <v>170.248</v>
      </c>
      <c r="F763" s="20">
        <v>3.6</v>
      </c>
      <c r="G763" s="31" t="s">
        <v>6837</v>
      </c>
      <c r="H763" s="3" t="s">
        <v>6036</v>
      </c>
      <c r="I763" s="18">
        <v>4.039</v>
      </c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</row>
    <row r="764" ht="15.75" customHeight="1">
      <c r="A764" s="8">
        <v>763.0</v>
      </c>
      <c r="B764" s="31" t="s">
        <v>6838</v>
      </c>
      <c r="C764" s="26" t="s">
        <v>6839</v>
      </c>
      <c r="D764" s="29" t="s">
        <v>6840</v>
      </c>
      <c r="E764" s="32">
        <v>142.195</v>
      </c>
      <c r="F764" s="20">
        <v>2.54</v>
      </c>
      <c r="G764" s="31" t="s">
        <v>6841</v>
      </c>
      <c r="H764" s="3" t="s">
        <v>6036</v>
      </c>
      <c r="I764" s="18">
        <v>2.656</v>
      </c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</row>
    <row r="765" ht="15.75" customHeight="1">
      <c r="A765" s="8">
        <v>764.0</v>
      </c>
      <c r="B765" s="31" t="s">
        <v>6842</v>
      </c>
      <c r="C765" s="26" t="s">
        <v>6843</v>
      </c>
      <c r="D765" s="29" t="s">
        <v>6844</v>
      </c>
      <c r="E765" s="32">
        <v>100.1155</v>
      </c>
      <c r="F765" s="20">
        <v>1.14</v>
      </c>
      <c r="G765" s="31" t="s">
        <v>6845</v>
      </c>
      <c r="H765" s="3" t="s">
        <v>6036</v>
      </c>
      <c r="I765" s="18">
        <v>2.0805</v>
      </c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</row>
    <row r="766" ht="15.75" customHeight="1">
      <c r="A766" s="8">
        <v>765.0</v>
      </c>
      <c r="B766" s="31" t="s">
        <v>6846</v>
      </c>
      <c r="C766" s="26" t="s">
        <v>6847</v>
      </c>
      <c r="D766" s="29" t="s">
        <v>6848</v>
      </c>
      <c r="E766" s="32">
        <v>114.142</v>
      </c>
      <c r="F766" s="20">
        <v>1.63</v>
      </c>
      <c r="G766" s="31" t="s">
        <v>6849</v>
      </c>
      <c r="H766" s="3" t="s">
        <v>6036</v>
      </c>
      <c r="I766" s="18">
        <v>2.23875</v>
      </c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</row>
    <row r="767" ht="15.75" customHeight="1">
      <c r="A767" s="8">
        <v>766.0</v>
      </c>
      <c r="B767" s="31" t="s">
        <v>6850</v>
      </c>
      <c r="C767" s="26" t="s">
        <v>6851</v>
      </c>
      <c r="D767" s="29" t="s">
        <v>6852</v>
      </c>
      <c r="E767" s="32">
        <v>128.1685</v>
      </c>
      <c r="F767" s="20">
        <v>2.18</v>
      </c>
      <c r="G767" s="31" t="s">
        <v>6853</v>
      </c>
      <c r="H767" s="3" t="s">
        <v>6036</v>
      </c>
      <c r="I767" s="18">
        <v>2.516</v>
      </c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</row>
    <row r="768" ht="15.75" customHeight="1">
      <c r="A768" s="8">
        <v>767.0</v>
      </c>
      <c r="B768" s="31" t="s">
        <v>6854</v>
      </c>
      <c r="C768" s="26" t="s">
        <v>6855</v>
      </c>
      <c r="D768" s="29" t="s">
        <v>6856</v>
      </c>
      <c r="E768" s="32">
        <v>114.142</v>
      </c>
      <c r="F768" s="20">
        <v>1.69</v>
      </c>
      <c r="G768" s="31" t="s">
        <v>6857</v>
      </c>
      <c r="H768" s="3" t="s">
        <v>6036</v>
      </c>
      <c r="I768" s="18">
        <v>1.939</v>
      </c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</row>
    <row r="769" ht="15.75" customHeight="1">
      <c r="A769" s="8">
        <v>768.0</v>
      </c>
      <c r="B769" s="31" t="s">
        <v>6858</v>
      </c>
      <c r="C769" s="3" t="s">
        <v>6859</v>
      </c>
      <c r="D769" s="29" t="s">
        <v>6860</v>
      </c>
      <c r="E769" s="32">
        <v>128.1685</v>
      </c>
      <c r="F769" s="20">
        <v>2.02383388069244</v>
      </c>
      <c r="G769" s="31" t="s">
        <v>6861</v>
      </c>
      <c r="H769" s="3" t="s">
        <v>6036</v>
      </c>
      <c r="I769" s="18">
        <v>2.624</v>
      </c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</row>
    <row r="770" ht="15.75" customHeight="1">
      <c r="A770" s="8">
        <v>769.0</v>
      </c>
      <c r="B770" s="31" t="s">
        <v>6862</v>
      </c>
      <c r="C770" s="26" t="s">
        <v>6863</v>
      </c>
      <c r="D770" s="29" t="s">
        <v>6864</v>
      </c>
      <c r="E770" s="32">
        <v>128.1685</v>
      </c>
      <c r="F770" s="20">
        <v>2.18</v>
      </c>
      <c r="G770" s="31" t="s">
        <v>6865</v>
      </c>
      <c r="H770" s="3" t="s">
        <v>6036</v>
      </c>
      <c r="I770" s="18">
        <v>2.504</v>
      </c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</row>
    <row r="771" ht="15.75" customHeight="1">
      <c r="A771" s="8">
        <v>770.0</v>
      </c>
      <c r="B771" s="31" t="s">
        <v>6866</v>
      </c>
      <c r="C771" s="26" t="s">
        <v>6867</v>
      </c>
      <c r="D771" s="29" t="s">
        <v>6868</v>
      </c>
      <c r="E771" s="32">
        <v>114.142</v>
      </c>
      <c r="F771" s="20">
        <v>1.69</v>
      </c>
      <c r="G771" s="31" t="s">
        <v>6869</v>
      </c>
      <c r="H771" s="3" t="s">
        <v>6036</v>
      </c>
      <c r="I771" s="18">
        <v>2.29575</v>
      </c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</row>
    <row r="772" ht="15.75" customHeight="1">
      <c r="A772" s="8">
        <v>771.0</v>
      </c>
      <c r="B772" s="31" t="s">
        <v>6870</v>
      </c>
      <c r="C772" s="26" t="s">
        <v>6871</v>
      </c>
      <c r="D772" s="29" t="s">
        <v>6872</v>
      </c>
      <c r="E772" s="32">
        <v>142.195</v>
      </c>
      <c r="F772" s="20">
        <v>2.61</v>
      </c>
      <c r="G772" s="31" t="s">
        <v>6873</v>
      </c>
      <c r="H772" s="3" t="s">
        <v>6036</v>
      </c>
      <c r="I772" s="18">
        <v>2.841</v>
      </c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</row>
    <row r="773" ht="15.75" customHeight="1">
      <c r="A773" s="8">
        <v>772.0</v>
      </c>
      <c r="B773" s="31" t="s">
        <v>6874</v>
      </c>
      <c r="C773" s="26" t="s">
        <v>6875</v>
      </c>
      <c r="D773" s="29" t="s">
        <v>6876</v>
      </c>
      <c r="E773" s="32">
        <v>156.2215</v>
      </c>
      <c r="F773" s="20">
        <v>3.1</v>
      </c>
      <c r="G773" s="31" t="s">
        <v>6877</v>
      </c>
      <c r="H773" s="3" t="s">
        <v>6036</v>
      </c>
      <c r="I773" s="18">
        <v>3.7635</v>
      </c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</row>
    <row r="774" ht="15.75" customHeight="1">
      <c r="A774" s="8">
        <v>773.0</v>
      </c>
      <c r="B774" s="31" t="s">
        <v>6878</v>
      </c>
      <c r="C774" s="26" t="s">
        <v>6879</v>
      </c>
      <c r="D774" s="29" t="s">
        <v>6880</v>
      </c>
      <c r="E774" s="32">
        <v>142.195</v>
      </c>
      <c r="F774" s="20">
        <v>2.54</v>
      </c>
      <c r="G774" s="31" t="s">
        <v>6881</v>
      </c>
      <c r="H774" s="3" t="s">
        <v>6036</v>
      </c>
      <c r="I774" s="18">
        <v>2.583</v>
      </c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</row>
    <row r="775" ht="15.75" customHeight="1">
      <c r="A775" s="8">
        <v>774.0</v>
      </c>
      <c r="B775" s="31" t="s">
        <v>6882</v>
      </c>
      <c r="C775" s="26" t="s">
        <v>6883</v>
      </c>
      <c r="D775" s="29" t="s">
        <v>6884</v>
      </c>
      <c r="E775" s="32">
        <v>128.1685</v>
      </c>
      <c r="F775" s="20">
        <v>2.05</v>
      </c>
      <c r="G775" s="31" t="s">
        <v>6885</v>
      </c>
      <c r="H775" s="3" t="s">
        <v>6036</v>
      </c>
      <c r="I775" s="18">
        <v>2.218</v>
      </c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</row>
    <row r="776" ht="15.75" customHeight="1">
      <c r="A776" s="8">
        <v>775.0</v>
      </c>
      <c r="B776" s="31" t="s">
        <v>6886</v>
      </c>
      <c r="C776" s="26" t="s">
        <v>6887</v>
      </c>
      <c r="D776" s="29" t="s">
        <v>6888</v>
      </c>
      <c r="E776" s="32">
        <v>126.1527</v>
      </c>
      <c r="F776" s="20">
        <v>1.99</v>
      </c>
      <c r="G776" s="31" t="s">
        <v>6889</v>
      </c>
      <c r="H776" s="3" t="s">
        <v>6036</v>
      </c>
      <c r="I776" s="18">
        <v>2.519</v>
      </c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</row>
    <row r="777" ht="15.75" customHeight="1">
      <c r="A777" s="8">
        <v>776.0</v>
      </c>
      <c r="B777" s="31" t="s">
        <v>6890</v>
      </c>
      <c r="C777" s="3" t="s">
        <v>6891</v>
      </c>
      <c r="D777" s="29" t="s">
        <v>6892</v>
      </c>
      <c r="E777" s="32">
        <v>142.195</v>
      </c>
      <c r="F777" s="20">
        <v>2.52020775859801</v>
      </c>
      <c r="G777" s="31" t="s">
        <v>6893</v>
      </c>
      <c r="H777" s="3" t="s">
        <v>6036</v>
      </c>
      <c r="I777" s="18">
        <v>2.3609999999999998</v>
      </c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</row>
    <row r="778" ht="15.75" customHeight="1">
      <c r="A778" s="8">
        <v>777.0</v>
      </c>
      <c r="B778" s="31" t="s">
        <v>6894</v>
      </c>
      <c r="C778" s="26" t="s">
        <v>6895</v>
      </c>
      <c r="D778" s="29" t="s">
        <v>6896</v>
      </c>
      <c r="E778" s="32">
        <v>124.1369</v>
      </c>
      <c r="F778" s="20">
        <v>0.85</v>
      </c>
      <c r="G778" s="31" t="s">
        <v>4406</v>
      </c>
      <c r="H778" s="29" t="s">
        <v>4319</v>
      </c>
      <c r="I778" s="18">
        <v>2.07</v>
      </c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</row>
    <row r="779" ht="15.75" customHeight="1">
      <c r="A779" s="8">
        <v>778.0</v>
      </c>
      <c r="B779" s="31" t="s">
        <v>6897</v>
      </c>
      <c r="C779" s="3" t="s">
        <v>6898</v>
      </c>
      <c r="D779" s="29" t="s">
        <v>6899</v>
      </c>
      <c r="E779" s="32">
        <v>114.142</v>
      </c>
      <c r="F779" s="20">
        <v>1.51533334393807</v>
      </c>
      <c r="G779" s="31" t="s">
        <v>6900</v>
      </c>
      <c r="H779" s="29" t="s">
        <v>4319</v>
      </c>
      <c r="I779" s="18">
        <v>2.13</v>
      </c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</row>
    <row r="780" ht="15.75" customHeight="1">
      <c r="A780" s="8">
        <v>779.0</v>
      </c>
      <c r="B780" s="31" t="s">
        <v>6901</v>
      </c>
      <c r="C780" s="26" t="s">
        <v>6902</v>
      </c>
      <c r="D780" s="29" t="s">
        <v>6903</v>
      </c>
      <c r="E780" s="32">
        <v>84.0732</v>
      </c>
      <c r="F780" s="20">
        <v>0.09</v>
      </c>
      <c r="G780" s="31" t="s">
        <v>6904</v>
      </c>
      <c r="H780" s="29" t="s">
        <v>4319</v>
      </c>
      <c r="I780" s="18">
        <v>4.77</v>
      </c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</row>
    <row r="781" ht="15.75" customHeight="1">
      <c r="A781" s="8">
        <v>780.0</v>
      </c>
      <c r="B781" s="31" t="s">
        <v>6905</v>
      </c>
      <c r="C781" s="26" t="s">
        <v>6906</v>
      </c>
      <c r="D781" s="29" t="s">
        <v>6907</v>
      </c>
      <c r="E781" s="32">
        <v>98.0997</v>
      </c>
      <c r="F781" s="20">
        <v>1.08</v>
      </c>
      <c r="G781" s="31" t="s">
        <v>6908</v>
      </c>
      <c r="H781" s="29" t="s">
        <v>4319</v>
      </c>
      <c r="I781" s="18">
        <v>4.42</v>
      </c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</row>
    <row r="782" ht="15.75" customHeight="1">
      <c r="A782" s="8">
        <v>781.0</v>
      </c>
      <c r="B782" s="31" t="s">
        <v>6909</v>
      </c>
      <c r="C782" s="26" t="s">
        <v>6910</v>
      </c>
      <c r="D782" s="29" t="s">
        <v>6911</v>
      </c>
      <c r="E782" s="32">
        <v>110.1104</v>
      </c>
      <c r="F782" s="20">
        <v>0.94</v>
      </c>
      <c r="G782" s="31" t="s">
        <v>6912</v>
      </c>
      <c r="H782" s="29" t="s">
        <v>4319</v>
      </c>
      <c r="I782" s="18">
        <v>4.0600000000000005</v>
      </c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</row>
    <row r="783" ht="14.25" customHeight="1">
      <c r="A783" s="8">
        <v>782.0</v>
      </c>
      <c r="B783" s="31" t="s">
        <v>6913</v>
      </c>
      <c r="C783" s="26" t="s">
        <v>6914</v>
      </c>
      <c r="D783" s="29" t="s">
        <v>6915</v>
      </c>
      <c r="E783" s="32">
        <v>112.1262</v>
      </c>
      <c r="F783" s="20">
        <v>1.49</v>
      </c>
      <c r="G783" s="31" t="s">
        <v>6916</v>
      </c>
      <c r="H783" s="29" t="s">
        <v>4319</v>
      </c>
      <c r="I783" s="18">
        <v>2.85</v>
      </c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</row>
    <row r="784" ht="15.75" customHeight="1">
      <c r="A784" s="8">
        <v>783.0</v>
      </c>
      <c r="B784" s="31" t="s">
        <v>6917</v>
      </c>
      <c r="C784" s="3" t="s">
        <v>6918</v>
      </c>
      <c r="D784" s="29" t="s">
        <v>6919</v>
      </c>
      <c r="E784" s="32">
        <v>114.142</v>
      </c>
      <c r="F784" s="20">
        <v>1.51533334393807</v>
      </c>
      <c r="G784" s="31" t="s">
        <v>6920</v>
      </c>
      <c r="H784" s="29" t="s">
        <v>4319</v>
      </c>
      <c r="I784" s="18">
        <v>2.1168</v>
      </c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</row>
    <row r="785" ht="15.75" customHeight="1">
      <c r="A785" s="8">
        <v>784.0</v>
      </c>
      <c r="B785" s="31" t="s">
        <v>6921</v>
      </c>
      <c r="C785" s="26" t="s">
        <v>6922</v>
      </c>
      <c r="D785" s="29" t="s">
        <v>6923</v>
      </c>
      <c r="E785" s="32">
        <v>188.2203</v>
      </c>
      <c r="F785" s="20">
        <v>1.15</v>
      </c>
      <c r="G785" s="31" t="s">
        <v>6924</v>
      </c>
      <c r="H785" s="29" t="s">
        <v>4319</v>
      </c>
      <c r="I785" s="18">
        <v>2.35</v>
      </c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</row>
    <row r="786" ht="15.75" customHeight="1">
      <c r="A786" s="8">
        <v>785.0</v>
      </c>
      <c r="B786" s="31" t="s">
        <v>6925</v>
      </c>
      <c r="C786" s="3" t="s">
        <v>6926</v>
      </c>
      <c r="D786" s="29" t="s">
        <v>6927</v>
      </c>
      <c r="E786" s="32">
        <v>132.1572</v>
      </c>
      <c r="F786" s="20">
        <v>0.308984193199765</v>
      </c>
      <c r="G786" s="31" t="s">
        <v>6928</v>
      </c>
      <c r="H786" s="29" t="s">
        <v>4319</v>
      </c>
      <c r="I786" s="18">
        <v>1.47</v>
      </c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</row>
    <row r="787" ht="15.75" customHeight="1">
      <c r="A787" s="8">
        <v>786.0</v>
      </c>
      <c r="B787" s="31" t="s">
        <v>6929</v>
      </c>
      <c r="C787" s="26" t="s">
        <v>6930</v>
      </c>
      <c r="D787" s="29" t="s">
        <v>6931</v>
      </c>
      <c r="E787" s="32">
        <v>140.1792</v>
      </c>
      <c r="F787" s="20">
        <v>2.56</v>
      </c>
      <c r="G787" s="31" t="s">
        <v>6932</v>
      </c>
      <c r="H787" s="29" t="s">
        <v>4319</v>
      </c>
      <c r="I787" s="18">
        <v>2.6</v>
      </c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</row>
    <row r="788" ht="15.75" customHeight="1">
      <c r="A788" s="8">
        <v>787.0</v>
      </c>
      <c r="B788" s="31" t="s">
        <v>6933</v>
      </c>
      <c r="C788" s="26" t="s">
        <v>6934</v>
      </c>
      <c r="D788" s="29" t="s">
        <v>6935</v>
      </c>
      <c r="E788" s="32">
        <v>170.248</v>
      </c>
      <c r="F788" s="20">
        <v>3.6</v>
      </c>
      <c r="G788" s="31" t="s">
        <v>6936</v>
      </c>
      <c r="H788" s="29" t="s">
        <v>4319</v>
      </c>
      <c r="I788" s="18">
        <v>4.0461</v>
      </c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</row>
    <row r="789" ht="15.75" customHeight="1">
      <c r="A789" s="8">
        <v>788.0</v>
      </c>
      <c r="B789" s="31" t="s">
        <v>3356</v>
      </c>
      <c r="C789" s="26" t="s">
        <v>3357</v>
      </c>
      <c r="D789" s="29" t="s">
        <v>6937</v>
      </c>
      <c r="E789" s="32">
        <v>100.1155</v>
      </c>
      <c r="F789" s="20">
        <v>1.22</v>
      </c>
      <c r="G789" s="31" t="s">
        <v>6938</v>
      </c>
      <c r="H789" s="29" t="s">
        <v>4319</v>
      </c>
      <c r="I789" s="18">
        <v>2.347</v>
      </c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</row>
    <row r="790" ht="15.75" customHeight="1">
      <c r="A790" s="8">
        <v>789.0</v>
      </c>
      <c r="B790" s="31" t="s">
        <v>1271</v>
      </c>
      <c r="C790" s="26" t="s">
        <v>1272</v>
      </c>
      <c r="D790" s="29" t="s">
        <v>6939</v>
      </c>
      <c r="E790" s="32">
        <v>86.089</v>
      </c>
      <c r="F790" s="20">
        <v>0.73</v>
      </c>
      <c r="G790" s="31" t="s">
        <v>6940</v>
      </c>
      <c r="H790" s="29" t="s">
        <v>4319</v>
      </c>
      <c r="I790" s="18">
        <v>2.14025</v>
      </c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</row>
    <row r="791" ht="15.75" customHeight="1">
      <c r="A791" s="8">
        <v>790.0</v>
      </c>
      <c r="B791" s="31" t="s">
        <v>6941</v>
      </c>
      <c r="C791" s="26" t="s">
        <v>6942</v>
      </c>
      <c r="D791" s="29" t="s">
        <v>6943</v>
      </c>
      <c r="E791" s="32">
        <v>114.142</v>
      </c>
      <c r="F791" s="20">
        <v>1.71</v>
      </c>
      <c r="G791" s="31" t="s">
        <v>6944</v>
      </c>
      <c r="H791" s="29" t="s">
        <v>4319</v>
      </c>
      <c r="I791" s="18">
        <v>2.61725</v>
      </c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</row>
    <row r="792" ht="15.75" customHeight="1">
      <c r="A792" s="8">
        <v>791.0</v>
      </c>
      <c r="B792" s="31" t="s">
        <v>6945</v>
      </c>
      <c r="C792" s="26" t="s">
        <v>6946</v>
      </c>
      <c r="D792" s="29" t="s">
        <v>6947</v>
      </c>
      <c r="E792" s="32">
        <v>170.248</v>
      </c>
      <c r="F792" s="20">
        <v>3.67</v>
      </c>
      <c r="G792" s="31" t="s">
        <v>6948</v>
      </c>
      <c r="H792" s="29" t="s">
        <v>4319</v>
      </c>
      <c r="I792" s="18">
        <v>2.7</v>
      </c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</row>
    <row r="793" ht="15.75" customHeight="1">
      <c r="A793" s="8">
        <v>792.0</v>
      </c>
      <c r="B793" s="31" t="s">
        <v>6949</v>
      </c>
      <c r="C793" s="26" t="s">
        <v>6950</v>
      </c>
      <c r="D793" s="29" t="s">
        <v>6951</v>
      </c>
      <c r="E793" s="32">
        <v>142.195</v>
      </c>
      <c r="F793" s="20">
        <v>2.69</v>
      </c>
      <c r="G793" s="31" t="s">
        <v>6952</v>
      </c>
      <c r="H793" s="29" t="s">
        <v>4319</v>
      </c>
      <c r="I793" s="18">
        <v>3.08</v>
      </c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</row>
    <row r="794" ht="15.75" customHeight="1">
      <c r="A794" s="8">
        <v>793.0</v>
      </c>
      <c r="B794" s="31" t="s">
        <v>6953</v>
      </c>
      <c r="C794" s="26" t="s">
        <v>6954</v>
      </c>
      <c r="D794" s="29" t="s">
        <v>6955</v>
      </c>
      <c r="E794" s="32">
        <v>156.2215</v>
      </c>
      <c r="F794" s="20">
        <v>3.18</v>
      </c>
      <c r="G794" s="31" t="s">
        <v>6956</v>
      </c>
      <c r="H794" s="29" t="s">
        <v>4319</v>
      </c>
      <c r="I794" s="18">
        <v>3.2119333333333335</v>
      </c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</row>
    <row r="795" ht="15.75" customHeight="1">
      <c r="A795" s="8">
        <v>794.0</v>
      </c>
      <c r="B795" s="31" t="s">
        <v>6957</v>
      </c>
      <c r="C795" s="26" t="s">
        <v>6958</v>
      </c>
      <c r="D795" s="29" t="s">
        <v>6959</v>
      </c>
      <c r="E795" s="32">
        <v>100.1155</v>
      </c>
      <c r="F795" s="20">
        <v>0.97</v>
      </c>
      <c r="G795" s="31" t="s">
        <v>6960</v>
      </c>
      <c r="H795" s="29" t="s">
        <v>4319</v>
      </c>
      <c r="I795" s="18">
        <v>3.48</v>
      </c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</row>
    <row r="796" ht="15.75" customHeight="1">
      <c r="A796" s="8">
        <v>795.0</v>
      </c>
      <c r="B796" s="31" t="s">
        <v>6961</v>
      </c>
      <c r="C796" s="26" t="s">
        <v>6962</v>
      </c>
      <c r="D796" s="29" t="s">
        <v>6963</v>
      </c>
      <c r="E796" s="32">
        <v>128.1685</v>
      </c>
      <c r="F796" s="20">
        <v>2.2</v>
      </c>
      <c r="G796" s="31" t="s">
        <v>6964</v>
      </c>
      <c r="H796" s="29" t="s">
        <v>4319</v>
      </c>
      <c r="I796" s="18">
        <v>2.362833333333333</v>
      </c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</row>
    <row r="797" ht="14.25" customHeight="1">
      <c r="A797" s="8">
        <v>796.0</v>
      </c>
      <c r="B797" s="31" t="s">
        <v>6965</v>
      </c>
      <c r="C797" s="26" t="s">
        <v>6966</v>
      </c>
      <c r="D797" s="29" t="s">
        <v>6967</v>
      </c>
      <c r="E797" s="32">
        <v>114.142</v>
      </c>
      <c r="F797" s="20">
        <v>1.71</v>
      </c>
      <c r="G797" s="31" t="s">
        <v>6968</v>
      </c>
      <c r="H797" s="29" t="s">
        <v>4319</v>
      </c>
      <c r="I797" s="18">
        <v>2.120633333333333</v>
      </c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</row>
    <row r="798" ht="15.75" customHeight="1">
      <c r="A798" s="8">
        <v>797.0</v>
      </c>
      <c r="B798" s="31" t="s">
        <v>6969</v>
      </c>
      <c r="C798" s="26" t="s">
        <v>6970</v>
      </c>
      <c r="D798" s="29" t="s">
        <v>6971</v>
      </c>
      <c r="E798" s="32">
        <v>100.1155</v>
      </c>
      <c r="F798" s="20">
        <v>1.28</v>
      </c>
      <c r="G798" s="31" t="s">
        <v>6972</v>
      </c>
      <c r="H798" s="29" t="s">
        <v>4319</v>
      </c>
      <c r="I798" s="18">
        <v>2.5109</v>
      </c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</row>
    <row r="799" ht="15.75" customHeight="1">
      <c r="A799" s="8">
        <v>798.0</v>
      </c>
      <c r="B799" s="31" t="s">
        <v>6973</v>
      </c>
      <c r="C799" s="26" t="s">
        <v>6974</v>
      </c>
      <c r="D799" s="29" t="s">
        <v>6975</v>
      </c>
      <c r="E799" s="32">
        <v>198.2581</v>
      </c>
      <c r="F799" s="20">
        <v>3.45</v>
      </c>
      <c r="G799" s="31" t="s">
        <v>6976</v>
      </c>
      <c r="H799" s="3" t="s">
        <v>6036</v>
      </c>
      <c r="I799" s="18">
        <v>4.373</v>
      </c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</row>
    <row r="800" ht="15.75" customHeight="1">
      <c r="A800" s="8">
        <v>799.0</v>
      </c>
      <c r="B800" s="31" t="s">
        <v>6977</v>
      </c>
      <c r="C800" s="26" t="s">
        <v>6978</v>
      </c>
      <c r="D800" s="29" t="s">
        <v>6979</v>
      </c>
      <c r="E800" s="32">
        <v>102.1313</v>
      </c>
      <c r="F800" s="20">
        <v>1.48</v>
      </c>
      <c r="G800" s="31" t="s">
        <v>6980</v>
      </c>
      <c r="H800" s="6" t="s">
        <v>4312</v>
      </c>
      <c r="I800" s="18">
        <v>2.7472333333333334</v>
      </c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</row>
    <row r="801" ht="15.75" customHeight="1">
      <c r="A801" s="8">
        <v>800.0</v>
      </c>
      <c r="B801" s="31" t="s">
        <v>3364</v>
      </c>
      <c r="C801" s="26" t="s">
        <v>3365</v>
      </c>
      <c r="D801" s="29" t="s">
        <v>6981</v>
      </c>
      <c r="E801" s="32">
        <v>74.0783</v>
      </c>
      <c r="F801" s="20">
        <v>0.33</v>
      </c>
      <c r="G801" s="31" t="s">
        <v>6982</v>
      </c>
      <c r="H801" s="6" t="s">
        <v>4312</v>
      </c>
      <c r="I801" s="18">
        <v>2.488566666666667</v>
      </c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</row>
    <row r="802" ht="14.25" customHeight="1">
      <c r="A802" s="8">
        <v>801.0</v>
      </c>
      <c r="B802" s="31" t="s">
        <v>6983</v>
      </c>
      <c r="C802" s="26" t="s">
        <v>6984</v>
      </c>
      <c r="D802" s="29" t="s">
        <v>6985</v>
      </c>
      <c r="E802" s="32">
        <v>88.1048</v>
      </c>
      <c r="F802" s="20">
        <v>0.94</v>
      </c>
      <c r="G802" s="31" t="s">
        <v>6986</v>
      </c>
      <c r="H802" s="6" t="s">
        <v>4312</v>
      </c>
      <c r="I802" s="18">
        <v>2.667866666666667</v>
      </c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</row>
    <row r="803" ht="15.75" customHeight="1">
      <c r="A803" s="8">
        <v>802.0</v>
      </c>
      <c r="B803" s="31" t="s">
        <v>1277</v>
      </c>
      <c r="C803" s="26" t="s">
        <v>1278</v>
      </c>
      <c r="D803" s="29" t="s">
        <v>6987</v>
      </c>
      <c r="E803" s="32">
        <v>116.1578</v>
      </c>
      <c r="F803" s="20">
        <v>1.68</v>
      </c>
      <c r="G803" s="31" t="s">
        <v>6988</v>
      </c>
      <c r="H803" s="6" t="s">
        <v>4312</v>
      </c>
      <c r="I803" s="18">
        <v>2.8485666666666667</v>
      </c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</row>
    <row r="804" ht="15.75" customHeight="1">
      <c r="A804" s="8">
        <v>803.0</v>
      </c>
      <c r="B804" s="31" t="s">
        <v>6989</v>
      </c>
      <c r="C804" s="26" t="s">
        <v>6990</v>
      </c>
      <c r="D804" s="29" t="s">
        <v>6991</v>
      </c>
      <c r="E804" s="32">
        <v>144.2108</v>
      </c>
      <c r="F804" s="20">
        <v>2.75</v>
      </c>
      <c r="G804" s="31" t="s">
        <v>6992</v>
      </c>
      <c r="H804" s="6" t="s">
        <v>4312</v>
      </c>
      <c r="I804" s="18">
        <v>3.0272666666666668</v>
      </c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</row>
    <row r="805" ht="14.25" customHeight="1">
      <c r="A805" s="8">
        <v>804.0</v>
      </c>
      <c r="B805" s="31" t="s">
        <v>6993</v>
      </c>
      <c r="C805" s="26" t="s">
        <v>6994</v>
      </c>
      <c r="D805" s="29" t="s">
        <v>6995</v>
      </c>
      <c r="E805" s="32">
        <v>116.1578</v>
      </c>
      <c r="F805" s="20">
        <v>1.98</v>
      </c>
      <c r="G805" s="31" t="s">
        <v>6996</v>
      </c>
      <c r="H805" s="6" t="s">
        <v>4312</v>
      </c>
      <c r="I805" s="18">
        <v>2.7679666666666667</v>
      </c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</row>
    <row r="806" ht="14.25" customHeight="1">
      <c r="A806" s="8">
        <v>805.0</v>
      </c>
      <c r="B806" s="31" t="s">
        <v>3367</v>
      </c>
      <c r="C806" s="26" t="s">
        <v>3368</v>
      </c>
      <c r="D806" s="29" t="s">
        <v>6997</v>
      </c>
      <c r="E806" s="32">
        <v>88.1048</v>
      </c>
      <c r="F806" s="20">
        <v>0.79</v>
      </c>
      <c r="G806" s="31" t="s">
        <v>6998</v>
      </c>
      <c r="H806" s="6" t="s">
        <v>4312</v>
      </c>
      <c r="I806" s="18">
        <v>2.4290000000000003</v>
      </c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</row>
    <row r="807" ht="15.75" customHeight="1">
      <c r="A807" s="8">
        <v>806.0</v>
      </c>
      <c r="B807" s="31" t="s">
        <v>3370</v>
      </c>
      <c r="C807" s="26" t="s">
        <v>3371</v>
      </c>
      <c r="D807" s="29" t="s">
        <v>3372</v>
      </c>
      <c r="E807" s="32">
        <v>102.1313</v>
      </c>
      <c r="F807" s="20">
        <v>1.39</v>
      </c>
      <c r="G807" s="31" t="s">
        <v>6999</v>
      </c>
      <c r="H807" s="6" t="s">
        <v>4312</v>
      </c>
      <c r="I807" s="18">
        <v>2.7318666666666664</v>
      </c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</row>
    <row r="808" ht="14.25" customHeight="1">
      <c r="A808" s="8">
        <v>807.0</v>
      </c>
      <c r="B808" s="31" t="s">
        <v>1280</v>
      </c>
      <c r="C808" s="26" t="s">
        <v>1281</v>
      </c>
      <c r="D808" s="29" t="s">
        <v>7000</v>
      </c>
      <c r="E808" s="32">
        <v>130.1843</v>
      </c>
      <c r="F808" s="20">
        <v>2.42</v>
      </c>
      <c r="G808" s="31" t="s">
        <v>7001</v>
      </c>
      <c r="H808" s="6" t="s">
        <v>4312</v>
      </c>
      <c r="I808" s="18">
        <v>2.888133333333333</v>
      </c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</row>
    <row r="809" ht="14.25" customHeight="1">
      <c r="A809" s="8">
        <v>808.0</v>
      </c>
      <c r="B809" s="31" t="s">
        <v>1283</v>
      </c>
      <c r="C809" s="26" t="s">
        <v>1284</v>
      </c>
      <c r="D809" s="29" t="s">
        <v>7002</v>
      </c>
      <c r="E809" s="32">
        <v>158.2373</v>
      </c>
      <c r="F809" s="20">
        <v>3.42</v>
      </c>
      <c r="G809" s="31" t="s">
        <v>7003</v>
      </c>
      <c r="H809" s="6" t="s">
        <v>4312</v>
      </c>
      <c r="I809" s="18">
        <v>3.3506333333333336</v>
      </c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</row>
    <row r="810" ht="14.25" customHeight="1">
      <c r="A810" s="8">
        <v>809.0</v>
      </c>
      <c r="B810" s="31" t="s">
        <v>7004</v>
      </c>
      <c r="C810" s="26" t="s">
        <v>7005</v>
      </c>
      <c r="D810" s="29" t="s">
        <v>7006</v>
      </c>
      <c r="E810" s="32">
        <v>186.2903</v>
      </c>
      <c r="F810" s="20">
        <v>4.42</v>
      </c>
      <c r="G810" s="31" t="s">
        <v>7007</v>
      </c>
      <c r="H810" s="6" t="s">
        <v>4312</v>
      </c>
      <c r="I810" s="18">
        <v>3.898766666666667</v>
      </c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</row>
    <row r="811" ht="15.75" customHeight="1">
      <c r="A811" s="8">
        <v>810.0</v>
      </c>
      <c r="B811" s="31" t="s">
        <v>7008</v>
      </c>
      <c r="C811" s="26" t="s">
        <v>7009</v>
      </c>
      <c r="D811" s="29" t="s">
        <v>7010</v>
      </c>
      <c r="E811" s="32">
        <v>144.2108</v>
      </c>
      <c r="F811" s="20">
        <v>3.05</v>
      </c>
      <c r="G811" s="31" t="s">
        <v>7011</v>
      </c>
      <c r="H811" s="6" t="s">
        <v>4312</v>
      </c>
      <c r="I811" s="18">
        <v>3.080566666666667</v>
      </c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</row>
    <row r="812" ht="15.75" customHeight="1">
      <c r="A812" s="8">
        <v>811.0</v>
      </c>
      <c r="B812" s="31" t="s">
        <v>1286</v>
      </c>
      <c r="C812" s="26" t="s">
        <v>1287</v>
      </c>
      <c r="D812" s="29" t="s">
        <v>7012</v>
      </c>
      <c r="E812" s="32">
        <v>116.1578</v>
      </c>
      <c r="F812" s="20">
        <v>1.92</v>
      </c>
      <c r="G812" s="31" t="s">
        <v>7013</v>
      </c>
      <c r="H812" s="6" t="s">
        <v>4312</v>
      </c>
      <c r="I812" s="18">
        <v>2.79395</v>
      </c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</row>
    <row r="813" ht="14.25" customHeight="1">
      <c r="A813" s="8">
        <v>812.0</v>
      </c>
      <c r="B813" s="31" t="s">
        <v>7014</v>
      </c>
      <c r="C813" s="26" t="s">
        <v>7015</v>
      </c>
      <c r="D813" s="29" t="s">
        <v>7016</v>
      </c>
      <c r="E813" s="32">
        <v>144.2108</v>
      </c>
      <c r="F813" s="20">
        <v>2.64</v>
      </c>
      <c r="G813" s="31" t="s">
        <v>7017</v>
      </c>
      <c r="H813" s="6" t="s">
        <v>4312</v>
      </c>
      <c r="I813" s="18">
        <v>3.0772</v>
      </c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</row>
    <row r="814" ht="15.75" customHeight="1">
      <c r="A814" s="8">
        <v>813.0</v>
      </c>
      <c r="B814" s="31" t="s">
        <v>3375</v>
      </c>
      <c r="C814" s="26" t="s">
        <v>3376</v>
      </c>
      <c r="D814" s="29" t="s">
        <v>7018</v>
      </c>
      <c r="E814" s="32">
        <v>172.2638</v>
      </c>
      <c r="F814" s="20">
        <v>4.09</v>
      </c>
      <c r="G814" s="31" t="s">
        <v>7019</v>
      </c>
      <c r="H814" s="6" t="s">
        <v>4312</v>
      </c>
      <c r="I814" s="18">
        <v>3.507433333333333</v>
      </c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</row>
    <row r="815" ht="14.25" customHeight="1">
      <c r="A815" s="8">
        <v>814.0</v>
      </c>
      <c r="B815" s="31" t="s">
        <v>7020</v>
      </c>
      <c r="C815" s="26" t="s">
        <v>7021</v>
      </c>
      <c r="D815" s="29" t="s">
        <v>7022</v>
      </c>
      <c r="E815" s="32">
        <v>102.1313</v>
      </c>
      <c r="F815" s="20">
        <v>1.16</v>
      </c>
      <c r="G815" s="31" t="s">
        <v>7023</v>
      </c>
      <c r="H815" s="6" t="s">
        <v>4312</v>
      </c>
      <c r="I815" s="18">
        <v>2.6588333333333334</v>
      </c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</row>
    <row r="816" ht="14.25" customHeight="1">
      <c r="A816" s="8">
        <v>815.0</v>
      </c>
      <c r="B816" s="31" t="s">
        <v>7024</v>
      </c>
      <c r="C816" s="26" t="s">
        <v>7025</v>
      </c>
      <c r="D816" s="29" t="s">
        <v>7026</v>
      </c>
      <c r="E816" s="32">
        <v>116.1578</v>
      </c>
      <c r="F816" s="20">
        <v>1.98</v>
      </c>
      <c r="G816" s="31" t="s">
        <v>7027</v>
      </c>
      <c r="H816" s="6" t="s">
        <v>4312</v>
      </c>
      <c r="I816" s="18">
        <v>2.7285333333333335</v>
      </c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</row>
    <row r="817" ht="14.25" customHeight="1">
      <c r="A817" s="8">
        <v>816.0</v>
      </c>
      <c r="B817" s="31" t="s">
        <v>7028</v>
      </c>
      <c r="C817" s="26" t="s">
        <v>7029</v>
      </c>
      <c r="D817" s="29" t="s">
        <v>7030</v>
      </c>
      <c r="E817" s="32">
        <v>167.0009</v>
      </c>
      <c r="F817" s="20">
        <v>1.42</v>
      </c>
      <c r="G817" s="31" t="s">
        <v>7031</v>
      </c>
      <c r="H817" s="6" t="s">
        <v>4312</v>
      </c>
      <c r="I817" s="18">
        <v>3.121366666666667</v>
      </c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</row>
    <row r="818" ht="14.25" customHeight="1">
      <c r="A818" s="8">
        <v>817.0</v>
      </c>
      <c r="B818" s="31" t="s">
        <v>7032</v>
      </c>
      <c r="C818" s="26" t="s">
        <v>7033</v>
      </c>
      <c r="D818" s="29" t="s">
        <v>7034</v>
      </c>
      <c r="E818" s="32">
        <v>181.0274</v>
      </c>
      <c r="F818" s="20">
        <v>1.76</v>
      </c>
      <c r="G818" s="31" t="s">
        <v>7035</v>
      </c>
      <c r="H818" s="6" t="s">
        <v>4312</v>
      </c>
      <c r="I818" s="18">
        <v>2.4509</v>
      </c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</row>
    <row r="819" ht="15.75" customHeight="1">
      <c r="A819" s="8">
        <v>818.0</v>
      </c>
      <c r="B819" s="31" t="s">
        <v>7036</v>
      </c>
      <c r="C819" s="26" t="s">
        <v>7037</v>
      </c>
      <c r="D819" s="29" t="s">
        <v>7038</v>
      </c>
      <c r="E819" s="32">
        <v>181.0274</v>
      </c>
      <c r="F819" s="20">
        <v>1.83</v>
      </c>
      <c r="G819" s="31" t="s">
        <v>7039</v>
      </c>
      <c r="H819" s="6" t="s">
        <v>4312</v>
      </c>
      <c r="I819" s="18">
        <v>2.9585666666666666</v>
      </c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</row>
    <row r="820" ht="14.25" customHeight="1">
      <c r="A820" s="8">
        <v>819.0</v>
      </c>
      <c r="B820" s="31" t="s">
        <v>7040</v>
      </c>
      <c r="C820" s="26" t="s">
        <v>7041</v>
      </c>
      <c r="D820" s="29" t="s">
        <v>7042</v>
      </c>
      <c r="E820" s="32">
        <v>152.9744</v>
      </c>
      <c r="F820" s="20">
        <v>0.92</v>
      </c>
      <c r="G820" s="31" t="s">
        <v>7043</v>
      </c>
      <c r="H820" s="29" t="s">
        <v>4319</v>
      </c>
      <c r="I820" s="18">
        <v>2.9558</v>
      </c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</row>
    <row r="821" ht="14.25" customHeight="1">
      <c r="A821" s="8">
        <v>820.0</v>
      </c>
      <c r="B821" s="31" t="s">
        <v>7044</v>
      </c>
      <c r="C821" s="26" t="s">
        <v>7045</v>
      </c>
      <c r="D821" s="29" t="s">
        <v>7046</v>
      </c>
      <c r="E821" s="32">
        <v>195.0539</v>
      </c>
      <c r="F821" s="20">
        <v>2.32</v>
      </c>
      <c r="G821" s="31" t="s">
        <v>7047</v>
      </c>
      <c r="H821" s="6" t="s">
        <v>4312</v>
      </c>
      <c r="I821" s="18">
        <v>3.45485</v>
      </c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</row>
    <row r="822" ht="14.25" customHeight="1">
      <c r="A822" s="8">
        <v>821.0</v>
      </c>
      <c r="B822" s="31" t="s">
        <v>7048</v>
      </c>
      <c r="C822" s="26" t="s">
        <v>7049</v>
      </c>
      <c r="D822" s="29" t="s">
        <v>7050</v>
      </c>
      <c r="E822" s="32">
        <v>167.0009</v>
      </c>
      <c r="F822" s="20">
        <v>1.3</v>
      </c>
      <c r="G822" s="31" t="s">
        <v>7051</v>
      </c>
      <c r="H822" s="6" t="s">
        <v>4312</v>
      </c>
      <c r="I822" s="18">
        <v>2.4168333333333334</v>
      </c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</row>
    <row r="823" ht="14.25" customHeight="1">
      <c r="A823" s="8">
        <v>822.0</v>
      </c>
      <c r="B823" s="31" t="s">
        <v>7052</v>
      </c>
      <c r="C823" s="26" t="s">
        <v>7053</v>
      </c>
      <c r="D823" s="29" t="s">
        <v>7054</v>
      </c>
      <c r="E823" s="32">
        <v>181.0274</v>
      </c>
      <c r="F823" s="20">
        <v>1.9</v>
      </c>
      <c r="G823" s="31" t="s">
        <v>7055</v>
      </c>
      <c r="H823" s="6" t="s">
        <v>4312</v>
      </c>
      <c r="I823" s="18">
        <v>2.3080333333333334</v>
      </c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</row>
    <row r="824" ht="15.75" customHeight="1">
      <c r="A824" s="8">
        <v>823.0</v>
      </c>
      <c r="B824" s="31" t="s">
        <v>7056</v>
      </c>
      <c r="C824" s="26" t="s">
        <v>7057</v>
      </c>
      <c r="D824" s="29" t="s">
        <v>7058</v>
      </c>
      <c r="E824" s="32">
        <v>223.1069</v>
      </c>
      <c r="F824" s="20">
        <v>3.3</v>
      </c>
      <c r="G824" s="31" t="s">
        <v>7059</v>
      </c>
      <c r="H824" s="29" t="s">
        <v>4319</v>
      </c>
      <c r="I824" s="18">
        <v>3.49085</v>
      </c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</row>
    <row r="825" ht="14.25" customHeight="1">
      <c r="A825" s="8">
        <v>824.0</v>
      </c>
      <c r="B825" s="31" t="s">
        <v>7060</v>
      </c>
      <c r="C825" s="26" t="s">
        <v>7061</v>
      </c>
      <c r="D825" s="29" t="s">
        <v>7062</v>
      </c>
      <c r="E825" s="32">
        <v>167.0009</v>
      </c>
      <c r="F825" s="20">
        <v>1.41</v>
      </c>
      <c r="G825" s="31" t="s">
        <v>7063</v>
      </c>
      <c r="H825" s="6" t="s">
        <v>4312</v>
      </c>
      <c r="I825" s="18">
        <v>2.22895</v>
      </c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</row>
    <row r="826" ht="14.25" customHeight="1">
      <c r="A826" s="8">
        <v>825.0</v>
      </c>
      <c r="B826" s="31" t="s">
        <v>7064</v>
      </c>
      <c r="C826" s="26" t="s">
        <v>7065</v>
      </c>
      <c r="D826" s="29" t="s">
        <v>7066</v>
      </c>
      <c r="E826" s="32">
        <v>195.0539</v>
      </c>
      <c r="F826" s="20">
        <v>2.39</v>
      </c>
      <c r="G826" s="31" t="s">
        <v>7067</v>
      </c>
      <c r="H826" s="29" t="s">
        <v>4319</v>
      </c>
      <c r="I826" s="18">
        <v>3.03075</v>
      </c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</row>
    <row r="827" ht="14.25" customHeight="1">
      <c r="A827" s="8">
        <v>826.0</v>
      </c>
      <c r="B827" s="31" t="s">
        <v>7068</v>
      </c>
      <c r="C827" s="26" t="s">
        <v>7069</v>
      </c>
      <c r="D827" s="29" t="s">
        <v>7070</v>
      </c>
      <c r="E827" s="32">
        <v>223.1069</v>
      </c>
      <c r="F827" s="20">
        <v>3.38</v>
      </c>
      <c r="G827" s="31" t="s">
        <v>7071</v>
      </c>
      <c r="H827" s="29" t="s">
        <v>4319</v>
      </c>
      <c r="I827" s="18">
        <v>4.32315</v>
      </c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</row>
    <row r="828" ht="15.75" customHeight="1">
      <c r="A828" s="8">
        <v>827.0</v>
      </c>
      <c r="B828" s="9" t="s">
        <v>7072</v>
      </c>
      <c r="C828" s="3" t="s">
        <v>7073</v>
      </c>
      <c r="D828" s="3" t="s">
        <v>7074</v>
      </c>
      <c r="E828" s="32">
        <v>223.1069</v>
      </c>
      <c r="F828" s="20" t="s">
        <v>7075</v>
      </c>
      <c r="G828" s="13">
        <v>0.4907</v>
      </c>
      <c r="H828" s="6" t="s">
        <v>4312</v>
      </c>
      <c r="I828" s="13">
        <v>3.4907</v>
      </c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</row>
    <row r="829" ht="14.25" customHeight="1">
      <c r="A829" s="8">
        <v>828.0</v>
      </c>
      <c r="B829" s="31" t="s">
        <v>7076</v>
      </c>
      <c r="C829" s="26" t="s">
        <v>7077</v>
      </c>
      <c r="D829" s="29" t="s">
        <v>7078</v>
      </c>
      <c r="E829" s="32">
        <v>108.5231</v>
      </c>
      <c r="F829" s="20">
        <v>0.41</v>
      </c>
      <c r="G829" s="31" t="s">
        <v>7079</v>
      </c>
      <c r="H829" s="6" t="s">
        <v>4312</v>
      </c>
      <c r="I829" s="18">
        <v>2.66795</v>
      </c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</row>
    <row r="830" ht="14.25" customHeight="1">
      <c r="A830" s="8">
        <v>829.0</v>
      </c>
      <c r="B830" s="31" t="s">
        <v>7080</v>
      </c>
      <c r="C830" s="26" t="s">
        <v>7081</v>
      </c>
      <c r="D830" s="29" t="s">
        <v>7082</v>
      </c>
      <c r="E830" s="32">
        <v>122.5496</v>
      </c>
      <c r="F830" s="20">
        <v>1.32</v>
      </c>
      <c r="G830" s="31" t="s">
        <v>7083</v>
      </c>
      <c r="H830" s="6" t="s">
        <v>4312</v>
      </c>
      <c r="I830" s="18">
        <v>2.32285</v>
      </c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</row>
    <row r="831" ht="14.25" customHeight="1">
      <c r="A831" s="8">
        <v>830.0</v>
      </c>
      <c r="B831" s="31" t="s">
        <v>7084</v>
      </c>
      <c r="C831" s="26" t="s">
        <v>7085</v>
      </c>
      <c r="D831" s="29" t="s">
        <v>7086</v>
      </c>
      <c r="E831" s="32">
        <v>136.5761</v>
      </c>
      <c r="F831" s="20">
        <v>1.81</v>
      </c>
      <c r="G831" s="31" t="s">
        <v>7087</v>
      </c>
      <c r="H831" s="6" t="s">
        <v>4312</v>
      </c>
      <c r="I831" s="18">
        <v>2.71415</v>
      </c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</row>
    <row r="832" ht="15.75" customHeight="1">
      <c r="A832" s="8">
        <v>831.0</v>
      </c>
      <c r="B832" s="31" t="s">
        <v>7088</v>
      </c>
      <c r="C832" s="26" t="s">
        <v>7089</v>
      </c>
      <c r="D832" s="29" t="s">
        <v>7090</v>
      </c>
      <c r="E832" s="32">
        <v>122.5496</v>
      </c>
      <c r="F832" s="20">
        <v>1.25</v>
      </c>
      <c r="G832" s="31" t="s">
        <v>4570</v>
      </c>
      <c r="H832" s="29" t="s">
        <v>4319</v>
      </c>
      <c r="I832" s="18">
        <v>2.65</v>
      </c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</row>
    <row r="833" ht="14.25" customHeight="1">
      <c r="A833" s="8">
        <v>832.0</v>
      </c>
      <c r="B833" s="31" t="s">
        <v>3404</v>
      </c>
      <c r="C833" s="26" t="s">
        <v>3405</v>
      </c>
      <c r="D833" s="29" t="s">
        <v>7091</v>
      </c>
      <c r="E833" s="32">
        <v>118.0878</v>
      </c>
      <c r="F833" s="20">
        <v>-0.59</v>
      </c>
      <c r="G833" s="31" t="s">
        <v>7092</v>
      </c>
      <c r="H833" s="6" t="s">
        <v>4312</v>
      </c>
      <c r="I833" s="18">
        <v>2.060166666666667</v>
      </c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</row>
    <row r="834" ht="14.25" customHeight="1">
      <c r="A834" s="8">
        <v>833.0</v>
      </c>
      <c r="B834" s="31" t="s">
        <v>7093</v>
      </c>
      <c r="C834" s="26" t="s">
        <v>7094</v>
      </c>
      <c r="D834" s="29" t="s">
        <v>7095</v>
      </c>
      <c r="E834" s="32">
        <v>132.1143</v>
      </c>
      <c r="F834" s="20">
        <v>-0.29</v>
      </c>
      <c r="G834" s="31" t="s">
        <v>7096</v>
      </c>
      <c r="H834" s="6" t="s">
        <v>4312</v>
      </c>
      <c r="I834" s="18">
        <v>2.3607666666666667</v>
      </c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</row>
    <row r="835" ht="14.25" customHeight="1">
      <c r="A835" s="8">
        <v>834.0</v>
      </c>
      <c r="B835" s="31" t="s">
        <v>7097</v>
      </c>
      <c r="C835" s="26" t="s">
        <v>7098</v>
      </c>
      <c r="D835" s="29" t="s">
        <v>7099</v>
      </c>
      <c r="E835" s="32">
        <v>160.1673</v>
      </c>
      <c r="F835" s="20">
        <v>0.61</v>
      </c>
      <c r="G835" s="31" t="s">
        <v>7100</v>
      </c>
      <c r="H835" s="6" t="s">
        <v>4312</v>
      </c>
      <c r="I835" s="18">
        <v>2.4168333333333334</v>
      </c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</row>
    <row r="836" ht="14.25" customHeight="1">
      <c r="A836" s="8">
        <v>835.0</v>
      </c>
      <c r="B836" s="31" t="s">
        <v>7101</v>
      </c>
      <c r="C836" s="26" t="s">
        <v>7102</v>
      </c>
      <c r="D836" s="29" t="s">
        <v>7103</v>
      </c>
      <c r="E836" s="32">
        <v>202.2468</v>
      </c>
      <c r="F836" s="20">
        <v>2.19</v>
      </c>
      <c r="G836" s="31" t="s">
        <v>7104</v>
      </c>
      <c r="H836" s="6" t="s">
        <v>4312</v>
      </c>
      <c r="I836" s="18">
        <v>2.7314666666666665</v>
      </c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</row>
    <row r="837" ht="14.25" customHeight="1">
      <c r="A837" s="8">
        <v>836.0</v>
      </c>
      <c r="B837" s="31" t="s">
        <v>1305</v>
      </c>
      <c r="C837" s="26" t="s">
        <v>1306</v>
      </c>
      <c r="D837" s="29" t="s">
        <v>7105</v>
      </c>
      <c r="E837" s="32">
        <v>146.1408</v>
      </c>
      <c r="F837" s="20">
        <v>0.08</v>
      </c>
      <c r="G837" s="31" t="s">
        <v>7106</v>
      </c>
      <c r="H837" s="6" t="s">
        <v>4312</v>
      </c>
      <c r="I837" s="18">
        <v>2.3926666666666665</v>
      </c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</row>
    <row r="838" ht="14.25" customHeight="1">
      <c r="A838" s="8">
        <v>837.0</v>
      </c>
      <c r="B838" s="31" t="s">
        <v>7107</v>
      </c>
      <c r="C838" s="26" t="s">
        <v>7108</v>
      </c>
      <c r="D838" s="29" t="s">
        <v>7109</v>
      </c>
      <c r="E838" s="32">
        <v>104.0613</v>
      </c>
      <c r="F838" s="20">
        <v>-0.81</v>
      </c>
      <c r="G838" s="31" t="s">
        <v>7110</v>
      </c>
      <c r="H838" s="29" t="s">
        <v>4319</v>
      </c>
      <c r="I838" s="18">
        <v>2.290766666666667</v>
      </c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</row>
    <row r="839" ht="14.25" customHeight="1">
      <c r="A839" s="8">
        <v>838.0</v>
      </c>
      <c r="B839" s="31" t="s">
        <v>7111</v>
      </c>
      <c r="C839" s="26" t="s">
        <v>7112</v>
      </c>
      <c r="D839" s="29" t="s">
        <v>7113</v>
      </c>
      <c r="E839" s="32">
        <v>174.1938</v>
      </c>
      <c r="F839" s="20">
        <v>1.21</v>
      </c>
      <c r="G839" s="31" t="s">
        <v>7114</v>
      </c>
      <c r="H839" s="6" t="s">
        <v>4312</v>
      </c>
      <c r="I839" s="18">
        <v>2.4888</v>
      </c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</row>
    <row r="840" ht="15.75" customHeight="1">
      <c r="A840" s="8">
        <v>839.0</v>
      </c>
      <c r="B840" s="31" t="s">
        <v>7115</v>
      </c>
      <c r="C840" s="26" t="s">
        <v>7116</v>
      </c>
      <c r="D840" s="29" t="s">
        <v>7117</v>
      </c>
      <c r="E840" s="32">
        <v>230.2998</v>
      </c>
      <c r="F840" s="20">
        <v>3.17</v>
      </c>
      <c r="G840" s="31" t="s">
        <v>7118</v>
      </c>
      <c r="H840" s="6" t="s">
        <v>4312</v>
      </c>
      <c r="I840" s="18">
        <v>2.9125666666666667</v>
      </c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</row>
    <row r="841" ht="15.75" customHeight="1">
      <c r="A841" s="8">
        <v>840.0</v>
      </c>
      <c r="B841" s="31" t="s">
        <v>7119</v>
      </c>
      <c r="C841" s="26" t="s">
        <v>7120</v>
      </c>
      <c r="D841" s="29" t="s">
        <v>7121</v>
      </c>
      <c r="E841" s="32">
        <v>258.3528</v>
      </c>
      <c r="F841" s="20">
        <v>4.16</v>
      </c>
      <c r="G841" s="31" t="s">
        <v>6952</v>
      </c>
      <c r="H841" s="29" t="s">
        <v>4319</v>
      </c>
      <c r="I841" s="18">
        <v>3.08</v>
      </c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</row>
    <row r="842" ht="14.25" customHeight="1">
      <c r="A842" s="8">
        <v>841.0</v>
      </c>
      <c r="B842" s="31" t="s">
        <v>7122</v>
      </c>
      <c r="C842" s="26" t="s">
        <v>7123</v>
      </c>
      <c r="D842" s="29" t="s">
        <v>7124</v>
      </c>
      <c r="E842" s="32">
        <v>160.1673</v>
      </c>
      <c r="F842" s="20">
        <v>0.61</v>
      </c>
      <c r="G842" s="31" t="s">
        <v>7125</v>
      </c>
      <c r="H842" s="6" t="s">
        <v>4312</v>
      </c>
      <c r="I842" s="18">
        <v>2.3372333333333333</v>
      </c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</row>
    <row r="843" ht="15.75" customHeight="1">
      <c r="A843" s="8">
        <v>842.0</v>
      </c>
      <c r="B843" s="31" t="s">
        <v>1314</v>
      </c>
      <c r="C843" s="26" t="s">
        <v>1315</v>
      </c>
      <c r="D843" s="29" t="s">
        <v>7126</v>
      </c>
      <c r="E843" s="32">
        <v>72.0625</v>
      </c>
      <c r="F843" s="20">
        <v>0.35</v>
      </c>
      <c r="G843" s="31" t="s">
        <v>7127</v>
      </c>
      <c r="H843" s="29" t="s">
        <v>4319</v>
      </c>
      <c r="I843" s="18">
        <v>3.16</v>
      </c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</row>
    <row r="844" ht="14.25" customHeight="1">
      <c r="A844" s="8">
        <v>843.0</v>
      </c>
      <c r="B844" s="9" t="s">
        <v>7128</v>
      </c>
      <c r="C844" s="3" t="s">
        <v>7129</v>
      </c>
      <c r="D844" s="3" t="s">
        <v>7130</v>
      </c>
      <c r="E844" s="32">
        <v>100.1155</v>
      </c>
      <c r="F844" s="20">
        <v>1.35</v>
      </c>
      <c r="G844" s="13">
        <v>-0.27740000000000004</v>
      </c>
      <c r="H844" s="6" t="s">
        <v>4312</v>
      </c>
      <c r="I844" s="13">
        <v>2.7226</v>
      </c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</row>
    <row r="845" ht="15.75" customHeight="1">
      <c r="A845" s="8">
        <v>844.0</v>
      </c>
      <c r="B845" s="9" t="s">
        <v>7131</v>
      </c>
      <c r="C845" s="3" t="s">
        <v>7132</v>
      </c>
      <c r="D845" s="3" t="s">
        <v>7133</v>
      </c>
      <c r="E845" s="32">
        <v>86.089</v>
      </c>
      <c r="F845" s="20">
        <v>0.72</v>
      </c>
      <c r="G845" s="13">
        <v>-0.5448000000000001</v>
      </c>
      <c r="H845" s="6" t="s">
        <v>4312</v>
      </c>
      <c r="I845" s="13">
        <v>2.4552</v>
      </c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</row>
    <row r="846" ht="14.25" customHeight="1">
      <c r="A846" s="8">
        <v>845.0</v>
      </c>
      <c r="B846" s="31" t="s">
        <v>7134</v>
      </c>
      <c r="C846" s="26" t="s">
        <v>7135</v>
      </c>
      <c r="D846" s="29" t="s">
        <v>7136</v>
      </c>
      <c r="E846" s="32">
        <v>114.142</v>
      </c>
      <c r="F846" s="20">
        <v>1.84</v>
      </c>
      <c r="G846" s="31" t="s">
        <v>7137</v>
      </c>
      <c r="H846" s="6" t="s">
        <v>4312</v>
      </c>
      <c r="I846" s="18">
        <v>2.871366666666667</v>
      </c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</row>
    <row r="847" ht="15.75" customHeight="1">
      <c r="A847" s="8">
        <v>846.0</v>
      </c>
      <c r="B847" s="31" t="s">
        <v>7138</v>
      </c>
      <c r="C847" s="26" t="s">
        <v>7132</v>
      </c>
      <c r="D847" s="29" t="s">
        <v>7139</v>
      </c>
      <c r="E847" s="32">
        <v>86.089</v>
      </c>
      <c r="F847" s="20">
        <v>0.72</v>
      </c>
      <c r="G847" s="31" t="s">
        <v>7140</v>
      </c>
      <c r="H847" s="29" t="s">
        <v>4319</v>
      </c>
      <c r="I847" s="18">
        <v>2.456733333333333</v>
      </c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</row>
    <row r="848" ht="15.75" customHeight="1">
      <c r="A848" s="8">
        <v>847.0</v>
      </c>
      <c r="B848" s="31" t="s">
        <v>7141</v>
      </c>
      <c r="C848" s="26" t="s">
        <v>7142</v>
      </c>
      <c r="D848" s="29" t="s">
        <v>7143</v>
      </c>
      <c r="E848" s="32">
        <v>156.2215</v>
      </c>
      <c r="F848" s="20">
        <v>3.31</v>
      </c>
      <c r="G848" s="31" t="s">
        <v>7144</v>
      </c>
      <c r="H848" s="29" t="s">
        <v>4319</v>
      </c>
      <c r="I848" s="18">
        <v>3.599833333333333</v>
      </c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</row>
    <row r="849" ht="15.75" customHeight="1">
      <c r="A849" s="8">
        <v>848.0</v>
      </c>
      <c r="B849" s="31" t="s">
        <v>7145</v>
      </c>
      <c r="C849" s="26" t="s">
        <v>7146</v>
      </c>
      <c r="D849" s="29" t="s">
        <v>7147</v>
      </c>
      <c r="E849" s="32">
        <v>70.0467</v>
      </c>
      <c r="F849" s="20">
        <v>-0.19</v>
      </c>
      <c r="G849" s="31" t="s">
        <v>7148</v>
      </c>
      <c r="H849" s="29" t="s">
        <v>4319</v>
      </c>
      <c r="I849" s="18">
        <v>2.7072666666666665</v>
      </c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</row>
    <row r="850" ht="15.75" customHeight="1">
      <c r="A850" s="8">
        <v>849.0</v>
      </c>
      <c r="B850" s="31" t="s">
        <v>7149</v>
      </c>
      <c r="C850" s="26" t="s">
        <v>7150</v>
      </c>
      <c r="D850" s="29" t="s">
        <v>7151</v>
      </c>
      <c r="E850" s="32">
        <v>154.2057</v>
      </c>
      <c r="F850" s="20">
        <v>2.81</v>
      </c>
      <c r="G850" s="31" t="s">
        <v>7152</v>
      </c>
      <c r="H850" s="29" t="s">
        <v>4319</v>
      </c>
      <c r="I850" s="18">
        <v>3.7126</v>
      </c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</row>
    <row r="851" ht="15.75" customHeight="1">
      <c r="A851" s="8">
        <v>850.0</v>
      </c>
      <c r="B851" s="31" t="s">
        <v>7153</v>
      </c>
      <c r="C851" s="26" t="s">
        <v>7154</v>
      </c>
      <c r="D851" s="29" t="s">
        <v>7155</v>
      </c>
      <c r="E851" s="32">
        <v>142.195</v>
      </c>
      <c r="F851" s="20">
        <v>2.82</v>
      </c>
      <c r="G851" s="31" t="s">
        <v>7156</v>
      </c>
      <c r="H851" s="29" t="s">
        <v>4319</v>
      </c>
      <c r="I851" s="18">
        <v>3.2093</v>
      </c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</row>
    <row r="852" ht="15.75" customHeight="1">
      <c r="A852" s="8">
        <v>851.0</v>
      </c>
      <c r="B852" s="31" t="s">
        <v>7157</v>
      </c>
      <c r="C852" s="26" t="s">
        <v>7158</v>
      </c>
      <c r="D852" s="29" t="s">
        <v>7159</v>
      </c>
      <c r="E852" s="32">
        <v>140.1792</v>
      </c>
      <c r="F852" s="20">
        <v>2.32</v>
      </c>
      <c r="G852" s="31" t="s">
        <v>7160</v>
      </c>
      <c r="H852" s="29" t="s">
        <v>4319</v>
      </c>
      <c r="I852" s="18">
        <v>2.942</v>
      </c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</row>
    <row r="853" ht="15.75" customHeight="1">
      <c r="A853" s="8">
        <v>852.0</v>
      </c>
      <c r="B853" s="31" t="s">
        <v>7161</v>
      </c>
      <c r="C853" s="26" t="s">
        <v>7162</v>
      </c>
      <c r="D853" s="29" t="s">
        <v>7163</v>
      </c>
      <c r="E853" s="32">
        <v>100.1155</v>
      </c>
      <c r="F853" s="20">
        <v>1.35</v>
      </c>
      <c r="G853" s="31" t="s">
        <v>7164</v>
      </c>
      <c r="H853" s="29" t="s">
        <v>4319</v>
      </c>
      <c r="I853" s="18">
        <v>2.7218666666666667</v>
      </c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</row>
    <row r="854" ht="15.75" customHeight="1">
      <c r="A854" s="8">
        <v>853.0</v>
      </c>
      <c r="B854" s="31" t="s">
        <v>7165</v>
      </c>
      <c r="C854" s="26" t="s">
        <v>7166</v>
      </c>
      <c r="D854" s="29" t="s">
        <v>7167</v>
      </c>
      <c r="E854" s="32">
        <v>114.142</v>
      </c>
      <c r="F854" s="20">
        <v>1.84</v>
      </c>
      <c r="G854" s="31" t="s">
        <v>7168</v>
      </c>
      <c r="H854" s="29" t="s">
        <v>4319</v>
      </c>
      <c r="I854" s="18">
        <v>2.7786</v>
      </c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</row>
    <row r="855" ht="15.75" customHeight="1">
      <c r="A855" s="8">
        <v>854.0</v>
      </c>
      <c r="B855" s="31" t="s">
        <v>7169</v>
      </c>
      <c r="C855" s="26" t="s">
        <v>7170</v>
      </c>
      <c r="D855" s="29" t="s">
        <v>7171</v>
      </c>
      <c r="E855" s="32">
        <v>86.089</v>
      </c>
      <c r="F855" s="20">
        <v>0.93</v>
      </c>
      <c r="G855" s="31" t="s">
        <v>7172</v>
      </c>
      <c r="H855" s="29" t="s">
        <v>4319</v>
      </c>
      <c r="I855" s="18">
        <v>2.3585333333333334</v>
      </c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</row>
    <row r="856" ht="15.75" customHeight="1">
      <c r="A856" s="8">
        <v>855.0</v>
      </c>
      <c r="B856" s="31" t="s">
        <v>7173</v>
      </c>
      <c r="C856" s="26" t="s">
        <v>7174</v>
      </c>
      <c r="D856" s="29" t="s">
        <v>7175</v>
      </c>
      <c r="E856" s="32">
        <v>100.1155</v>
      </c>
      <c r="F856" s="20">
        <v>1.42</v>
      </c>
      <c r="G856" s="31" t="s">
        <v>7176</v>
      </c>
      <c r="H856" s="29" t="s">
        <v>4319</v>
      </c>
      <c r="I856" s="18">
        <v>3.22</v>
      </c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</row>
    <row r="857" ht="15.75" customHeight="1">
      <c r="A857" s="8">
        <v>856.0</v>
      </c>
      <c r="B857" s="31" t="s">
        <v>7177</v>
      </c>
      <c r="C857" s="3" t="s">
        <v>7178</v>
      </c>
      <c r="D857" s="29" t="s">
        <v>7179</v>
      </c>
      <c r="E857" s="32">
        <v>103.1623</v>
      </c>
      <c r="F857" s="20">
        <v>-0.0672646177690939</v>
      </c>
      <c r="G857" s="31" t="s">
        <v>7180</v>
      </c>
      <c r="H857" s="29" t="s">
        <v>4319</v>
      </c>
      <c r="I857" s="18">
        <v>2.328733333333333</v>
      </c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</row>
    <row r="858" ht="15.75" customHeight="1">
      <c r="A858" s="8">
        <v>857.0</v>
      </c>
      <c r="B858" s="31" t="s">
        <v>7181</v>
      </c>
      <c r="C858" s="26" t="s">
        <v>7182</v>
      </c>
      <c r="D858" s="29" t="s">
        <v>7183</v>
      </c>
      <c r="E858" s="32">
        <v>89.1358</v>
      </c>
      <c r="F858" s="20">
        <v>-0.5</v>
      </c>
      <c r="G858" s="31" t="s">
        <v>7184</v>
      </c>
      <c r="H858" s="29" t="s">
        <v>4319</v>
      </c>
      <c r="I858" s="18">
        <v>2.1669</v>
      </c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</row>
    <row r="859" ht="15.75" customHeight="1">
      <c r="A859" s="8">
        <v>858.0</v>
      </c>
      <c r="B859" s="31" t="s">
        <v>1323</v>
      </c>
      <c r="C859" s="26" t="s">
        <v>1324</v>
      </c>
      <c r="D859" s="29" t="s">
        <v>7185</v>
      </c>
      <c r="E859" s="32">
        <v>75.1093</v>
      </c>
      <c r="F859" s="20">
        <v>-0.96</v>
      </c>
      <c r="G859" s="31" t="s">
        <v>7186</v>
      </c>
      <c r="H859" s="29" t="s">
        <v>4319</v>
      </c>
      <c r="I859" s="18">
        <v>2.0925</v>
      </c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</row>
    <row r="860" ht="15.75" customHeight="1">
      <c r="A860" s="8">
        <v>859.0</v>
      </c>
      <c r="B860" s="31" t="s">
        <v>7187</v>
      </c>
      <c r="C860" s="26" t="s">
        <v>7188</v>
      </c>
      <c r="D860" s="29" t="s">
        <v>7189</v>
      </c>
      <c r="E860" s="32">
        <v>89.1358</v>
      </c>
      <c r="F860" s="20">
        <v>-0.74</v>
      </c>
      <c r="G860" s="31" t="s">
        <v>7190</v>
      </c>
      <c r="H860" s="29" t="s">
        <v>4319</v>
      </c>
      <c r="I860" s="18">
        <v>2.04</v>
      </c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</row>
    <row r="861" ht="15.75" customHeight="1">
      <c r="A861" s="8">
        <v>860.0</v>
      </c>
      <c r="B861" s="31" t="s">
        <v>7187</v>
      </c>
      <c r="C861" s="26" t="s">
        <v>7188</v>
      </c>
      <c r="D861" s="29" t="s">
        <v>7191</v>
      </c>
      <c r="E861" s="32">
        <v>89.1358</v>
      </c>
      <c r="F861" s="20">
        <v>-0.74</v>
      </c>
      <c r="G861" s="31" t="s">
        <v>7192</v>
      </c>
      <c r="H861" s="29" t="s">
        <v>4319</v>
      </c>
      <c r="I861" s="18">
        <v>1.06825</v>
      </c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</row>
    <row r="862" ht="15.75" customHeight="1">
      <c r="A862" s="8">
        <v>861.0</v>
      </c>
      <c r="B862" s="31" t="s">
        <v>1326</v>
      </c>
      <c r="C862" s="26" t="s">
        <v>1327</v>
      </c>
      <c r="D862" s="29" t="s">
        <v>7193</v>
      </c>
      <c r="E862" s="32">
        <v>61.0828</v>
      </c>
      <c r="F862" s="20">
        <v>-1.31</v>
      </c>
      <c r="G862" s="31" t="s">
        <v>7194</v>
      </c>
      <c r="H862" s="29" t="s">
        <v>4319</v>
      </c>
      <c r="I862" s="18">
        <v>1.99</v>
      </c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</row>
    <row r="863" ht="15.75" customHeight="1">
      <c r="A863" s="8">
        <v>862.0</v>
      </c>
      <c r="B863" s="31" t="s">
        <v>7195</v>
      </c>
      <c r="C863" s="26" t="s">
        <v>7196</v>
      </c>
      <c r="D863" s="29" t="s">
        <v>7197</v>
      </c>
      <c r="E863" s="32">
        <v>75.1093</v>
      </c>
      <c r="F863" s="20">
        <v>-1.12</v>
      </c>
      <c r="G863" s="31" t="s">
        <v>4826</v>
      </c>
      <c r="H863" s="29" t="s">
        <v>4319</v>
      </c>
      <c r="I863" s="18">
        <v>2.19</v>
      </c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</row>
    <row r="864" ht="15.75" customHeight="1">
      <c r="A864" s="8">
        <v>863.0</v>
      </c>
      <c r="B864" s="31" t="s">
        <v>7195</v>
      </c>
      <c r="C864" s="26" t="s">
        <v>7196</v>
      </c>
      <c r="D864" s="29" t="s">
        <v>7198</v>
      </c>
      <c r="E864" s="32">
        <v>75.1093</v>
      </c>
      <c r="F864" s="20">
        <v>-1.12</v>
      </c>
      <c r="G864" s="31" t="s">
        <v>7199</v>
      </c>
      <c r="H864" s="29" t="s">
        <v>4319</v>
      </c>
      <c r="I864" s="18">
        <v>1.3083</v>
      </c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</row>
    <row r="865" ht="15.75" customHeight="1">
      <c r="A865" s="8">
        <v>864.0</v>
      </c>
      <c r="B865" s="9" t="s">
        <v>7200</v>
      </c>
      <c r="C865" s="3" t="s">
        <v>7201</v>
      </c>
      <c r="D865" s="3" t="s">
        <v>7202</v>
      </c>
      <c r="E865" s="32">
        <v>103.1623</v>
      </c>
      <c r="F865" s="20" t="s">
        <v>7203</v>
      </c>
      <c r="G865" s="18">
        <v>-0.5852</v>
      </c>
      <c r="H865" s="6" t="s">
        <v>4312</v>
      </c>
      <c r="I865" s="13">
        <v>2.4148</v>
      </c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</row>
    <row r="866" ht="15.75" customHeight="1">
      <c r="A866" s="8">
        <v>865.0</v>
      </c>
      <c r="B866" s="9" t="s">
        <v>7204</v>
      </c>
      <c r="C866" s="3" t="s">
        <v>7205</v>
      </c>
      <c r="D866" s="3" t="s">
        <v>7206</v>
      </c>
      <c r="E866" s="32">
        <v>117.1888</v>
      </c>
      <c r="F866" s="20">
        <v>0.21</v>
      </c>
      <c r="G866" s="13">
        <v>-0.6191</v>
      </c>
      <c r="H866" s="6" t="s">
        <v>4312</v>
      </c>
      <c r="I866" s="13">
        <v>2.3809</v>
      </c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</row>
    <row r="867" ht="15.75" customHeight="1">
      <c r="A867" s="8">
        <v>866.0</v>
      </c>
      <c r="B867" s="31" t="s">
        <v>7207</v>
      </c>
      <c r="C867" s="26" t="s">
        <v>7208</v>
      </c>
      <c r="D867" s="29" t="s">
        <v>7209</v>
      </c>
      <c r="E867" s="32">
        <v>91.1087</v>
      </c>
      <c r="F867" s="20">
        <v>-1.55</v>
      </c>
      <c r="G867" s="31" t="s">
        <v>7210</v>
      </c>
      <c r="H867" s="29" t="s">
        <v>4319</v>
      </c>
      <c r="I867" s="18">
        <v>1.3237</v>
      </c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</row>
    <row r="868" ht="15.75" customHeight="1">
      <c r="A868" s="8">
        <v>867.0</v>
      </c>
      <c r="B868" s="31" t="s">
        <v>7211</v>
      </c>
      <c r="C868" s="26" t="s">
        <v>7212</v>
      </c>
      <c r="D868" s="29" t="s">
        <v>7213</v>
      </c>
      <c r="E868" s="32">
        <v>90.1239</v>
      </c>
      <c r="F868" s="20">
        <v>-2.67</v>
      </c>
      <c r="G868" s="31" t="s">
        <v>7214</v>
      </c>
      <c r="H868" s="6" t="s">
        <v>4312</v>
      </c>
      <c r="I868" s="18">
        <v>1.5725</v>
      </c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</row>
    <row r="869" ht="15.75" customHeight="1">
      <c r="A869" s="8">
        <v>868.0</v>
      </c>
      <c r="B869" s="31" t="s">
        <v>7215</v>
      </c>
      <c r="C869" s="26" t="s">
        <v>7216</v>
      </c>
      <c r="D869" s="29" t="s">
        <v>7217</v>
      </c>
      <c r="E869" s="32">
        <v>91.1087</v>
      </c>
      <c r="F869" s="20">
        <v>-2.25</v>
      </c>
      <c r="G869" s="31" t="s">
        <v>7218</v>
      </c>
      <c r="H869" s="29" t="s">
        <v>4319</v>
      </c>
      <c r="I869" s="18">
        <v>1.1876</v>
      </c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</row>
    <row r="870" ht="15.75" customHeight="1">
      <c r="A870" s="8">
        <v>869.0</v>
      </c>
      <c r="B870" s="31" t="s">
        <v>7219</v>
      </c>
      <c r="C870" s="26" t="s">
        <v>7220</v>
      </c>
      <c r="D870" s="29" t="s">
        <v>7221</v>
      </c>
      <c r="E870" s="32">
        <v>103.1623</v>
      </c>
      <c r="F870" s="20">
        <v>-0.14</v>
      </c>
      <c r="G870" s="31" t="s">
        <v>7222</v>
      </c>
      <c r="H870" s="29" t="s">
        <v>4319</v>
      </c>
      <c r="I870" s="18">
        <v>2.01</v>
      </c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</row>
    <row r="871" ht="15.75" customHeight="1">
      <c r="A871" s="8">
        <v>870.0</v>
      </c>
      <c r="B871" s="31" t="s">
        <v>7219</v>
      </c>
      <c r="C871" s="26" t="s">
        <v>7220</v>
      </c>
      <c r="D871" s="29" t="s">
        <v>7223</v>
      </c>
      <c r="E871" s="32">
        <v>103.1623</v>
      </c>
      <c r="F871" s="20">
        <v>-0.14</v>
      </c>
      <c r="G871" s="31" t="s">
        <v>7224</v>
      </c>
      <c r="H871" s="29" t="s">
        <v>4319</v>
      </c>
      <c r="I871" s="18">
        <v>1.2350500000000002</v>
      </c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</row>
    <row r="872" ht="15.75" customHeight="1">
      <c r="A872" s="8">
        <v>871.0</v>
      </c>
      <c r="B872" s="31" t="s">
        <v>7225</v>
      </c>
      <c r="C872" s="26" t="s">
        <v>7226</v>
      </c>
      <c r="D872" s="29" t="s">
        <v>7227</v>
      </c>
      <c r="E872" s="32">
        <v>117.1888</v>
      </c>
      <c r="F872" s="20">
        <v>0.35</v>
      </c>
      <c r="G872" s="31" t="s">
        <v>7228</v>
      </c>
      <c r="H872" s="6" t="s">
        <v>4312</v>
      </c>
      <c r="I872" s="18">
        <v>2.041333333333333</v>
      </c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</row>
    <row r="873" ht="15.75" customHeight="1">
      <c r="A873" s="8">
        <v>872.0</v>
      </c>
      <c r="B873" s="31" t="s">
        <v>7229</v>
      </c>
      <c r="C873" s="3" t="s">
        <v>7230</v>
      </c>
      <c r="D873" s="29" t="s">
        <v>7231</v>
      </c>
      <c r="E873" s="32">
        <v>117.1888</v>
      </c>
      <c r="F873" s="20">
        <v>0.418044671051247</v>
      </c>
      <c r="G873" s="31" t="s">
        <v>7232</v>
      </c>
      <c r="H873" s="6" t="s">
        <v>4312</v>
      </c>
      <c r="I873" s="18">
        <v>2.4134</v>
      </c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</row>
    <row r="874" ht="15.75" customHeight="1">
      <c r="A874" s="8">
        <v>873.0</v>
      </c>
      <c r="B874" s="31" t="s">
        <v>7233</v>
      </c>
      <c r="C874" s="26" t="s">
        <v>7234</v>
      </c>
      <c r="D874" s="29" t="s">
        <v>7235</v>
      </c>
      <c r="E874" s="32">
        <v>75.1093</v>
      </c>
      <c r="F874" s="20">
        <v>-1.19</v>
      </c>
      <c r="G874" s="31" t="s">
        <v>7236</v>
      </c>
      <c r="H874" s="29" t="s">
        <v>4319</v>
      </c>
      <c r="I874" s="18">
        <v>2.18</v>
      </c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</row>
    <row r="875" ht="15.75" customHeight="1">
      <c r="A875" s="8">
        <v>874.0</v>
      </c>
      <c r="B875" s="31" t="s">
        <v>7237</v>
      </c>
      <c r="C875" s="26" t="s">
        <v>7205</v>
      </c>
      <c r="D875" s="29" t="s">
        <v>7238</v>
      </c>
      <c r="E875" s="32">
        <v>117.1888</v>
      </c>
      <c r="F875" s="20">
        <v>0.21</v>
      </c>
      <c r="G875" s="31" t="s">
        <v>7239</v>
      </c>
      <c r="H875" s="29" t="s">
        <v>4319</v>
      </c>
      <c r="I875" s="18">
        <v>2.3806333333333334</v>
      </c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</row>
    <row r="876" ht="15.75" customHeight="1">
      <c r="A876" s="8">
        <v>875.0</v>
      </c>
      <c r="B876" s="31" t="s">
        <v>7240</v>
      </c>
      <c r="C876" s="26" t="s">
        <v>7241</v>
      </c>
      <c r="D876" s="29" t="s">
        <v>7242</v>
      </c>
      <c r="E876" s="32">
        <v>89.1358</v>
      </c>
      <c r="F876" s="20">
        <v>-0.7</v>
      </c>
      <c r="G876" s="31" t="s">
        <v>7243</v>
      </c>
      <c r="H876" s="29" t="s">
        <v>4319</v>
      </c>
      <c r="I876" s="18">
        <v>2.2800000000000002</v>
      </c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</row>
    <row r="877" ht="15.75" customHeight="1">
      <c r="A877" s="8">
        <v>876.0</v>
      </c>
      <c r="B877" s="31" t="s">
        <v>7244</v>
      </c>
      <c r="C877" s="3" t="s">
        <v>7245</v>
      </c>
      <c r="D877" s="29" t="s">
        <v>7246</v>
      </c>
      <c r="E877" s="32">
        <v>89.1358</v>
      </c>
      <c r="F877" s="20">
        <v>-0.633649986458065</v>
      </c>
      <c r="G877" s="31" t="s">
        <v>7247</v>
      </c>
      <c r="H877" s="6" t="s">
        <v>4312</v>
      </c>
      <c r="I877" s="18">
        <v>2.0224</v>
      </c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</row>
    <row r="878" ht="15.75" customHeight="1">
      <c r="A878" s="8">
        <v>877.0</v>
      </c>
      <c r="B878" s="31" t="s">
        <v>7248</v>
      </c>
      <c r="C878" s="26" t="s">
        <v>7201</v>
      </c>
      <c r="D878" s="29" t="s">
        <v>7249</v>
      </c>
      <c r="E878" s="32">
        <v>103.1623</v>
      </c>
      <c r="F878" s="20">
        <v>-0.29</v>
      </c>
      <c r="G878" s="31" t="s">
        <v>7250</v>
      </c>
      <c r="H878" s="29" t="s">
        <v>4319</v>
      </c>
      <c r="I878" s="18">
        <v>2.4149000000000003</v>
      </c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</row>
    <row r="879" ht="15.75" customHeight="1">
      <c r="A879" s="8">
        <v>878.0</v>
      </c>
      <c r="B879" s="9" t="s">
        <v>7251</v>
      </c>
      <c r="C879" s="3" t="s">
        <v>7178</v>
      </c>
      <c r="D879" s="3" t="s">
        <v>7252</v>
      </c>
      <c r="E879" s="32">
        <v>103.1623</v>
      </c>
      <c r="F879" s="20" t="s">
        <v>6197</v>
      </c>
      <c r="G879" s="18">
        <v>-0.6718000000000001</v>
      </c>
      <c r="H879" s="6" t="s">
        <v>4312</v>
      </c>
      <c r="I879" s="13">
        <v>2.3282</v>
      </c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</row>
    <row r="880" ht="15.75" customHeight="1">
      <c r="A880" s="8">
        <v>879.0</v>
      </c>
      <c r="B880" s="31" t="s">
        <v>7253</v>
      </c>
      <c r="C880" s="26" t="s">
        <v>7254</v>
      </c>
      <c r="D880" s="29" t="s">
        <v>7255</v>
      </c>
      <c r="E880" s="32">
        <v>117.1888</v>
      </c>
      <c r="F880" s="20">
        <v>0.21</v>
      </c>
      <c r="G880" s="31" t="s">
        <v>7256</v>
      </c>
      <c r="H880" s="6" t="s">
        <v>4312</v>
      </c>
      <c r="I880" s="18">
        <v>2.340533333333333</v>
      </c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</row>
    <row r="881" ht="15.75" customHeight="1">
      <c r="A881" s="8">
        <v>880.0</v>
      </c>
      <c r="B881" s="31" t="s">
        <v>7257</v>
      </c>
      <c r="C881" s="26" t="s">
        <v>7258</v>
      </c>
      <c r="D881" s="29" t="s">
        <v>7259</v>
      </c>
      <c r="E881" s="32">
        <v>103.1623</v>
      </c>
      <c r="F881" s="20">
        <v>-0.25</v>
      </c>
      <c r="G881" s="31" t="s">
        <v>7260</v>
      </c>
      <c r="H881" s="6" t="s">
        <v>4312</v>
      </c>
      <c r="I881" s="18">
        <v>2.0768</v>
      </c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</row>
    <row r="882" ht="15.75" customHeight="1">
      <c r="A882" s="8">
        <v>881.0</v>
      </c>
      <c r="B882" s="9" t="s">
        <v>7261</v>
      </c>
      <c r="C882" s="3" t="s">
        <v>7262</v>
      </c>
      <c r="D882" s="3" t="s">
        <v>7263</v>
      </c>
      <c r="E882" s="32">
        <v>117.1888</v>
      </c>
      <c r="F882" s="20"/>
      <c r="G882" s="13">
        <v>-0.7178</v>
      </c>
      <c r="H882" s="6" t="s">
        <v>4312</v>
      </c>
      <c r="I882" s="13">
        <v>2.2822</v>
      </c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</row>
    <row r="883" ht="15.75" customHeight="1">
      <c r="A883" s="8">
        <v>882.0</v>
      </c>
      <c r="B883" s="31" t="s">
        <v>7264</v>
      </c>
      <c r="C883" s="3" t="s">
        <v>7265</v>
      </c>
      <c r="D883" s="29" t="s">
        <v>7266</v>
      </c>
      <c r="E883" s="32">
        <v>117.1888</v>
      </c>
      <c r="F883" s="20">
        <v>0.175842275207941</v>
      </c>
      <c r="G883" s="31" t="s">
        <v>7267</v>
      </c>
      <c r="H883" s="29" t="s">
        <v>4319</v>
      </c>
      <c r="I883" s="18">
        <v>2.2814</v>
      </c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</row>
    <row r="884" ht="15.75" customHeight="1">
      <c r="A884" s="8">
        <v>883.0</v>
      </c>
      <c r="B884" s="31" t="s">
        <v>1329</v>
      </c>
      <c r="C884" s="26" t="s">
        <v>1330</v>
      </c>
      <c r="D884" s="29" t="s">
        <v>7268</v>
      </c>
      <c r="E884" s="32">
        <v>75.1093</v>
      </c>
      <c r="F884" s="20">
        <v>-0.91</v>
      </c>
      <c r="G884" s="31" t="s">
        <v>7269</v>
      </c>
      <c r="H884" s="6" t="s">
        <v>4312</v>
      </c>
      <c r="I884" s="18">
        <v>1.2098499999999999</v>
      </c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</row>
    <row r="885" ht="15.75" customHeight="1">
      <c r="A885" s="8">
        <v>884.0</v>
      </c>
      <c r="B885" s="31" t="s">
        <v>7270</v>
      </c>
      <c r="C885" s="26" t="s">
        <v>7271</v>
      </c>
      <c r="D885" s="29" t="s">
        <v>7272</v>
      </c>
      <c r="E885" s="32">
        <v>89.1358</v>
      </c>
      <c r="F885" s="20">
        <v>-0.42</v>
      </c>
      <c r="G885" s="31" t="s">
        <v>7273</v>
      </c>
      <c r="H885" s="6" t="s">
        <v>4312</v>
      </c>
      <c r="I885" s="18">
        <v>1.2275</v>
      </c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</row>
    <row r="886" ht="15.75" customHeight="1">
      <c r="A886" s="8">
        <v>885.0</v>
      </c>
      <c r="B886" s="31" t="s">
        <v>7274</v>
      </c>
      <c r="C886" s="26" t="s">
        <v>7275</v>
      </c>
      <c r="D886" s="29" t="s">
        <v>7276</v>
      </c>
      <c r="E886" s="32">
        <v>103.1623</v>
      </c>
      <c r="F886" s="20">
        <v>0.07</v>
      </c>
      <c r="G886" s="31" t="s">
        <v>7277</v>
      </c>
      <c r="H886" s="6" t="s">
        <v>4312</v>
      </c>
      <c r="I886" s="18">
        <v>1.2971499999999998</v>
      </c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</row>
    <row r="887" ht="15.75" customHeight="1">
      <c r="A887" s="8">
        <v>886.0</v>
      </c>
      <c r="B887" s="31" t="s">
        <v>7278</v>
      </c>
      <c r="C887" s="26" t="s">
        <v>7279</v>
      </c>
      <c r="D887" s="29" t="s">
        <v>7280</v>
      </c>
      <c r="E887" s="32">
        <v>75.1093</v>
      </c>
      <c r="F887" s="20">
        <v>-0.94</v>
      </c>
      <c r="G887" s="31" t="s">
        <v>7281</v>
      </c>
      <c r="H887" s="6" t="s">
        <v>4312</v>
      </c>
      <c r="I887" s="18">
        <v>1.1799</v>
      </c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</row>
    <row r="888" ht="15.75" customHeight="1">
      <c r="A888" s="8">
        <v>887.0</v>
      </c>
      <c r="B888" s="31" t="s">
        <v>1332</v>
      </c>
      <c r="C888" s="26" t="s">
        <v>1333</v>
      </c>
      <c r="D888" s="29" t="s">
        <v>7282</v>
      </c>
      <c r="E888" s="32">
        <v>89.1358</v>
      </c>
      <c r="F888" s="20">
        <v>-0.66</v>
      </c>
      <c r="G888" s="31" t="s">
        <v>7283</v>
      </c>
      <c r="H888" s="6" t="s">
        <v>4312</v>
      </c>
      <c r="I888" s="18">
        <v>2.2375</v>
      </c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</row>
    <row r="889" ht="15.75" customHeight="1">
      <c r="A889" s="8">
        <v>888.0</v>
      </c>
      <c r="B889" s="31" t="s">
        <v>1332</v>
      </c>
      <c r="C889" s="26" t="s">
        <v>1333</v>
      </c>
      <c r="D889" s="29" t="s">
        <v>7284</v>
      </c>
      <c r="E889" s="32">
        <v>89.1358</v>
      </c>
      <c r="F889" s="20">
        <v>-0.66</v>
      </c>
      <c r="G889" s="31" t="s">
        <v>7285</v>
      </c>
      <c r="H889" s="6" t="s">
        <v>4312</v>
      </c>
      <c r="I889" s="18">
        <v>1.35095</v>
      </c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</row>
    <row r="890" ht="15.75" customHeight="1">
      <c r="A890" s="8">
        <v>889.0</v>
      </c>
      <c r="B890" s="31" t="s">
        <v>1335</v>
      </c>
      <c r="C890" s="26" t="s">
        <v>1336</v>
      </c>
      <c r="D890" s="29" t="s">
        <v>7286</v>
      </c>
      <c r="E890" s="32">
        <v>105.1352</v>
      </c>
      <c r="F890" s="20">
        <v>-1.43</v>
      </c>
      <c r="G890" s="31" t="s">
        <v>7287</v>
      </c>
      <c r="H890" s="6" t="s">
        <v>4312</v>
      </c>
      <c r="I890" s="18">
        <v>1.2059</v>
      </c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</row>
    <row r="891" ht="15.75" customHeight="1">
      <c r="A891" s="8">
        <v>890.0</v>
      </c>
      <c r="B891" s="31" t="s">
        <v>7288</v>
      </c>
      <c r="C891" s="26" t="s">
        <v>7289</v>
      </c>
      <c r="D891" s="29" t="s">
        <v>7290</v>
      </c>
      <c r="E891" s="32">
        <v>117.1888</v>
      </c>
      <c r="F891" s="20">
        <v>0.41</v>
      </c>
      <c r="G891" s="31" t="s">
        <v>7291</v>
      </c>
      <c r="H891" s="6" t="s">
        <v>4312</v>
      </c>
      <c r="I891" s="18">
        <v>1.327</v>
      </c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</row>
    <row r="892" ht="15.75" customHeight="1">
      <c r="A892" s="8">
        <v>891.0</v>
      </c>
      <c r="B892" s="31" t="s">
        <v>7292</v>
      </c>
      <c r="C892" s="26" t="s">
        <v>7293</v>
      </c>
      <c r="D892" s="29" t="s">
        <v>7294</v>
      </c>
      <c r="E892" s="32">
        <v>103.1623</v>
      </c>
      <c r="F892" s="20">
        <v>-0.16</v>
      </c>
      <c r="G892" s="31" t="s">
        <v>7295</v>
      </c>
      <c r="H892" s="29" t="s">
        <v>4319</v>
      </c>
      <c r="I892" s="18">
        <v>2.23</v>
      </c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</row>
    <row r="893" ht="15.75" customHeight="1">
      <c r="A893" s="8">
        <v>892.0</v>
      </c>
      <c r="B893" s="31" t="s">
        <v>7292</v>
      </c>
      <c r="C893" s="26" t="s">
        <v>7293</v>
      </c>
      <c r="D893" s="29" t="s">
        <v>7296</v>
      </c>
      <c r="E893" s="32">
        <v>103.1623</v>
      </c>
      <c r="F893" s="20">
        <v>-0.16</v>
      </c>
      <c r="G893" s="31" t="s">
        <v>7297</v>
      </c>
      <c r="H893" s="6" t="s">
        <v>4312</v>
      </c>
      <c r="I893" s="18">
        <v>1.3158999999999998</v>
      </c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</row>
    <row r="894" ht="15.75" customHeight="1">
      <c r="A894" s="8">
        <v>893.0</v>
      </c>
      <c r="B894" s="31" t="s">
        <v>7298</v>
      </c>
      <c r="C894" s="26" t="s">
        <v>7299</v>
      </c>
      <c r="D894" s="29" t="s">
        <v>7300</v>
      </c>
      <c r="E894" s="32">
        <v>105.1352</v>
      </c>
      <c r="F894" s="20">
        <v>-1.79</v>
      </c>
      <c r="G894" s="31" t="s">
        <v>7301</v>
      </c>
      <c r="H894" s="6" t="s">
        <v>4312</v>
      </c>
      <c r="I894" s="18">
        <v>1.4659</v>
      </c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</row>
    <row r="895" ht="15.75" customHeight="1">
      <c r="A895" s="8">
        <v>894.0</v>
      </c>
      <c r="B895" s="31" t="s">
        <v>1339</v>
      </c>
      <c r="C895" s="26" t="s">
        <v>1340</v>
      </c>
      <c r="D895" s="29" t="s">
        <v>7302</v>
      </c>
      <c r="E895" s="32">
        <v>74.1245</v>
      </c>
      <c r="F895" s="20">
        <v>-1.2</v>
      </c>
      <c r="G895" s="31" t="s">
        <v>7303</v>
      </c>
      <c r="H895" s="29" t="s">
        <v>4319</v>
      </c>
      <c r="I895" s="18">
        <v>2.44</v>
      </c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</row>
    <row r="896" ht="15.75" customHeight="1">
      <c r="A896" s="8">
        <v>895.0</v>
      </c>
      <c r="B896" s="31" t="s">
        <v>1345</v>
      </c>
      <c r="C896" s="26" t="s">
        <v>1346</v>
      </c>
      <c r="D896" s="29" t="s">
        <v>7304</v>
      </c>
      <c r="E896" s="32">
        <v>74.1245</v>
      </c>
      <c r="F896" s="20">
        <v>-1.43</v>
      </c>
      <c r="G896" s="31" t="s">
        <v>7305</v>
      </c>
      <c r="H896" s="29" t="s">
        <v>4319</v>
      </c>
      <c r="I896" s="18">
        <v>2.2985</v>
      </c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</row>
    <row r="897" ht="15.75" customHeight="1">
      <c r="A897" s="8">
        <v>896.0</v>
      </c>
      <c r="B897" s="31" t="s">
        <v>7306</v>
      </c>
      <c r="C897" s="26" t="s">
        <v>7307</v>
      </c>
      <c r="D897" s="29" t="s">
        <v>7308</v>
      </c>
      <c r="E897" s="32">
        <v>89.0929</v>
      </c>
      <c r="F897" s="20">
        <v>0.87</v>
      </c>
      <c r="G897" s="31" t="s">
        <v>7309</v>
      </c>
      <c r="H897" s="29" t="s">
        <v>4319</v>
      </c>
      <c r="I897" s="18">
        <v>2.0100000000000002</v>
      </c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</row>
    <row r="898" ht="15.75" customHeight="1">
      <c r="A898" s="8">
        <v>897.0</v>
      </c>
      <c r="B898" s="31" t="s">
        <v>7310</v>
      </c>
      <c r="C898" s="26" t="s">
        <v>7311</v>
      </c>
      <c r="D898" s="29" t="s">
        <v>7312</v>
      </c>
      <c r="E898" s="32">
        <v>103.1194</v>
      </c>
      <c r="F898" s="20">
        <v>1.47</v>
      </c>
      <c r="G898" s="31" t="s">
        <v>7313</v>
      </c>
      <c r="H898" s="29" t="s">
        <v>4319</v>
      </c>
      <c r="I898" s="18">
        <v>2.31</v>
      </c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</row>
    <row r="899" ht="15.75" customHeight="1">
      <c r="A899" s="8">
        <v>898.0</v>
      </c>
      <c r="B899" s="31" t="s">
        <v>7314</v>
      </c>
      <c r="C899" s="26" t="s">
        <v>7315</v>
      </c>
      <c r="D899" s="29" t="s">
        <v>7316</v>
      </c>
      <c r="E899" s="32">
        <v>117.1459</v>
      </c>
      <c r="F899" s="20">
        <v>2.01</v>
      </c>
      <c r="G899" s="31" t="s">
        <v>7317</v>
      </c>
      <c r="H899" s="29" t="s">
        <v>4319</v>
      </c>
      <c r="I899" s="18">
        <v>2.6566666666666667</v>
      </c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</row>
    <row r="900" ht="15.75" customHeight="1">
      <c r="A900" s="8">
        <v>899.0</v>
      </c>
      <c r="B900" s="31" t="s">
        <v>7318</v>
      </c>
      <c r="C900" s="26" t="s">
        <v>7319</v>
      </c>
      <c r="D900" s="29" t="s">
        <v>7320</v>
      </c>
      <c r="E900" s="32">
        <v>131.1724</v>
      </c>
      <c r="F900" s="20">
        <v>2.7</v>
      </c>
      <c r="G900" s="31" t="s">
        <v>7321</v>
      </c>
      <c r="H900" s="29" t="s">
        <v>4319</v>
      </c>
      <c r="I900" s="18">
        <v>3.04</v>
      </c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</row>
    <row r="901" ht="15.75" customHeight="1">
      <c r="A901" s="8">
        <v>900.0</v>
      </c>
      <c r="B901" s="31" t="s">
        <v>7322</v>
      </c>
      <c r="C901" s="26" t="s">
        <v>7323</v>
      </c>
      <c r="D901" s="29" t="s">
        <v>7324</v>
      </c>
      <c r="E901" s="32">
        <v>167.989</v>
      </c>
      <c r="F901" s="20">
        <v>1.88</v>
      </c>
      <c r="G901" s="31" t="s">
        <v>6123</v>
      </c>
      <c r="H901" s="29" t="s">
        <v>4319</v>
      </c>
      <c r="I901" s="18">
        <v>4.85</v>
      </c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</row>
    <row r="902" ht="15.75" customHeight="1">
      <c r="A902" s="8">
        <v>901.0</v>
      </c>
      <c r="B902" s="31" t="s">
        <v>7325</v>
      </c>
      <c r="C902" s="26" t="s">
        <v>7326</v>
      </c>
      <c r="D902" s="29" t="s">
        <v>7327</v>
      </c>
      <c r="E902" s="32">
        <v>139.936</v>
      </c>
      <c r="F902" s="20">
        <v>0.31</v>
      </c>
      <c r="G902" s="31" t="s">
        <v>7328</v>
      </c>
      <c r="H902" s="29" t="s">
        <v>4319</v>
      </c>
      <c r="I902" s="18">
        <v>4.64</v>
      </c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</row>
    <row r="903" ht="15.75" customHeight="1">
      <c r="A903" s="8">
        <v>902.0</v>
      </c>
      <c r="B903" s="31" t="s">
        <v>1369</v>
      </c>
      <c r="C903" s="26" t="s">
        <v>1370</v>
      </c>
      <c r="D903" s="29" t="s">
        <v>7329</v>
      </c>
      <c r="E903" s="32">
        <v>41.0518</v>
      </c>
      <c r="F903" s="20">
        <v>-0.34</v>
      </c>
      <c r="G903" s="31" t="s">
        <v>7330</v>
      </c>
      <c r="H903" s="29" t="s">
        <v>4319</v>
      </c>
      <c r="I903" s="18">
        <v>0.7207625000000002</v>
      </c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</row>
    <row r="904" ht="15.75" customHeight="1">
      <c r="A904" s="8">
        <v>903.0</v>
      </c>
      <c r="B904" s="31" t="s">
        <v>7331</v>
      </c>
      <c r="C904" s="26" t="s">
        <v>7332</v>
      </c>
      <c r="D904" s="29" t="s">
        <v>7333</v>
      </c>
      <c r="E904" s="32">
        <v>69.1048</v>
      </c>
      <c r="F904" s="20">
        <v>0.46</v>
      </c>
      <c r="G904" s="31" t="s">
        <v>7334</v>
      </c>
      <c r="H904" s="29" t="s">
        <v>4319</v>
      </c>
      <c r="I904" s="18">
        <v>1.3543399999999999</v>
      </c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</row>
    <row r="905" ht="15.75" customHeight="1">
      <c r="A905" s="8">
        <v>904.0</v>
      </c>
      <c r="B905" s="31" t="s">
        <v>1372</v>
      </c>
      <c r="C905" s="26" t="s">
        <v>1373</v>
      </c>
      <c r="D905" s="29" t="s">
        <v>7335</v>
      </c>
      <c r="E905" s="32">
        <v>55.0783</v>
      </c>
      <c r="F905" s="20">
        <v>0.16</v>
      </c>
      <c r="G905" s="31" t="s">
        <v>7336</v>
      </c>
      <c r="H905" s="29" t="s">
        <v>4319</v>
      </c>
      <c r="I905" s="18">
        <v>1.0294874999999999</v>
      </c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</row>
    <row r="906" ht="15.75" customHeight="1">
      <c r="A906" s="8">
        <v>905.0</v>
      </c>
      <c r="B906" s="31" t="s">
        <v>7337</v>
      </c>
      <c r="C906" s="26" t="s">
        <v>7338</v>
      </c>
      <c r="D906" s="29" t="s">
        <v>7339</v>
      </c>
      <c r="E906" s="32">
        <v>69.1048</v>
      </c>
      <c r="F906" s="20">
        <v>0.53</v>
      </c>
      <c r="G906" s="31" t="s">
        <v>7340</v>
      </c>
      <c r="H906" s="29" t="s">
        <v>4319</v>
      </c>
      <c r="I906" s="18">
        <v>1.55962</v>
      </c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</row>
    <row r="907" ht="15.75" customHeight="1">
      <c r="A907" s="8">
        <v>906.0</v>
      </c>
      <c r="B907" s="31" t="s">
        <v>7341</v>
      </c>
      <c r="C907" s="26" t="s">
        <v>7342</v>
      </c>
      <c r="D907" s="29" t="s">
        <v>7343</v>
      </c>
      <c r="E907" s="32">
        <v>83.1313</v>
      </c>
      <c r="F907" s="20">
        <v>1.12</v>
      </c>
      <c r="G907" s="31" t="s">
        <v>7344</v>
      </c>
      <c r="H907" s="29" t="s">
        <v>4319</v>
      </c>
      <c r="I907" s="18">
        <v>1.9909833333333333</v>
      </c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</row>
    <row r="908" ht="15.75" customHeight="1">
      <c r="A908" s="8">
        <v>907.0</v>
      </c>
      <c r="B908" s="31" t="s">
        <v>7345</v>
      </c>
      <c r="C908" s="26" t="s">
        <v>7346</v>
      </c>
      <c r="D908" s="29" t="s">
        <v>7347</v>
      </c>
      <c r="E908" s="32">
        <v>125.2108</v>
      </c>
      <c r="F908" s="20">
        <v>2.75</v>
      </c>
      <c r="G908" s="31" t="s">
        <v>7348</v>
      </c>
      <c r="H908" s="29" t="s">
        <v>4319</v>
      </c>
      <c r="I908" s="18">
        <v>3.28128</v>
      </c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</row>
    <row r="909" ht="15.75" customHeight="1">
      <c r="A909" s="8">
        <v>908.0</v>
      </c>
      <c r="B909" s="31" t="s">
        <v>7349</v>
      </c>
      <c r="C909" s="26" t="s">
        <v>7350</v>
      </c>
      <c r="D909" s="29" t="s">
        <v>7351</v>
      </c>
      <c r="E909" s="32">
        <v>97.1578</v>
      </c>
      <c r="F909" s="20">
        <v>1.54</v>
      </c>
      <c r="G909" s="31" t="s">
        <v>7352</v>
      </c>
      <c r="H909" s="29" t="s">
        <v>4319</v>
      </c>
      <c r="I909" s="18">
        <v>2.2156000000000002</v>
      </c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</row>
    <row r="910" ht="15.75" customHeight="1">
      <c r="A910" s="8">
        <v>909.0</v>
      </c>
      <c r="B910" s="31" t="s">
        <v>7353</v>
      </c>
      <c r="C910" s="26" t="s">
        <v>7354</v>
      </c>
      <c r="D910" s="29" t="s">
        <v>7355</v>
      </c>
      <c r="E910" s="32">
        <v>83.1313</v>
      </c>
      <c r="F910" s="20">
        <v>1.07</v>
      </c>
      <c r="G910" s="31" t="s">
        <v>7356</v>
      </c>
      <c r="H910" s="29" t="s">
        <v>4319</v>
      </c>
      <c r="I910" s="18">
        <v>2.12152</v>
      </c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</row>
    <row r="911" ht="15.75" customHeight="1">
      <c r="A911" s="8">
        <v>910.0</v>
      </c>
      <c r="B911" s="31" t="s">
        <v>7357</v>
      </c>
      <c r="C911" s="26" t="s">
        <v>7358</v>
      </c>
      <c r="D911" s="29" t="s">
        <v>7359</v>
      </c>
      <c r="E911" s="32">
        <v>97.1578</v>
      </c>
      <c r="F911" s="20">
        <v>1.66</v>
      </c>
      <c r="G911" s="31" t="s">
        <v>7360</v>
      </c>
      <c r="H911" s="29" t="s">
        <v>4319</v>
      </c>
      <c r="I911" s="18">
        <v>2.62164</v>
      </c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</row>
    <row r="912" ht="15.75" customHeight="1">
      <c r="A912" s="8">
        <v>911.0</v>
      </c>
      <c r="B912" s="31" t="s">
        <v>7361</v>
      </c>
      <c r="C912" s="26" t="s">
        <v>7362</v>
      </c>
      <c r="D912" s="29" t="s">
        <v>7363</v>
      </c>
      <c r="E912" s="32">
        <v>111.1843</v>
      </c>
      <c r="F912" s="20">
        <v>2.31</v>
      </c>
      <c r="G912" s="31" t="s">
        <v>7364</v>
      </c>
      <c r="H912" s="29" t="s">
        <v>4319</v>
      </c>
      <c r="I912" s="18">
        <v>2.7619</v>
      </c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</row>
    <row r="913" ht="15.75" customHeight="1">
      <c r="A913" s="8">
        <v>912.0</v>
      </c>
      <c r="B913" s="31" t="s">
        <v>7365</v>
      </c>
      <c r="C913" s="26" t="s">
        <v>7366</v>
      </c>
      <c r="D913" s="29" t="s">
        <v>7367</v>
      </c>
      <c r="E913" s="32">
        <v>83.1313</v>
      </c>
      <c r="F913" s="20">
        <v>1.08</v>
      </c>
      <c r="G913" s="31" t="s">
        <v>7368</v>
      </c>
      <c r="H913" s="29" t="s">
        <v>4319</v>
      </c>
      <c r="I913" s="18">
        <v>1.6721249999999999</v>
      </c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</row>
    <row r="914" ht="15.75" customHeight="1">
      <c r="A914" s="8">
        <v>913.0</v>
      </c>
      <c r="B914" s="31" t="s">
        <v>1375</v>
      </c>
      <c r="C914" s="26" t="s">
        <v>1376</v>
      </c>
      <c r="D914" s="29" t="s">
        <v>7369</v>
      </c>
      <c r="E914" s="32">
        <v>139.2373</v>
      </c>
      <c r="F914" s="20">
        <v>3.12</v>
      </c>
      <c r="G914" s="31" t="s">
        <v>7370</v>
      </c>
      <c r="H914" s="29" t="s">
        <v>4319</v>
      </c>
      <c r="I914" s="18">
        <v>3.6212125</v>
      </c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</row>
    <row r="915" ht="15.75" customHeight="1">
      <c r="A915" s="8">
        <v>914.0</v>
      </c>
      <c r="B915" s="31" t="s">
        <v>7371</v>
      </c>
      <c r="C915" s="26" t="s">
        <v>7372</v>
      </c>
      <c r="D915" s="29" t="s">
        <v>7373</v>
      </c>
      <c r="E915" s="32">
        <v>167.2903</v>
      </c>
      <c r="F915" s="20">
        <v>4.27</v>
      </c>
      <c r="G915" s="31" t="s">
        <v>7374</v>
      </c>
      <c r="H915" s="29" t="s">
        <v>4319</v>
      </c>
      <c r="I915" s="18">
        <v>4.649933333333333</v>
      </c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</row>
    <row r="916" ht="15.75" customHeight="1">
      <c r="A916" s="8">
        <v>915.0</v>
      </c>
      <c r="B916" s="31" t="s">
        <v>1378</v>
      </c>
      <c r="C916" s="26" t="s">
        <v>1379</v>
      </c>
      <c r="D916" s="29" t="s">
        <v>7375</v>
      </c>
      <c r="E916" s="32">
        <v>181.3168</v>
      </c>
      <c r="F916" s="20">
        <v>4.77</v>
      </c>
      <c r="G916" s="31" t="s">
        <v>7376</v>
      </c>
      <c r="H916" s="29" t="s">
        <v>4319</v>
      </c>
      <c r="I916" s="18">
        <v>4.901016666666667</v>
      </c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</row>
    <row r="917" ht="15.75" customHeight="1">
      <c r="A917" s="8">
        <v>916.0</v>
      </c>
      <c r="B917" s="31" t="s">
        <v>7377</v>
      </c>
      <c r="C917" s="26" t="s">
        <v>7378</v>
      </c>
      <c r="D917" s="29" t="s">
        <v>7379</v>
      </c>
      <c r="E917" s="32">
        <v>119.9479</v>
      </c>
      <c r="F917" s="20">
        <v>0.2</v>
      </c>
      <c r="G917" s="31" t="s">
        <v>7380</v>
      </c>
      <c r="H917" s="29" t="s">
        <v>4319</v>
      </c>
      <c r="I917" s="18">
        <v>5.229525</v>
      </c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</row>
    <row r="918" ht="15.75" customHeight="1">
      <c r="A918" s="8">
        <v>917.0</v>
      </c>
      <c r="B918" s="31" t="s">
        <v>7381</v>
      </c>
      <c r="C918" s="26" t="s">
        <v>7382</v>
      </c>
      <c r="D918" s="29" t="s">
        <v>7383</v>
      </c>
      <c r="E918" s="32">
        <v>198.844</v>
      </c>
      <c r="F918" s="20">
        <v>0.47</v>
      </c>
      <c r="G918" s="31" t="s">
        <v>7384</v>
      </c>
      <c r="H918" s="29" t="s">
        <v>4319</v>
      </c>
      <c r="I918" s="18">
        <v>5.398633333333333</v>
      </c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</row>
    <row r="919" ht="15.75" customHeight="1">
      <c r="A919" s="8">
        <v>918.0</v>
      </c>
      <c r="B919" s="31" t="s">
        <v>7385</v>
      </c>
      <c r="C919" s="7" t="s">
        <v>7386</v>
      </c>
      <c r="D919" s="29" t="s">
        <v>7387</v>
      </c>
      <c r="E919" s="32">
        <v>133.9744</v>
      </c>
      <c r="F919" s="20">
        <v>0.489993187192007</v>
      </c>
      <c r="G919" s="31" t="s">
        <v>7388</v>
      </c>
      <c r="H919" s="29" t="s">
        <v>4319</v>
      </c>
      <c r="I919" s="18">
        <v>3.6254</v>
      </c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</row>
    <row r="920" ht="15.75" customHeight="1">
      <c r="A920" s="8">
        <v>919.0</v>
      </c>
      <c r="B920" s="31" t="s">
        <v>1381</v>
      </c>
      <c r="C920" s="26" t="s">
        <v>1382</v>
      </c>
      <c r="D920" s="29" t="s">
        <v>7389</v>
      </c>
      <c r="E920" s="32">
        <v>75.4966</v>
      </c>
      <c r="F920" s="20">
        <v>0.45</v>
      </c>
      <c r="G920" s="31" t="s">
        <v>7390</v>
      </c>
      <c r="H920" s="29" t="s">
        <v>4319</v>
      </c>
      <c r="I920" s="18">
        <v>3.848383333333333</v>
      </c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</row>
    <row r="921" ht="15.75" customHeight="1">
      <c r="A921" s="8">
        <v>920.0</v>
      </c>
      <c r="B921" s="31" t="s">
        <v>1384</v>
      </c>
      <c r="C921" s="26" t="s">
        <v>1385</v>
      </c>
      <c r="D921" s="29" t="s">
        <v>7391</v>
      </c>
      <c r="E921" s="32">
        <v>144.3862</v>
      </c>
      <c r="F921" s="20">
        <v>2.09</v>
      </c>
      <c r="G921" s="31" t="s">
        <v>7392</v>
      </c>
      <c r="H921" s="29" t="s">
        <v>4319</v>
      </c>
      <c r="I921" s="18">
        <v>4.8819</v>
      </c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</row>
    <row r="922" ht="15.75" customHeight="1">
      <c r="A922" s="8">
        <v>921.0</v>
      </c>
      <c r="B922" s="31" t="s">
        <v>7393</v>
      </c>
      <c r="C922" s="26" t="s">
        <v>7394</v>
      </c>
      <c r="D922" s="29" t="s">
        <v>7395</v>
      </c>
      <c r="E922" s="32">
        <v>89.5231</v>
      </c>
      <c r="F922" s="20">
        <v>0.18</v>
      </c>
      <c r="G922" s="31" t="s">
        <v>7396</v>
      </c>
      <c r="H922" s="29" t="s">
        <v>4319</v>
      </c>
      <c r="I922" s="18">
        <v>2.137966666666667</v>
      </c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</row>
    <row r="923" ht="15.75" customHeight="1">
      <c r="A923" s="8">
        <v>922.0</v>
      </c>
      <c r="B923" s="31" t="s">
        <v>7397</v>
      </c>
      <c r="C923" s="26" t="s">
        <v>7398</v>
      </c>
      <c r="D923" s="29" t="s">
        <v>7399</v>
      </c>
      <c r="E923" s="32">
        <v>109.9414</v>
      </c>
      <c r="F923" s="20">
        <v>0.29</v>
      </c>
      <c r="G923" s="31" t="s">
        <v>7400</v>
      </c>
      <c r="H923" s="29" t="s">
        <v>4319</v>
      </c>
      <c r="I923" s="18">
        <v>3.9720333333333335</v>
      </c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</row>
    <row r="924" ht="15.75" customHeight="1">
      <c r="A924" s="8">
        <v>923.0</v>
      </c>
      <c r="B924" s="31" t="s">
        <v>7401</v>
      </c>
      <c r="C924" s="26" t="s">
        <v>7402</v>
      </c>
      <c r="D924" s="29" t="s">
        <v>7403</v>
      </c>
      <c r="E924" s="32">
        <v>166.9484</v>
      </c>
      <c r="F924" s="20">
        <v>0.61</v>
      </c>
      <c r="G924" s="31" t="s">
        <v>7404</v>
      </c>
      <c r="H924" s="29" t="s">
        <v>4319</v>
      </c>
      <c r="I924" s="18">
        <v>5.470000000000001</v>
      </c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</row>
    <row r="925" ht="15.75" customHeight="1">
      <c r="A925" s="8">
        <v>924.0</v>
      </c>
      <c r="B925" s="31" t="s">
        <v>7405</v>
      </c>
      <c r="C925" s="26" t="s">
        <v>7406</v>
      </c>
      <c r="D925" s="29" t="s">
        <v>7407</v>
      </c>
      <c r="E925" s="32">
        <v>59.067</v>
      </c>
      <c r="F925" s="20">
        <v>-1.26</v>
      </c>
      <c r="G925" s="31" t="s">
        <v>7408</v>
      </c>
      <c r="H925" s="29" t="s">
        <v>4319</v>
      </c>
      <c r="I925" s="18">
        <v>0.6800000000000002</v>
      </c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</row>
    <row r="926" ht="15.75" customHeight="1">
      <c r="A926" s="8">
        <v>925.0</v>
      </c>
      <c r="B926" s="31" t="s">
        <v>7409</v>
      </c>
      <c r="C926" s="26" t="s">
        <v>7410</v>
      </c>
      <c r="D926" s="29" t="s">
        <v>7411</v>
      </c>
      <c r="E926" s="32">
        <v>73.0935</v>
      </c>
      <c r="F926" s="20">
        <v>-0.66</v>
      </c>
      <c r="G926" s="31" t="s">
        <v>7412</v>
      </c>
      <c r="H926" s="29" t="s">
        <v>4319</v>
      </c>
      <c r="I926" s="18">
        <v>0.9100000000000001</v>
      </c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</row>
    <row r="927" ht="15.75" customHeight="1">
      <c r="A927" s="8">
        <v>926.0</v>
      </c>
      <c r="B927" s="31" t="s">
        <v>7413</v>
      </c>
      <c r="C927" s="26" t="s">
        <v>7414</v>
      </c>
      <c r="D927" s="29" t="s">
        <v>7415</v>
      </c>
      <c r="E927" s="32">
        <v>73.0935</v>
      </c>
      <c r="F927" s="20">
        <v>-1.05</v>
      </c>
      <c r="G927" s="31" t="s">
        <v>7416</v>
      </c>
      <c r="H927" s="29" t="s">
        <v>4319</v>
      </c>
      <c r="I927" s="18">
        <v>1.02</v>
      </c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</row>
    <row r="928" ht="15.75" customHeight="1">
      <c r="A928" s="8">
        <v>927.0</v>
      </c>
      <c r="B928" s="31" t="s">
        <v>7417</v>
      </c>
      <c r="C928" s="26" t="s">
        <v>7418</v>
      </c>
      <c r="D928" s="29" t="s">
        <v>7419</v>
      </c>
      <c r="E928" s="32">
        <v>87.12</v>
      </c>
      <c r="F928" s="20">
        <v>-0.21</v>
      </c>
      <c r="G928" s="31" t="s">
        <v>7420</v>
      </c>
      <c r="H928" s="29" t="s">
        <v>4319</v>
      </c>
      <c r="I928" s="18">
        <v>1.21</v>
      </c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</row>
    <row r="929" ht="15.75" customHeight="1">
      <c r="A929" s="8">
        <v>928.0</v>
      </c>
      <c r="B929" s="31" t="s">
        <v>7421</v>
      </c>
      <c r="C929" s="26" t="s">
        <v>7422</v>
      </c>
      <c r="D929" s="29" t="s">
        <v>7423</v>
      </c>
      <c r="E929" s="32">
        <v>101.1465</v>
      </c>
      <c r="F929" s="20">
        <v>0.24</v>
      </c>
      <c r="G929" s="31" t="s">
        <v>7424</v>
      </c>
      <c r="H929" s="29" t="s">
        <v>4319</v>
      </c>
      <c r="I929" s="18">
        <v>1.34</v>
      </c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</row>
    <row r="930" ht="15.75" customHeight="1">
      <c r="A930" s="8">
        <v>929.0</v>
      </c>
      <c r="B930" s="31" t="s">
        <v>7425</v>
      </c>
      <c r="C930" s="26" t="s">
        <v>7426</v>
      </c>
      <c r="D930" s="29" t="s">
        <v>7427</v>
      </c>
      <c r="E930" s="32">
        <v>87.12</v>
      </c>
      <c r="F930" s="20">
        <v>-0.25</v>
      </c>
      <c r="G930" s="31" t="s">
        <v>7428</v>
      </c>
      <c r="H930" s="29" t="s">
        <v>4319</v>
      </c>
      <c r="I930" s="18">
        <v>1.135</v>
      </c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</row>
    <row r="931" ht="15.75" customHeight="1">
      <c r="A931" s="8">
        <v>930.0</v>
      </c>
      <c r="B931" s="31" t="s">
        <v>7429</v>
      </c>
      <c r="C931" s="26" t="s">
        <v>7430</v>
      </c>
      <c r="D931" s="29" t="s">
        <v>7431</v>
      </c>
      <c r="E931" s="32">
        <v>87.12</v>
      </c>
      <c r="F931" s="20">
        <v>-0.21</v>
      </c>
      <c r="G931" s="31" t="s">
        <v>7432</v>
      </c>
      <c r="H931" s="29" t="s">
        <v>4319</v>
      </c>
      <c r="I931" s="18">
        <v>1.3</v>
      </c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</row>
    <row r="932" ht="15.75" customHeight="1">
      <c r="A932" s="8">
        <v>931.0</v>
      </c>
      <c r="B932" s="31" t="s">
        <v>7433</v>
      </c>
      <c r="C932" s="26" t="s">
        <v>7434</v>
      </c>
      <c r="D932" s="29" t="s">
        <v>7435</v>
      </c>
      <c r="E932" s="32">
        <v>115.173</v>
      </c>
      <c r="F932" s="20">
        <v>0.8</v>
      </c>
      <c r="G932" s="31" t="s">
        <v>7436</v>
      </c>
      <c r="H932" s="29" t="s">
        <v>4319</v>
      </c>
      <c r="I932" s="18">
        <v>2.09</v>
      </c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</row>
    <row r="933" ht="15.75" customHeight="1">
      <c r="A933" s="8">
        <v>932.0</v>
      </c>
      <c r="B933" s="31" t="s">
        <v>7437</v>
      </c>
      <c r="C933" s="26" t="s">
        <v>7438</v>
      </c>
      <c r="D933" s="29" t="s">
        <v>7439</v>
      </c>
      <c r="E933" s="32">
        <v>115.173</v>
      </c>
      <c r="F933" s="20">
        <v>0.34</v>
      </c>
      <c r="G933" s="31" t="s">
        <v>7440</v>
      </c>
      <c r="H933" s="29" t="s">
        <v>4319</v>
      </c>
      <c r="I933" s="18">
        <v>1.46</v>
      </c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</row>
    <row r="934" ht="15.75" customHeight="1">
      <c r="A934" s="8">
        <v>933.0</v>
      </c>
      <c r="B934" s="31" t="s">
        <v>7441</v>
      </c>
      <c r="C934" s="26" t="s">
        <v>7442</v>
      </c>
      <c r="D934" s="29" t="s">
        <v>7443</v>
      </c>
      <c r="E934" s="32">
        <v>101.1465</v>
      </c>
      <c r="F934" s="20">
        <v>0.2</v>
      </c>
      <c r="G934" s="31" t="s">
        <v>7444</v>
      </c>
      <c r="H934" s="29" t="s">
        <v>4319</v>
      </c>
      <c r="I934" s="18">
        <v>1.52</v>
      </c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</row>
    <row r="935" ht="15.75" customHeight="1">
      <c r="A935" s="8">
        <v>934.0</v>
      </c>
      <c r="B935" s="31" t="s">
        <v>7445</v>
      </c>
      <c r="C935" s="26" t="s">
        <v>7446</v>
      </c>
      <c r="D935" s="29" t="s">
        <v>7447</v>
      </c>
      <c r="E935" s="32">
        <v>101.1465</v>
      </c>
      <c r="F935" s="20">
        <v>-0.11</v>
      </c>
      <c r="G935" s="31" t="s">
        <v>7448</v>
      </c>
      <c r="H935" s="29" t="s">
        <v>4319</v>
      </c>
      <c r="I935" s="18">
        <v>1.4649999999999999</v>
      </c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</row>
    <row r="936" ht="15.75" customHeight="1">
      <c r="A936" s="8">
        <v>935.0</v>
      </c>
      <c r="B936" s="31" t="s">
        <v>7449</v>
      </c>
      <c r="C936" s="26" t="s">
        <v>7450</v>
      </c>
      <c r="D936" s="29" t="s">
        <v>7451</v>
      </c>
      <c r="E936" s="32">
        <v>115.173</v>
      </c>
      <c r="F936" s="20">
        <v>0.67</v>
      </c>
      <c r="G936" s="31" t="s">
        <v>7452</v>
      </c>
      <c r="H936" s="29" t="s">
        <v>4319</v>
      </c>
      <c r="I936" s="18">
        <v>1.84</v>
      </c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</row>
    <row r="937" ht="15.75" customHeight="1">
      <c r="A937" s="8">
        <v>936.0</v>
      </c>
      <c r="B937" s="31" t="s">
        <v>7453</v>
      </c>
      <c r="C937" s="26" t="s">
        <v>7454</v>
      </c>
      <c r="D937" s="29" t="s">
        <v>7455</v>
      </c>
      <c r="E937" s="32">
        <v>87.12</v>
      </c>
      <c r="F937" s="20">
        <v>-0.21</v>
      </c>
      <c r="G937" s="31" t="s">
        <v>7456</v>
      </c>
      <c r="H937" s="29" t="s">
        <v>4319</v>
      </c>
      <c r="I937" s="18">
        <v>1.47</v>
      </c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</row>
    <row r="938" ht="15.75" customHeight="1">
      <c r="A938" s="8">
        <v>937.0</v>
      </c>
      <c r="B938" s="31" t="s">
        <v>7457</v>
      </c>
      <c r="C938" s="26" t="s">
        <v>7458</v>
      </c>
      <c r="D938" s="29" t="s">
        <v>7459</v>
      </c>
      <c r="E938" s="32">
        <v>101.1465</v>
      </c>
      <c r="F938" s="20">
        <v>0.29</v>
      </c>
      <c r="G938" s="31" t="s">
        <v>7460</v>
      </c>
      <c r="H938" s="29" t="s">
        <v>4319</v>
      </c>
      <c r="I938" s="18">
        <v>1.5</v>
      </c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</row>
    <row r="939" ht="15.75" customHeight="1">
      <c r="A939" s="8">
        <v>938.0</v>
      </c>
      <c r="B939" s="31" t="s">
        <v>7461</v>
      </c>
      <c r="C939" s="26" t="s">
        <v>7462</v>
      </c>
      <c r="D939" s="29" t="s">
        <v>7463</v>
      </c>
      <c r="E939" s="32">
        <v>145.5433</v>
      </c>
      <c r="F939" s="20">
        <v>-0.65</v>
      </c>
      <c r="G939" s="31" t="s">
        <v>7464</v>
      </c>
      <c r="H939" s="29" t="s">
        <v>4319</v>
      </c>
      <c r="I939" s="18">
        <v>3.57</v>
      </c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</row>
    <row r="940" ht="15.75" customHeight="1">
      <c r="A940" s="8">
        <v>939.0</v>
      </c>
      <c r="B940" s="31" t="s">
        <v>7465</v>
      </c>
      <c r="C940" s="26" t="s">
        <v>7466</v>
      </c>
      <c r="D940" s="29" t="s">
        <v>7467</v>
      </c>
      <c r="E940" s="32">
        <v>87.12</v>
      </c>
      <c r="F940" s="20">
        <v>-0.77</v>
      </c>
      <c r="G940" s="31" t="s">
        <v>7468</v>
      </c>
      <c r="H940" s="29" t="s">
        <v>4319</v>
      </c>
      <c r="I940" s="18">
        <v>1.05</v>
      </c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</row>
    <row r="941" ht="15.75" customHeight="1">
      <c r="A941" s="8">
        <v>940.0</v>
      </c>
      <c r="B941" s="31" t="s">
        <v>3442</v>
      </c>
      <c r="C941" s="26" t="s">
        <v>3443</v>
      </c>
      <c r="D941" s="29" t="s">
        <v>7469</v>
      </c>
      <c r="E941" s="32">
        <v>71.0777</v>
      </c>
      <c r="F941" s="20">
        <v>-0.67</v>
      </c>
      <c r="G941" s="31" t="s">
        <v>7470</v>
      </c>
      <c r="H941" s="29" t="s">
        <v>4319</v>
      </c>
      <c r="I941" s="18">
        <v>2.203333333333333</v>
      </c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</row>
    <row r="942" ht="15.75" customHeight="1">
      <c r="A942" s="8">
        <v>941.0</v>
      </c>
      <c r="B942" s="31" t="s">
        <v>7471</v>
      </c>
      <c r="C942" s="26" t="s">
        <v>7472</v>
      </c>
      <c r="D942" s="29" t="s">
        <v>7473</v>
      </c>
      <c r="E942" s="32">
        <v>137.9631</v>
      </c>
      <c r="F942" s="20">
        <v>-0.52</v>
      </c>
      <c r="G942" s="31" t="s">
        <v>7474</v>
      </c>
      <c r="H942" s="29" t="s">
        <v>4319</v>
      </c>
      <c r="I942" s="18">
        <v>4.521224999999999</v>
      </c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</row>
    <row r="943" ht="15.75" customHeight="1">
      <c r="A943" s="8">
        <v>942.0</v>
      </c>
      <c r="B943" s="31" t="s">
        <v>7475</v>
      </c>
      <c r="C943" s="26" t="s">
        <v>7476</v>
      </c>
      <c r="D943" s="29" t="s">
        <v>7477</v>
      </c>
      <c r="E943" s="32">
        <v>230.8857</v>
      </c>
      <c r="F943" s="20">
        <v>0.27</v>
      </c>
      <c r="G943" s="31" t="s">
        <v>7478</v>
      </c>
      <c r="H943" s="29" t="s">
        <v>4319</v>
      </c>
      <c r="I943" s="18">
        <v>4.91</v>
      </c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</row>
    <row r="944" ht="15.75" customHeight="1">
      <c r="A944" s="8">
        <v>943.0</v>
      </c>
      <c r="B944" s="31" t="s">
        <v>7479</v>
      </c>
      <c r="C944" s="26" t="s">
        <v>7480</v>
      </c>
      <c r="D944" s="29" t="s">
        <v>7481</v>
      </c>
      <c r="E944" s="32">
        <v>113.1572</v>
      </c>
      <c r="F944" s="20">
        <v>0.57</v>
      </c>
      <c r="G944" s="31" t="s">
        <v>7482</v>
      </c>
      <c r="H944" s="29" t="s">
        <v>4319</v>
      </c>
      <c r="I944" s="18">
        <v>1.69</v>
      </c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</row>
    <row r="945" ht="15.75" customHeight="1">
      <c r="A945" s="8">
        <v>944.0</v>
      </c>
      <c r="B945" s="31" t="s">
        <v>7483</v>
      </c>
      <c r="C945" s="26" t="s">
        <v>7484</v>
      </c>
      <c r="D945" s="29" t="s">
        <v>7485</v>
      </c>
      <c r="E945" s="32">
        <v>99.1307</v>
      </c>
      <c r="F945" s="20">
        <v>-0.13</v>
      </c>
      <c r="G945" s="31" t="s">
        <v>7486</v>
      </c>
      <c r="H945" s="29" t="s">
        <v>4319</v>
      </c>
      <c r="I945" s="18">
        <v>1.76</v>
      </c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</row>
    <row r="946" ht="15.75" customHeight="1">
      <c r="A946" s="8">
        <v>945.0</v>
      </c>
      <c r="B946" s="31" t="s">
        <v>7487</v>
      </c>
      <c r="C946" s="26" t="s">
        <v>7488</v>
      </c>
      <c r="D946" s="29" t="s">
        <v>7489</v>
      </c>
      <c r="E946" s="32">
        <v>109.1256</v>
      </c>
      <c r="F946" s="20">
        <v>0.29</v>
      </c>
      <c r="G946" s="31" t="s">
        <v>7490</v>
      </c>
      <c r="H946" s="29" t="s">
        <v>4319</v>
      </c>
      <c r="I946" s="18">
        <v>1.65</v>
      </c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</row>
    <row r="947" ht="15.75" customHeight="1">
      <c r="A947" s="8">
        <v>946.0</v>
      </c>
      <c r="B947" s="31" t="s">
        <v>7491</v>
      </c>
      <c r="C947" s="26" t="s">
        <v>7492</v>
      </c>
      <c r="D947" s="29" t="s">
        <v>7493</v>
      </c>
      <c r="E947" s="32">
        <v>93.5118</v>
      </c>
      <c r="F947" s="20">
        <v>-0.53</v>
      </c>
      <c r="G947" s="31" t="s">
        <v>7494</v>
      </c>
      <c r="H947" s="29" t="s">
        <v>4319</v>
      </c>
      <c r="I947" s="18">
        <v>3.0366666666666666</v>
      </c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</row>
    <row r="948" ht="15.75" customHeight="1">
      <c r="A948" s="8">
        <v>947.0</v>
      </c>
      <c r="B948" s="31" t="s">
        <v>7495</v>
      </c>
      <c r="C948" s="26" t="s">
        <v>7496</v>
      </c>
      <c r="D948" s="29" t="s">
        <v>7497</v>
      </c>
      <c r="E948" s="32">
        <v>162.4014</v>
      </c>
      <c r="F948" s="20">
        <v>1.04</v>
      </c>
      <c r="G948" s="31" t="s">
        <v>7203</v>
      </c>
      <c r="H948" s="29" t="s">
        <v>4319</v>
      </c>
      <c r="I948" s="18">
        <v>2.71</v>
      </c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</row>
    <row r="949" ht="15.75" customHeight="1">
      <c r="A949" s="8">
        <v>948.0</v>
      </c>
      <c r="B949" s="31" t="s">
        <v>1399</v>
      </c>
      <c r="C949" s="26" t="s">
        <v>1400</v>
      </c>
      <c r="D949" s="29" t="s">
        <v>7498</v>
      </c>
      <c r="E949" s="32">
        <v>127.9566</v>
      </c>
      <c r="F949" s="20">
        <v>0.19</v>
      </c>
      <c r="G949" s="31" t="s">
        <v>7499</v>
      </c>
      <c r="H949" s="29" t="s">
        <v>4319</v>
      </c>
      <c r="I949" s="18">
        <v>2.02</v>
      </c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</row>
    <row r="950" ht="15.75" customHeight="1">
      <c r="A950" s="8">
        <v>949.0</v>
      </c>
      <c r="B950" s="31" t="s">
        <v>7500</v>
      </c>
      <c r="C950" s="26" t="s">
        <v>7501</v>
      </c>
      <c r="D950" s="29" t="s">
        <v>7502</v>
      </c>
      <c r="E950" s="32">
        <v>149.6178</v>
      </c>
      <c r="F950" s="20">
        <v>1.08</v>
      </c>
      <c r="G950" s="31" t="s">
        <v>7503</v>
      </c>
      <c r="H950" s="29" t="s">
        <v>4319</v>
      </c>
      <c r="I950" s="18">
        <v>3.52</v>
      </c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</row>
    <row r="951" ht="15.75" customHeight="1">
      <c r="A951" s="8">
        <v>950.0</v>
      </c>
      <c r="B951" s="31" t="s">
        <v>7504</v>
      </c>
      <c r="C951" s="3" t="s">
        <v>7505</v>
      </c>
      <c r="D951" s="29" t="s">
        <v>7506</v>
      </c>
      <c r="E951" s="32">
        <v>121.5648</v>
      </c>
      <c r="F951" s="20">
        <v>0.284159710456938</v>
      </c>
      <c r="G951" s="31" t="s">
        <v>7507</v>
      </c>
      <c r="H951" s="29" t="s">
        <v>4319</v>
      </c>
      <c r="I951" s="18">
        <v>1.78</v>
      </c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</row>
    <row r="952" ht="15.75" customHeight="1">
      <c r="A952" s="8">
        <v>951.0</v>
      </c>
      <c r="B952" s="31" t="s">
        <v>7508</v>
      </c>
      <c r="C952" s="26" t="s">
        <v>7509</v>
      </c>
      <c r="D952" s="29" t="s">
        <v>7510</v>
      </c>
      <c r="E952" s="32">
        <v>107.5383</v>
      </c>
      <c r="F952" s="20">
        <v>-0.16</v>
      </c>
      <c r="G952" s="31" t="s">
        <v>7511</v>
      </c>
      <c r="H952" s="29" t="s">
        <v>4319</v>
      </c>
      <c r="I952" s="18">
        <v>1.56</v>
      </c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</row>
    <row r="953" ht="15.75" customHeight="1">
      <c r="A953" s="8">
        <v>952.0</v>
      </c>
      <c r="B953" s="31" t="s">
        <v>7512</v>
      </c>
      <c r="C953" s="26" t="s">
        <v>7513</v>
      </c>
      <c r="D953" s="29" t="s">
        <v>7514</v>
      </c>
      <c r="E953" s="32">
        <v>184.9636</v>
      </c>
      <c r="F953" s="20">
        <v>-0.19</v>
      </c>
      <c r="G953" s="31" t="s">
        <v>6123</v>
      </c>
      <c r="H953" s="29" t="s">
        <v>4319</v>
      </c>
      <c r="I953" s="18">
        <v>4.85</v>
      </c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</row>
    <row r="954" ht="15.75" customHeight="1">
      <c r="A954" s="8">
        <v>953.0</v>
      </c>
      <c r="B954" s="31" t="s">
        <v>7515</v>
      </c>
      <c r="C954" s="3" t="s">
        <v>7516</v>
      </c>
      <c r="D954" s="29" t="s">
        <v>7517</v>
      </c>
      <c r="E954" s="32">
        <v>151.9896</v>
      </c>
      <c r="F954" s="20">
        <v>-0.113147442031762</v>
      </c>
      <c r="G954" s="31" t="s">
        <v>7518</v>
      </c>
      <c r="H954" s="29" t="s">
        <v>4319</v>
      </c>
      <c r="I954" s="18">
        <v>3.0010666666666665</v>
      </c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</row>
    <row r="955" ht="15.75" customHeight="1">
      <c r="A955" s="8">
        <v>954.0</v>
      </c>
      <c r="B955" s="31" t="s">
        <v>7519</v>
      </c>
      <c r="C955" s="26" t="s">
        <v>7520</v>
      </c>
      <c r="D955" s="29" t="s">
        <v>7521</v>
      </c>
      <c r="E955" s="32">
        <v>107.5383</v>
      </c>
      <c r="F955" s="20">
        <v>-0.42</v>
      </c>
      <c r="G955" s="31" t="s">
        <v>7522</v>
      </c>
      <c r="H955" s="29" t="s">
        <v>4319</v>
      </c>
      <c r="I955" s="18">
        <v>1.41</v>
      </c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</row>
    <row r="956" ht="15.75" customHeight="1">
      <c r="A956" s="8">
        <v>955.0</v>
      </c>
      <c r="B956" s="31" t="s">
        <v>7523</v>
      </c>
      <c r="C956" s="26" t="s">
        <v>7524</v>
      </c>
      <c r="D956" s="29" t="s">
        <v>7525</v>
      </c>
      <c r="E956" s="32">
        <v>102.0917</v>
      </c>
      <c r="F956" s="20">
        <v>-2.18</v>
      </c>
      <c r="G956" s="31" t="s">
        <v>7526</v>
      </c>
      <c r="H956" s="29" t="s">
        <v>4319</v>
      </c>
      <c r="I956" s="18">
        <v>0.8536000000000001</v>
      </c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</row>
    <row r="957" ht="15.75" customHeight="1">
      <c r="A957" s="8">
        <v>956.0</v>
      </c>
      <c r="B957" s="31" t="s">
        <v>1405</v>
      </c>
      <c r="C957" s="26" t="s">
        <v>1406</v>
      </c>
      <c r="D957" s="29" t="s">
        <v>7527</v>
      </c>
      <c r="E957" s="32">
        <v>154.1661</v>
      </c>
      <c r="F957" s="20">
        <v>-1.52</v>
      </c>
      <c r="G957" s="31" t="s">
        <v>7528</v>
      </c>
      <c r="H957" s="29" t="s">
        <v>4319</v>
      </c>
      <c r="I957" s="18">
        <v>2.49</v>
      </c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</row>
    <row r="958" ht="15.75" customHeight="1">
      <c r="A958" s="8">
        <v>957.0</v>
      </c>
      <c r="B958" s="31" t="s">
        <v>7529</v>
      </c>
      <c r="C958" s="26" t="s">
        <v>7530</v>
      </c>
      <c r="D958" s="29" t="s">
        <v>7531</v>
      </c>
      <c r="E958" s="32">
        <v>217.2185</v>
      </c>
      <c r="F958" s="20">
        <v>-0.21</v>
      </c>
      <c r="G958" s="31" t="s">
        <v>7532</v>
      </c>
      <c r="H958" s="29" t="s">
        <v>4319</v>
      </c>
      <c r="I958" s="18">
        <v>1.79615</v>
      </c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</row>
    <row r="959" ht="15.75" customHeight="1">
      <c r="A959" s="8">
        <v>958.0</v>
      </c>
      <c r="B959" s="9" t="s">
        <v>7533</v>
      </c>
      <c r="C959" s="3" t="s">
        <v>7534</v>
      </c>
      <c r="D959" s="3" t="s">
        <v>7535</v>
      </c>
      <c r="E959" s="32">
        <v>58.0789</v>
      </c>
      <c r="F959" s="20">
        <v>0.03</v>
      </c>
      <c r="G959" s="9">
        <v>-0.6400000000000001</v>
      </c>
      <c r="H959" s="36" t="s">
        <v>4549</v>
      </c>
      <c r="I959" s="13">
        <v>2.36</v>
      </c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</row>
    <row r="960" ht="15.75" customHeight="1">
      <c r="A960" s="8">
        <v>959.0</v>
      </c>
      <c r="B960" s="9" t="s">
        <v>7536</v>
      </c>
      <c r="C960" s="3" t="s">
        <v>7537</v>
      </c>
      <c r="D960" s="3" t="s">
        <v>7538</v>
      </c>
      <c r="E960" s="32">
        <v>72.1054</v>
      </c>
      <c r="F960" s="20">
        <v>0.86</v>
      </c>
      <c r="G960" s="9">
        <v>-0.5699999999999998</v>
      </c>
      <c r="H960" s="36" t="s">
        <v>4549</v>
      </c>
      <c r="I960" s="13">
        <v>2.43</v>
      </c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</row>
    <row r="961" ht="15.75" customHeight="1">
      <c r="A961" s="8">
        <v>960.0</v>
      </c>
      <c r="B961" s="9" t="s">
        <v>7539</v>
      </c>
      <c r="C961" s="3" t="s">
        <v>7540</v>
      </c>
      <c r="D961" s="3" t="s">
        <v>7541</v>
      </c>
      <c r="E961" s="32">
        <v>72.1054</v>
      </c>
      <c r="F961" s="20">
        <v>0.83</v>
      </c>
      <c r="G961" s="9">
        <v>-0.48</v>
      </c>
      <c r="H961" s="36" t="s">
        <v>4549</v>
      </c>
      <c r="I961" s="13">
        <v>2.52</v>
      </c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</row>
    <row r="962" ht="15.75" customHeight="1">
      <c r="A962" s="8">
        <v>961.0</v>
      </c>
      <c r="B962" s="9" t="s">
        <v>7542</v>
      </c>
      <c r="C962" s="3" t="s">
        <v>7543</v>
      </c>
      <c r="D962" s="3" t="s">
        <v>7544</v>
      </c>
      <c r="E962" s="32">
        <v>100.1584</v>
      </c>
      <c r="F962" s="20">
        <v>1.95</v>
      </c>
      <c r="G962" s="9">
        <v>-0.08999999999999986</v>
      </c>
      <c r="H962" s="36" t="s">
        <v>4549</v>
      </c>
      <c r="I962" s="13">
        <v>2.91</v>
      </c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</row>
    <row r="963" ht="15.75" customHeight="1">
      <c r="A963" s="8">
        <v>962.0</v>
      </c>
      <c r="B963" s="9" t="s">
        <v>7545</v>
      </c>
      <c r="C963" s="3" t="s">
        <v>7546</v>
      </c>
      <c r="D963" s="3" t="s">
        <v>7547</v>
      </c>
      <c r="E963" s="32">
        <v>86.1319</v>
      </c>
      <c r="F963" s="20">
        <v>1.28</v>
      </c>
      <c r="G963" s="9">
        <v>-0.4900000000000002</v>
      </c>
      <c r="H963" s="36" t="s">
        <v>4549</v>
      </c>
      <c r="I963" s="13">
        <v>2.51</v>
      </c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</row>
    <row r="964" ht="15.75" customHeight="1">
      <c r="A964" s="8">
        <v>963.0</v>
      </c>
      <c r="B964" s="9" t="s">
        <v>7548</v>
      </c>
      <c r="C964" s="3" t="s">
        <v>7549</v>
      </c>
      <c r="D964" s="3" t="s">
        <v>7550</v>
      </c>
      <c r="E964" s="32">
        <v>184.3174</v>
      </c>
      <c r="F964" s="20">
        <v>4.79</v>
      </c>
      <c r="G964" s="9">
        <v>2.01</v>
      </c>
      <c r="H964" s="36" t="s">
        <v>4549</v>
      </c>
      <c r="I964" s="13">
        <v>5.01</v>
      </c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</row>
    <row r="965" ht="15.75" customHeight="1">
      <c r="A965" s="8">
        <v>964.0</v>
      </c>
      <c r="B965" s="9" t="s">
        <v>7551</v>
      </c>
      <c r="C965" s="3" t="s">
        <v>7552</v>
      </c>
      <c r="D965" s="3" t="s">
        <v>7553</v>
      </c>
      <c r="E965" s="32">
        <v>128.2114</v>
      </c>
      <c r="F965" s="20">
        <v>2.83</v>
      </c>
      <c r="G965" s="9">
        <v>0.8300000000000001</v>
      </c>
      <c r="H965" s="36" t="s">
        <v>4549</v>
      </c>
      <c r="I965" s="13">
        <v>3.83</v>
      </c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</row>
    <row r="966" ht="15.75" customHeight="1">
      <c r="A966" s="8">
        <v>965.0</v>
      </c>
      <c r="B966" s="9" t="s">
        <v>1417</v>
      </c>
      <c r="C966" s="3" t="s">
        <v>1418</v>
      </c>
      <c r="D966" s="3" t="s">
        <v>7554</v>
      </c>
      <c r="E966" s="32">
        <v>142.1521</v>
      </c>
      <c r="F966" s="20">
        <v>0.81</v>
      </c>
      <c r="G966" s="9">
        <v>0.20999999999999996</v>
      </c>
      <c r="H966" s="36" t="s">
        <v>4549</v>
      </c>
      <c r="I966" s="13">
        <v>3.21</v>
      </c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</row>
    <row r="967" ht="15.75" customHeight="1">
      <c r="A967" s="8">
        <v>966.0</v>
      </c>
      <c r="B967" s="9" t="s">
        <v>7555</v>
      </c>
      <c r="C967" s="3" t="s">
        <v>7556</v>
      </c>
      <c r="D967" s="3" t="s">
        <v>7557</v>
      </c>
      <c r="E967" s="32">
        <v>116.1578</v>
      </c>
      <c r="F967" s="20">
        <v>0.52</v>
      </c>
      <c r="G967" s="9">
        <v>-0.4700000000000002</v>
      </c>
      <c r="H967" s="36" t="s">
        <v>4549</v>
      </c>
      <c r="I967" s="13">
        <v>2.53</v>
      </c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</row>
    <row r="968" ht="15.75" customHeight="1">
      <c r="A968" s="8">
        <v>967.0</v>
      </c>
      <c r="B968" s="31" t="s">
        <v>7558</v>
      </c>
      <c r="C968" s="26" t="s">
        <v>7559</v>
      </c>
      <c r="D968" s="29" t="s">
        <v>7560</v>
      </c>
      <c r="E968" s="32">
        <v>166.265</v>
      </c>
      <c r="F968" s="20">
        <v>3.4</v>
      </c>
      <c r="G968" s="31" t="s">
        <v>7561</v>
      </c>
      <c r="H968" s="29" t="s">
        <v>4319</v>
      </c>
      <c r="I968" s="18">
        <v>4.0</v>
      </c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</row>
    <row r="969" ht="15.75" customHeight="1">
      <c r="A969" s="8">
        <v>968.0</v>
      </c>
      <c r="B969" s="31" t="s">
        <v>7562</v>
      </c>
      <c r="C969" s="26" t="s">
        <v>7563</v>
      </c>
      <c r="D969" s="29" t="s">
        <v>7564</v>
      </c>
      <c r="E969" s="32">
        <v>120.238</v>
      </c>
      <c r="F969" s="20">
        <v>0.77</v>
      </c>
      <c r="G969" s="31" t="s">
        <v>7565</v>
      </c>
      <c r="H969" s="29" t="s">
        <v>4319</v>
      </c>
      <c r="I969" s="18">
        <v>2.89</v>
      </c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</row>
    <row r="970" ht="15.75" customHeight="1">
      <c r="A970" s="8">
        <v>969.0</v>
      </c>
      <c r="B970" s="31" t="s">
        <v>7566</v>
      </c>
      <c r="C970" s="26" t="s">
        <v>7567</v>
      </c>
      <c r="D970" s="29" t="s">
        <v>7568</v>
      </c>
      <c r="E970" s="32">
        <v>166.265</v>
      </c>
      <c r="F970" s="20">
        <v>3.75</v>
      </c>
      <c r="G970" s="31" t="s">
        <v>7569</v>
      </c>
      <c r="H970" s="29" t="s">
        <v>4319</v>
      </c>
      <c r="I970" s="18">
        <v>4.04</v>
      </c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</row>
    <row r="971" ht="15.75" customHeight="1">
      <c r="A971" s="8">
        <v>970.0</v>
      </c>
      <c r="B971" s="31" t="s">
        <v>1454</v>
      </c>
      <c r="C971" s="26" t="s">
        <v>1455</v>
      </c>
      <c r="D971" s="29" t="s">
        <v>7570</v>
      </c>
      <c r="E971" s="32">
        <v>78.1342</v>
      </c>
      <c r="F971" s="20">
        <v>-1.35</v>
      </c>
      <c r="G971" s="31" t="s">
        <v>7571</v>
      </c>
      <c r="H971" s="29" t="s">
        <v>4319</v>
      </c>
      <c r="I971" s="18">
        <v>0.5241222222222222</v>
      </c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</row>
    <row r="972" ht="15.75" customHeight="1">
      <c r="A972" s="8">
        <v>971.0</v>
      </c>
      <c r="B972" s="31" t="s">
        <v>7572</v>
      </c>
      <c r="C972" s="26" t="s">
        <v>7573</v>
      </c>
      <c r="D972" s="29" t="s">
        <v>7574</v>
      </c>
      <c r="E972" s="32">
        <v>90.1878</v>
      </c>
      <c r="F972" s="20">
        <v>1.95</v>
      </c>
      <c r="G972" s="31" t="s">
        <v>7575</v>
      </c>
      <c r="H972" s="29" t="s">
        <v>4319</v>
      </c>
      <c r="I972" s="18">
        <v>2.02</v>
      </c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</row>
    <row r="973" ht="15.75" customHeight="1">
      <c r="A973" s="8">
        <v>972.0</v>
      </c>
      <c r="B973" s="31" t="s">
        <v>7576</v>
      </c>
      <c r="C973" s="26" t="s">
        <v>7577</v>
      </c>
      <c r="D973" s="29" t="s">
        <v>7578</v>
      </c>
      <c r="E973" s="32">
        <v>114.2092</v>
      </c>
      <c r="F973" s="20">
        <v>2.61</v>
      </c>
      <c r="G973" s="31" t="s">
        <v>7579</v>
      </c>
      <c r="H973" s="29" t="s">
        <v>4319</v>
      </c>
      <c r="I973" s="18">
        <v>2.69</v>
      </c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</row>
    <row r="974" ht="15.75" customHeight="1">
      <c r="A974" s="8">
        <v>973.0</v>
      </c>
      <c r="B974" s="31" t="s">
        <v>1461</v>
      </c>
      <c r="C974" s="26" t="s">
        <v>1462</v>
      </c>
      <c r="D974" s="29" t="s">
        <v>7580</v>
      </c>
      <c r="E974" s="32">
        <v>118.2408</v>
      </c>
      <c r="F974" s="20">
        <v>2.88</v>
      </c>
      <c r="G974" s="31" t="s">
        <v>7581</v>
      </c>
      <c r="H974" s="29" t="s">
        <v>4319</v>
      </c>
      <c r="I974" s="18">
        <v>2.9985166666666667</v>
      </c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</row>
    <row r="975" ht="15.75" customHeight="1">
      <c r="A975" s="8">
        <v>974.0</v>
      </c>
      <c r="B975" s="31" t="s">
        <v>1464</v>
      </c>
      <c r="C975" s="26" t="s">
        <v>1465</v>
      </c>
      <c r="D975" s="29" t="s">
        <v>7582</v>
      </c>
      <c r="E975" s="32">
        <v>146.2938</v>
      </c>
      <c r="F975" s="20">
        <v>3.87</v>
      </c>
      <c r="G975" s="31" t="s">
        <v>7583</v>
      </c>
      <c r="H975" s="29" t="s">
        <v>4319</v>
      </c>
      <c r="I975" s="18">
        <v>4.04</v>
      </c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</row>
    <row r="976" ht="15.75" customHeight="1">
      <c r="A976" s="8">
        <v>975.0</v>
      </c>
      <c r="B976" s="31" t="s">
        <v>7584</v>
      </c>
      <c r="C976" s="26" t="s">
        <v>7585</v>
      </c>
      <c r="D976" s="29" t="s">
        <v>7586</v>
      </c>
      <c r="E976" s="32">
        <v>126.177</v>
      </c>
      <c r="F976" s="20">
        <v>1.25</v>
      </c>
      <c r="G976" s="31" t="s">
        <v>7587</v>
      </c>
      <c r="H976" s="29" t="s">
        <v>4319</v>
      </c>
      <c r="I976" s="18">
        <v>2.41</v>
      </c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</row>
    <row r="977" ht="15.75" customHeight="1">
      <c r="A977" s="8">
        <v>976.0</v>
      </c>
      <c r="B977" s="31" t="s">
        <v>7588</v>
      </c>
      <c r="C977" s="26" t="s">
        <v>7589</v>
      </c>
      <c r="D977" s="29" t="s">
        <v>7590</v>
      </c>
      <c r="E977" s="32">
        <v>177.063</v>
      </c>
      <c r="F977" s="20">
        <v>3.25</v>
      </c>
      <c r="G977" s="31" t="s">
        <v>7591</v>
      </c>
      <c r="H977" s="29" t="s">
        <v>4319</v>
      </c>
      <c r="I977" s="18">
        <v>3.65</v>
      </c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</row>
    <row r="978" ht="15.75" customHeight="1">
      <c r="A978" s="8">
        <v>977.0</v>
      </c>
      <c r="B978" s="31" t="s">
        <v>7592</v>
      </c>
      <c r="C978" s="26" t="s">
        <v>7593</v>
      </c>
      <c r="D978" s="29" t="s">
        <v>7594</v>
      </c>
      <c r="E978" s="32">
        <v>109.1499</v>
      </c>
      <c r="F978" s="20">
        <v>1.27</v>
      </c>
      <c r="G978" s="31" t="s">
        <v>7595</v>
      </c>
      <c r="H978" s="29" t="s">
        <v>4319</v>
      </c>
      <c r="I978" s="18">
        <v>2.24</v>
      </c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</row>
    <row r="979" ht="15.75" customHeight="1">
      <c r="A979" s="8">
        <v>978.0</v>
      </c>
      <c r="B979" s="31" t="s">
        <v>7596</v>
      </c>
      <c r="C979" s="26" t="s">
        <v>7597</v>
      </c>
      <c r="D979" s="29" t="s">
        <v>7598</v>
      </c>
      <c r="E979" s="32">
        <v>156.2029</v>
      </c>
      <c r="F979" s="20">
        <v>2.33</v>
      </c>
      <c r="G979" s="31" t="s">
        <v>7599</v>
      </c>
      <c r="H979" s="29" t="s">
        <v>4319</v>
      </c>
      <c r="I979" s="18">
        <v>3.03</v>
      </c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</row>
    <row r="980" ht="15.75" customHeight="1">
      <c r="A980" s="8">
        <v>979.0</v>
      </c>
      <c r="B980" s="31" t="s">
        <v>7600</v>
      </c>
      <c r="C980" s="26" t="s">
        <v>7601</v>
      </c>
      <c r="D980" s="29" t="s">
        <v>7602</v>
      </c>
      <c r="E980" s="32">
        <v>197.4813</v>
      </c>
      <c r="F980" s="20">
        <v>3.35</v>
      </c>
      <c r="G980" s="31" t="s">
        <v>4669</v>
      </c>
      <c r="H980" s="29" t="s">
        <v>4319</v>
      </c>
      <c r="I980" s="18">
        <v>3.75</v>
      </c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</row>
    <row r="981" ht="15.75" customHeight="1">
      <c r="A981" s="8">
        <v>980.0</v>
      </c>
      <c r="B981" s="31" t="s">
        <v>7603</v>
      </c>
      <c r="C981" s="26" t="s">
        <v>7604</v>
      </c>
      <c r="D981" s="29" t="s">
        <v>7605</v>
      </c>
      <c r="E981" s="32">
        <v>157.1481</v>
      </c>
      <c r="F981" s="20">
        <v>1.35</v>
      </c>
      <c r="G981" s="31" t="s">
        <v>7606</v>
      </c>
      <c r="H981" s="29" t="s">
        <v>4319</v>
      </c>
      <c r="I981" s="18">
        <v>4.98</v>
      </c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</row>
    <row r="982" ht="15.75" customHeight="1">
      <c r="A982" s="8">
        <v>981.0</v>
      </c>
      <c r="B982" s="31" t="s">
        <v>7607</v>
      </c>
      <c r="C982" s="26" t="s">
        <v>7608</v>
      </c>
      <c r="D982" s="29" t="s">
        <v>7609</v>
      </c>
      <c r="E982" s="32">
        <v>154.2729</v>
      </c>
      <c r="F982" s="20">
        <v>4.32</v>
      </c>
      <c r="G982" s="31" t="s">
        <v>7610</v>
      </c>
      <c r="H982" s="29" t="s">
        <v>4319</v>
      </c>
      <c r="I982" s="18">
        <v>4.2</v>
      </c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</row>
    <row r="983" ht="15.75" customHeight="1">
      <c r="A983" s="8">
        <v>982.0</v>
      </c>
      <c r="B983" s="31" t="s">
        <v>7611</v>
      </c>
      <c r="C983" s="26" t="s">
        <v>7612</v>
      </c>
      <c r="D983" s="29" t="s">
        <v>7613</v>
      </c>
      <c r="E983" s="32">
        <v>127.1651</v>
      </c>
      <c r="F983" s="20">
        <v>0.52</v>
      </c>
      <c r="G983" s="31" t="s">
        <v>7614</v>
      </c>
      <c r="H983" s="29" t="s">
        <v>4319</v>
      </c>
      <c r="I983" s="18">
        <v>2.0300000000000002</v>
      </c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</row>
    <row r="984" ht="15.75" customHeight="1">
      <c r="A984" s="8">
        <v>983.0</v>
      </c>
      <c r="B984" s="31" t="s">
        <v>7615</v>
      </c>
      <c r="C984" s="26" t="s">
        <v>7616</v>
      </c>
      <c r="D984" s="29" t="s">
        <v>7617</v>
      </c>
      <c r="E984" s="32">
        <v>208.0341</v>
      </c>
      <c r="F984" s="20">
        <v>2.52</v>
      </c>
      <c r="G984" s="31" t="s">
        <v>7618</v>
      </c>
      <c r="H984" s="29" t="s">
        <v>4319</v>
      </c>
      <c r="I984" s="18">
        <v>4.41</v>
      </c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</row>
    <row r="985" ht="15.75" customHeight="1">
      <c r="A985" s="8">
        <v>984.0</v>
      </c>
      <c r="B985" s="31" t="s">
        <v>7619</v>
      </c>
      <c r="C985" s="26" t="s">
        <v>7620</v>
      </c>
      <c r="D985" s="29" t="s">
        <v>7621</v>
      </c>
      <c r="E985" s="32">
        <v>177.063</v>
      </c>
      <c r="F985" s="20">
        <v>3.25</v>
      </c>
      <c r="G985" s="31" t="s">
        <v>7622</v>
      </c>
      <c r="H985" s="29" t="s">
        <v>4319</v>
      </c>
      <c r="I985" s="18">
        <v>3.62</v>
      </c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</row>
    <row r="986" ht="15.75" customHeight="1">
      <c r="A986" s="8">
        <v>985.0</v>
      </c>
      <c r="B986" s="31" t="s">
        <v>7623</v>
      </c>
      <c r="C986" s="26" t="s">
        <v>7624</v>
      </c>
      <c r="D986" s="29" t="s">
        <v>7625</v>
      </c>
      <c r="E986" s="32">
        <v>170.2294</v>
      </c>
      <c r="F986" s="20">
        <v>2.39</v>
      </c>
      <c r="G986" s="31" t="s">
        <v>7626</v>
      </c>
      <c r="H986" s="29" t="s">
        <v>4319</v>
      </c>
      <c r="I986" s="18">
        <v>3.27</v>
      </c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</row>
    <row r="987" ht="15.75" customHeight="1">
      <c r="A987" s="8">
        <v>986.0</v>
      </c>
      <c r="B987" s="31" t="s">
        <v>7627</v>
      </c>
      <c r="C987" s="26" t="s">
        <v>7628</v>
      </c>
      <c r="D987" s="29" t="s">
        <v>7629</v>
      </c>
      <c r="E987" s="32">
        <v>150.3068</v>
      </c>
      <c r="F987" s="20">
        <v>3.18</v>
      </c>
      <c r="G987" s="31" t="s">
        <v>7630</v>
      </c>
      <c r="H987" s="29" t="s">
        <v>4319</v>
      </c>
      <c r="I987" s="18">
        <v>3.628025</v>
      </c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</row>
    <row r="988" ht="15.75" customHeight="1">
      <c r="A988" s="8">
        <v>987.0</v>
      </c>
      <c r="B988" s="31" t="s">
        <v>7631</v>
      </c>
      <c r="C988" s="26" t="s">
        <v>7632</v>
      </c>
      <c r="D988" s="29" t="s">
        <v>7633</v>
      </c>
      <c r="E988" s="32">
        <v>178.3598</v>
      </c>
      <c r="F988" s="20">
        <v>4.16</v>
      </c>
      <c r="G988" s="31" t="s">
        <v>7634</v>
      </c>
      <c r="H988" s="29" t="s">
        <v>4319</v>
      </c>
      <c r="I988" s="18">
        <v>4.190525</v>
      </c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</row>
    <row r="989" ht="15.75" customHeight="1">
      <c r="A989" s="8">
        <v>988.0</v>
      </c>
      <c r="B989" s="31" t="s">
        <v>7635</v>
      </c>
      <c r="C989" s="26" t="s">
        <v>7636</v>
      </c>
      <c r="D989" s="29" t="s">
        <v>7637</v>
      </c>
      <c r="E989" s="32">
        <v>116.225</v>
      </c>
      <c r="F989" s="20">
        <v>3.05</v>
      </c>
      <c r="G989" s="31" t="s">
        <v>7638</v>
      </c>
      <c r="H989" s="29" t="s">
        <v>4319</v>
      </c>
      <c r="I989" s="18">
        <v>2.997</v>
      </c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</row>
    <row r="990" ht="15.75" customHeight="1">
      <c r="A990" s="8">
        <v>989.0</v>
      </c>
      <c r="B990" s="31" t="s">
        <v>7639</v>
      </c>
      <c r="C990" s="26" t="s">
        <v>7640</v>
      </c>
      <c r="D990" s="29" t="s">
        <v>7641</v>
      </c>
      <c r="E990" s="32">
        <v>132.2673</v>
      </c>
      <c r="F990" s="20">
        <v>3.72</v>
      </c>
      <c r="G990" s="31" t="s">
        <v>7642</v>
      </c>
      <c r="H990" s="29" t="s">
        <v>4319</v>
      </c>
      <c r="I990" s="18">
        <v>4.02</v>
      </c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</row>
    <row r="991" ht="15.75" customHeight="1">
      <c r="A991" s="8">
        <v>990.0</v>
      </c>
      <c r="B991" s="31" t="s">
        <v>7643</v>
      </c>
      <c r="C991" s="3" t="s">
        <v>7644</v>
      </c>
      <c r="D991" s="29" t="s">
        <v>7645</v>
      </c>
      <c r="E991" s="32">
        <v>172.2728</v>
      </c>
      <c r="F991" s="20">
        <v>3.68515880250269</v>
      </c>
      <c r="G991" s="31" t="s">
        <v>7646</v>
      </c>
      <c r="H991" s="29" t="s">
        <v>4319</v>
      </c>
      <c r="I991" s="18">
        <v>6.1</v>
      </c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</row>
    <row r="992" ht="15.75" customHeight="1">
      <c r="A992" s="8">
        <v>991.0</v>
      </c>
      <c r="B992" s="37" t="s">
        <v>7647</v>
      </c>
      <c r="C992" s="3" t="s">
        <v>7648</v>
      </c>
      <c r="D992" s="29" t="s">
        <v>7649</v>
      </c>
      <c r="E992" s="32">
        <v>17.0304</v>
      </c>
      <c r="F992" s="20">
        <v>-1.24197240032663</v>
      </c>
      <c r="G992" s="31" t="s">
        <v>7650</v>
      </c>
      <c r="H992" s="29" t="s">
        <v>4319</v>
      </c>
      <c r="I992" s="18">
        <v>5.830733333333333</v>
      </c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</row>
    <row r="993" ht="15.75" customHeight="1">
      <c r="A993" s="8">
        <v>992.0</v>
      </c>
      <c r="B993" s="31" t="s">
        <v>7651</v>
      </c>
      <c r="C993" s="3" t="s">
        <v>7652</v>
      </c>
      <c r="D993" s="29" t="s">
        <v>7653</v>
      </c>
      <c r="E993" s="32">
        <v>127.208</v>
      </c>
      <c r="F993" s="20">
        <v>2.90637266156704</v>
      </c>
      <c r="G993" s="31" t="s">
        <v>6108</v>
      </c>
      <c r="H993" s="29" t="s">
        <v>4319</v>
      </c>
      <c r="I993" s="18">
        <v>4.6</v>
      </c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</row>
    <row r="994" ht="15.75" customHeight="1">
      <c r="A994" s="8">
        <v>993.0</v>
      </c>
      <c r="B994" s="31" t="s">
        <v>3478</v>
      </c>
      <c r="C994" s="26" t="s">
        <v>3479</v>
      </c>
      <c r="D994" s="29" t="s">
        <v>3480</v>
      </c>
      <c r="E994" s="32">
        <v>87.1443</v>
      </c>
      <c r="F994" s="20">
        <v>1.47</v>
      </c>
      <c r="G994" s="31" t="s">
        <v>7654</v>
      </c>
      <c r="H994" s="29" t="s">
        <v>4319</v>
      </c>
      <c r="I994" s="18">
        <v>4.6270500000000006</v>
      </c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</row>
    <row r="995" ht="15.75" customHeight="1">
      <c r="A995" s="8">
        <v>994.0</v>
      </c>
      <c r="B995" s="31" t="s">
        <v>7655</v>
      </c>
      <c r="C995" s="26" t="s">
        <v>7656</v>
      </c>
      <c r="D995" s="29" t="s">
        <v>7657</v>
      </c>
      <c r="E995" s="32">
        <v>115.1973</v>
      </c>
      <c r="F995" s="20">
        <v>2.66</v>
      </c>
      <c r="G995" s="31" t="s">
        <v>7658</v>
      </c>
      <c r="H995" s="29" t="s">
        <v>4319</v>
      </c>
      <c r="I995" s="18">
        <v>2.36</v>
      </c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</row>
    <row r="996" ht="15.75" customHeight="1">
      <c r="A996" s="8">
        <v>995.0</v>
      </c>
      <c r="B996" s="31" t="s">
        <v>3482</v>
      </c>
      <c r="C996" s="26" t="s">
        <v>3483</v>
      </c>
      <c r="D996" s="29" t="s">
        <v>3484</v>
      </c>
      <c r="E996" s="32">
        <v>115.1973</v>
      </c>
      <c r="F996" s="20">
        <v>2.92</v>
      </c>
      <c r="G996" s="31" t="s">
        <v>7659</v>
      </c>
      <c r="H996" s="29" t="s">
        <v>4319</v>
      </c>
      <c r="I996" s="18">
        <v>4.7207333333333334</v>
      </c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</row>
    <row r="997" ht="15.75" customHeight="1">
      <c r="A997" s="8">
        <v>996.0</v>
      </c>
      <c r="B997" s="31" t="s">
        <v>7660</v>
      </c>
      <c r="C997" s="3" t="s">
        <v>7661</v>
      </c>
      <c r="D997" s="29" t="s">
        <v>7662</v>
      </c>
      <c r="E997" s="32">
        <v>129.2238</v>
      </c>
      <c r="F997" s="20">
        <v>3.15808180757879</v>
      </c>
      <c r="G997" s="31" t="s">
        <v>7663</v>
      </c>
      <c r="H997" s="29" t="s">
        <v>4319</v>
      </c>
      <c r="I997" s="18">
        <v>3.3553</v>
      </c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</row>
    <row r="998" ht="15.75" customHeight="1">
      <c r="A998" s="8">
        <v>997.0</v>
      </c>
      <c r="B998" s="31" t="s">
        <v>7664</v>
      </c>
      <c r="C998" s="3" t="s">
        <v>7665</v>
      </c>
      <c r="D998" s="29" t="s">
        <v>7666</v>
      </c>
      <c r="E998" s="32">
        <v>129.2238</v>
      </c>
      <c r="F998" s="20">
        <v>3.16923339419178</v>
      </c>
      <c r="G998" s="31" t="s">
        <v>7667</v>
      </c>
      <c r="H998" s="29" t="s">
        <v>4319</v>
      </c>
      <c r="I998" s="18">
        <v>4.62</v>
      </c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</row>
    <row r="999" ht="15.75" customHeight="1">
      <c r="A999" s="8">
        <v>998.0</v>
      </c>
      <c r="B999" s="31" t="s">
        <v>7668</v>
      </c>
      <c r="C999" s="26" t="s">
        <v>7669</v>
      </c>
      <c r="D999" s="29" t="s">
        <v>7670</v>
      </c>
      <c r="E999" s="32">
        <v>115.1973</v>
      </c>
      <c r="F999" s="20">
        <v>2.81</v>
      </c>
      <c r="G999" s="31" t="s">
        <v>7671</v>
      </c>
      <c r="H999" s="29" t="s">
        <v>4319</v>
      </c>
      <c r="I999" s="18">
        <v>4.11</v>
      </c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</row>
    <row r="1000" ht="15.75" customHeight="1">
      <c r="A1000" s="8">
        <v>999.0</v>
      </c>
      <c r="B1000" s="31" t="s">
        <v>7672</v>
      </c>
      <c r="C1000" s="26" t="s">
        <v>7673</v>
      </c>
      <c r="D1000" s="29" t="s">
        <v>7674</v>
      </c>
      <c r="E1000" s="32">
        <v>157.2768</v>
      </c>
      <c r="F1000" s="20">
        <v>4.25</v>
      </c>
      <c r="G1000" s="31" t="s">
        <v>7675</v>
      </c>
      <c r="H1000" s="29" t="s">
        <v>4319</v>
      </c>
      <c r="I1000" s="18">
        <v>5.279999999999999</v>
      </c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</row>
    <row r="1001" ht="15.75" customHeight="1">
      <c r="A1001" s="8">
        <v>1000.0</v>
      </c>
      <c r="B1001" s="31" t="s">
        <v>7676</v>
      </c>
      <c r="C1001" s="3" t="s">
        <v>7677</v>
      </c>
      <c r="D1001" s="29" t="s">
        <v>7678</v>
      </c>
      <c r="E1001" s="32">
        <v>185.3298</v>
      </c>
      <c r="F1001" s="20">
        <v>5.34152135870346</v>
      </c>
      <c r="G1001" s="31" t="s">
        <v>3038</v>
      </c>
      <c r="H1001" s="29" t="s">
        <v>4319</v>
      </c>
      <c r="I1001" s="18">
        <v>5.4399999999999995</v>
      </c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</row>
    <row r="1002" ht="15.75" customHeight="1">
      <c r="A1002" s="8">
        <v>1001.0</v>
      </c>
      <c r="B1002" s="31" t="s">
        <v>7679</v>
      </c>
      <c r="C1002" s="26" t="s">
        <v>7680</v>
      </c>
      <c r="D1002" s="29" t="s">
        <v>7681</v>
      </c>
      <c r="E1002" s="32">
        <v>171.3033</v>
      </c>
      <c r="F1002" s="20">
        <v>4.74</v>
      </c>
      <c r="G1002" s="31" t="s">
        <v>3011</v>
      </c>
      <c r="H1002" s="29" t="s">
        <v>4319</v>
      </c>
      <c r="I1002" s="18">
        <v>5.24</v>
      </c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</row>
    <row r="1003" ht="15.75" customHeight="1">
      <c r="A1003" s="8">
        <v>1002.0</v>
      </c>
      <c r="B1003" s="31" t="s">
        <v>7682</v>
      </c>
      <c r="C1003" s="26" t="s">
        <v>7683</v>
      </c>
      <c r="D1003" s="29" t="s">
        <v>7684</v>
      </c>
      <c r="E1003" s="32">
        <v>199.3563</v>
      </c>
      <c r="F1003" s="20">
        <v>5.72</v>
      </c>
      <c r="G1003" s="31" t="s">
        <v>7685</v>
      </c>
      <c r="H1003" s="29" t="s">
        <v>4319</v>
      </c>
      <c r="I1003" s="18">
        <v>5.4</v>
      </c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</row>
    <row r="1004" ht="15.75" customHeight="1">
      <c r="A1004" s="8">
        <v>1003.0</v>
      </c>
      <c r="B1004" s="31" t="s">
        <v>7686</v>
      </c>
      <c r="C1004" s="3" t="s">
        <v>7687</v>
      </c>
      <c r="D1004" s="29" t="s">
        <v>7688</v>
      </c>
      <c r="E1004" s="32">
        <v>171.3033</v>
      </c>
      <c r="F1004" s="20">
        <v>4.6251612606528</v>
      </c>
      <c r="G1004" s="31" t="s">
        <v>6123</v>
      </c>
      <c r="H1004" s="29" t="s">
        <v>4319</v>
      </c>
      <c r="I1004" s="18">
        <v>4.85</v>
      </c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</row>
    <row r="1005" ht="15.75" customHeight="1">
      <c r="A1005" s="8">
        <v>1004.0</v>
      </c>
      <c r="B1005" s="31" t="s">
        <v>7689</v>
      </c>
      <c r="C1005" s="3" t="s">
        <v>7690</v>
      </c>
      <c r="D1005" s="29" t="s">
        <v>7691</v>
      </c>
      <c r="E1005" s="32">
        <v>129.2238</v>
      </c>
      <c r="F1005" s="20">
        <v>3.16923339419178</v>
      </c>
      <c r="G1005" s="31" t="s">
        <v>7561</v>
      </c>
      <c r="H1005" s="29" t="s">
        <v>4319</v>
      </c>
      <c r="I1005" s="18">
        <v>4.0</v>
      </c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</row>
    <row r="1006" ht="15.75" customHeight="1">
      <c r="A1006" s="8">
        <v>1005.0</v>
      </c>
      <c r="B1006" s="31" t="s">
        <v>7692</v>
      </c>
      <c r="C1006" s="3" t="s">
        <v>7693</v>
      </c>
      <c r="D1006" s="29" t="s">
        <v>7694</v>
      </c>
      <c r="E1006" s="32">
        <v>129.2238</v>
      </c>
      <c r="F1006" s="20">
        <v>2.93818258496147</v>
      </c>
      <c r="G1006" s="31" t="s">
        <v>7695</v>
      </c>
      <c r="H1006" s="29" t="s">
        <v>4319</v>
      </c>
      <c r="I1006" s="18">
        <v>3.92</v>
      </c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</row>
    <row r="1007" ht="15.75" customHeight="1">
      <c r="A1007" s="8">
        <v>1006.0</v>
      </c>
      <c r="B1007" s="31" t="s">
        <v>7696</v>
      </c>
      <c r="C1007" s="3" t="s">
        <v>7697</v>
      </c>
      <c r="D1007" s="29" t="s">
        <v>7698</v>
      </c>
      <c r="E1007" s="32">
        <v>129.2238</v>
      </c>
      <c r="F1007" s="20">
        <v>3.16923339419178</v>
      </c>
      <c r="G1007" s="31" t="s">
        <v>7699</v>
      </c>
      <c r="H1007" s="29" t="s">
        <v>4319</v>
      </c>
      <c r="I1007" s="18">
        <v>4.16</v>
      </c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</row>
    <row r="1008" ht="15.75" customHeight="1">
      <c r="A1008" s="8">
        <v>1007.0</v>
      </c>
      <c r="B1008" s="31" t="s">
        <v>7700</v>
      </c>
      <c r="C1008" s="26" t="s">
        <v>7701</v>
      </c>
      <c r="D1008" s="29" t="s">
        <v>7702</v>
      </c>
      <c r="E1008" s="32">
        <v>99.155</v>
      </c>
      <c r="F1008" s="20">
        <v>2.1</v>
      </c>
      <c r="G1008" s="31" t="s">
        <v>6123</v>
      </c>
      <c r="H1008" s="29" t="s">
        <v>4319</v>
      </c>
      <c r="I1008" s="18">
        <v>4.85</v>
      </c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</row>
    <row r="1009" ht="15.75" customHeight="1">
      <c r="A1009" s="8">
        <v>1008.0</v>
      </c>
      <c r="B1009" s="31" t="s">
        <v>7703</v>
      </c>
      <c r="C1009" s="26" t="s">
        <v>7704</v>
      </c>
      <c r="D1009" s="29" t="s">
        <v>7705</v>
      </c>
      <c r="E1009" s="32">
        <v>141.2345</v>
      </c>
      <c r="F1009" s="20">
        <v>3.57</v>
      </c>
      <c r="G1009" s="31" t="s">
        <v>7667</v>
      </c>
      <c r="H1009" s="29" t="s">
        <v>4319</v>
      </c>
      <c r="I1009" s="18">
        <v>4.62</v>
      </c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</row>
    <row r="1010" ht="15.75" customHeight="1">
      <c r="A1010" s="8">
        <v>1009.0</v>
      </c>
      <c r="B1010" s="31" t="s">
        <v>7706</v>
      </c>
      <c r="C1010" s="26" t="s">
        <v>7707</v>
      </c>
      <c r="D1010" s="29" t="s">
        <v>7708</v>
      </c>
      <c r="E1010" s="32">
        <v>115.1973</v>
      </c>
      <c r="F1010" s="20">
        <v>2.82</v>
      </c>
      <c r="G1010" s="31" t="s">
        <v>7328</v>
      </c>
      <c r="H1010" s="29" t="s">
        <v>4319</v>
      </c>
      <c r="I1010" s="18">
        <v>4.64</v>
      </c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</row>
    <row r="1011" ht="15.75" customHeight="1">
      <c r="A1011" s="8">
        <v>1010.0</v>
      </c>
      <c r="B1011" s="31" t="s">
        <v>7709</v>
      </c>
      <c r="C1011" s="26" t="s">
        <v>7710</v>
      </c>
      <c r="D1011" s="29" t="s">
        <v>7711</v>
      </c>
      <c r="E1011" s="32">
        <v>101.1708</v>
      </c>
      <c r="F1011" s="20">
        <v>2.28</v>
      </c>
      <c r="G1011" s="31" t="s">
        <v>7712</v>
      </c>
      <c r="H1011" s="29" t="s">
        <v>4319</v>
      </c>
      <c r="I1011" s="18">
        <v>4.695166666666666</v>
      </c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</row>
    <row r="1012" ht="15.75" customHeight="1">
      <c r="A1012" s="8">
        <v>1011.0</v>
      </c>
      <c r="B1012" s="31" t="s">
        <v>7713</v>
      </c>
      <c r="C1012" s="26" t="s">
        <v>7714</v>
      </c>
      <c r="D1012" s="29" t="s">
        <v>7715</v>
      </c>
      <c r="E1012" s="32">
        <v>129.2238</v>
      </c>
      <c r="F1012" s="20">
        <v>3.26</v>
      </c>
      <c r="G1012" s="31" t="s">
        <v>7716</v>
      </c>
      <c r="H1012" s="29" t="s">
        <v>4319</v>
      </c>
      <c r="I1012" s="18">
        <v>4.703833333333334</v>
      </c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</row>
    <row r="1013" ht="15.75" customHeight="1">
      <c r="A1013" s="8">
        <v>1012.0</v>
      </c>
      <c r="B1013" s="31" t="s">
        <v>7717</v>
      </c>
      <c r="C1013" s="26" t="s">
        <v>7718</v>
      </c>
      <c r="D1013" s="29" t="s">
        <v>7719</v>
      </c>
      <c r="E1013" s="32">
        <v>143.2503</v>
      </c>
      <c r="F1013" s="20">
        <v>3.98</v>
      </c>
      <c r="G1013" s="31" t="s">
        <v>7720</v>
      </c>
      <c r="H1013" s="29" t="s">
        <v>4319</v>
      </c>
      <c r="I1013" s="18">
        <v>4.746533333333334</v>
      </c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</row>
    <row r="1014" ht="15.75" customHeight="1">
      <c r="A1014" s="8">
        <v>1013.0</v>
      </c>
      <c r="B1014" s="31" t="s">
        <v>7721</v>
      </c>
      <c r="C1014" s="26" t="s">
        <v>7722</v>
      </c>
      <c r="D1014" s="29" t="s">
        <v>7723</v>
      </c>
      <c r="E1014" s="32">
        <v>171.3033</v>
      </c>
      <c r="F1014" s="20">
        <v>4.52</v>
      </c>
      <c r="G1014" s="31" t="s">
        <v>7724</v>
      </c>
      <c r="H1014" s="29" t="s">
        <v>4319</v>
      </c>
      <c r="I1014" s="18">
        <v>4.54</v>
      </c>
      <c r="J1014" s="31"/>
      <c r="K1014" s="3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</row>
    <row r="1015" ht="15.75" customHeight="1">
      <c r="A1015" s="8">
        <v>1014.0</v>
      </c>
      <c r="B1015" s="31" t="s">
        <v>3485</v>
      </c>
      <c r="C1015" s="26" t="s">
        <v>3486</v>
      </c>
      <c r="D1015" s="29" t="s">
        <v>7725</v>
      </c>
      <c r="E1015" s="32">
        <v>76.1217</v>
      </c>
      <c r="F1015" s="20">
        <v>-1.08</v>
      </c>
      <c r="G1015" s="31" t="s">
        <v>7726</v>
      </c>
      <c r="H1015" s="29" t="s">
        <v>4319</v>
      </c>
      <c r="I1015" s="18">
        <v>1.68</v>
      </c>
      <c r="J1015" s="31"/>
      <c r="K1015" s="31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</row>
    <row r="1016" ht="14.25" customHeight="1">
      <c r="A1016" s="8">
        <v>1015.0</v>
      </c>
      <c r="B1016" s="31" t="s">
        <v>3489</v>
      </c>
      <c r="C1016" s="26" t="s">
        <v>3490</v>
      </c>
      <c r="D1016" s="29" t="s">
        <v>3491</v>
      </c>
      <c r="E1016" s="32">
        <v>132.2277</v>
      </c>
      <c r="F1016" s="20">
        <v>0.57</v>
      </c>
      <c r="G1016" s="31" t="s">
        <v>7595</v>
      </c>
      <c r="H1016" s="29" t="s">
        <v>4319</v>
      </c>
      <c r="I1016" s="18">
        <v>2.24</v>
      </c>
      <c r="J1016" s="31"/>
      <c r="K1016" s="31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</row>
    <row r="1017" ht="14.25" customHeight="1">
      <c r="A1017" s="8">
        <v>1016.0</v>
      </c>
      <c r="B1017" s="31" t="s">
        <v>3492</v>
      </c>
      <c r="C1017" s="26" t="s">
        <v>3493</v>
      </c>
      <c r="D1017" s="29" t="s">
        <v>7727</v>
      </c>
      <c r="E1017" s="32">
        <v>188.3337</v>
      </c>
      <c r="F1017" s="20">
        <v>2.75</v>
      </c>
      <c r="G1017" s="31" t="s">
        <v>7728</v>
      </c>
      <c r="H1017" s="29" t="s">
        <v>4319</v>
      </c>
      <c r="I1017" s="18">
        <v>3.86</v>
      </c>
      <c r="J1017" s="31"/>
      <c r="K1017" s="31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</row>
    <row r="1018" ht="15.75" customHeight="1">
      <c r="A1018" s="8">
        <v>1017.0</v>
      </c>
      <c r="B1018" s="31" t="s">
        <v>3495</v>
      </c>
      <c r="C1018" s="26" t="s">
        <v>3496</v>
      </c>
      <c r="D1018" s="29" t="s">
        <v>7729</v>
      </c>
      <c r="E1018" s="32">
        <v>104.1747</v>
      </c>
      <c r="F1018" s="20">
        <v>-0.24</v>
      </c>
      <c r="G1018" s="31" t="s">
        <v>7730</v>
      </c>
      <c r="H1018" s="29" t="s">
        <v>4319</v>
      </c>
      <c r="I1018" s="18">
        <v>1.89</v>
      </c>
      <c r="J1018" s="31"/>
      <c r="K1018" s="31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</row>
    <row r="1019" ht="15.75" customHeight="1">
      <c r="A1019" s="8">
        <v>1018.0</v>
      </c>
      <c r="B1019" s="31" t="s">
        <v>3498</v>
      </c>
      <c r="C1019" s="26" t="s">
        <v>3499</v>
      </c>
      <c r="D1019" s="29" t="s">
        <v>3500</v>
      </c>
      <c r="E1019" s="32">
        <v>90.1482</v>
      </c>
      <c r="F1019" s="20">
        <v>-0.69</v>
      </c>
      <c r="G1019" s="31" t="s">
        <v>7731</v>
      </c>
      <c r="H1019" s="29" t="s">
        <v>4319</v>
      </c>
      <c r="I1019" s="18">
        <v>1.63</v>
      </c>
      <c r="J1019" s="31"/>
      <c r="K1019" s="31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</row>
    <row r="1020" ht="15.75" customHeight="1">
      <c r="A1020" s="8">
        <v>1019.0</v>
      </c>
      <c r="B1020" s="31" t="s">
        <v>3501</v>
      </c>
      <c r="C1020" s="26" t="s">
        <v>3502</v>
      </c>
      <c r="D1020" s="29" t="s">
        <v>3503</v>
      </c>
      <c r="E1020" s="32">
        <v>104.1747</v>
      </c>
      <c r="F1020" s="20">
        <v>-0.21</v>
      </c>
      <c r="G1020" s="31" t="s">
        <v>7732</v>
      </c>
      <c r="H1020" s="29" t="s">
        <v>4319</v>
      </c>
      <c r="I1020" s="18">
        <v>1.87</v>
      </c>
      <c r="J1020" s="31"/>
      <c r="K1020" s="31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</row>
    <row r="1021" ht="15.75" customHeight="1">
      <c r="A1021" s="8">
        <v>1020.0</v>
      </c>
      <c r="B1021" s="31" t="s">
        <v>7733</v>
      </c>
      <c r="C1021" s="26" t="s">
        <v>7734</v>
      </c>
      <c r="D1021" s="29" t="s">
        <v>7735</v>
      </c>
      <c r="E1021" s="32">
        <v>118.2012</v>
      </c>
      <c r="F1021" s="20">
        <v>0.14</v>
      </c>
      <c r="G1021" s="31" t="s">
        <v>7736</v>
      </c>
      <c r="H1021" s="29" t="s">
        <v>4319</v>
      </c>
      <c r="I1021" s="18">
        <v>2.31</v>
      </c>
      <c r="J1021" s="31"/>
      <c r="K1021" s="31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</row>
    <row r="1022" ht="15.75" customHeight="1">
      <c r="A1022" s="8">
        <v>1021.0</v>
      </c>
      <c r="B1022" s="31" t="s">
        <v>3504</v>
      </c>
      <c r="C1022" s="26" t="s">
        <v>3505</v>
      </c>
      <c r="D1022" s="29" t="s">
        <v>3506</v>
      </c>
      <c r="E1022" s="32">
        <v>132.2277</v>
      </c>
      <c r="F1022" s="20">
        <v>0.63</v>
      </c>
      <c r="G1022" s="31" t="s">
        <v>7737</v>
      </c>
      <c r="H1022" s="29" t="s">
        <v>4319</v>
      </c>
      <c r="I1022" s="18">
        <v>2.81</v>
      </c>
      <c r="J1022" s="31"/>
      <c r="K1022" s="31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</row>
    <row r="1023" ht="15.75" customHeight="1">
      <c r="A1023" s="8">
        <v>1022.0</v>
      </c>
      <c r="B1023" s="31" t="s">
        <v>3510</v>
      </c>
      <c r="C1023" s="26" t="s">
        <v>3511</v>
      </c>
      <c r="D1023" s="29" t="s">
        <v>7738</v>
      </c>
      <c r="E1023" s="32">
        <v>132.2277</v>
      </c>
      <c r="F1023" s="20">
        <v>0.49</v>
      </c>
      <c r="G1023" s="31" t="s">
        <v>4390</v>
      </c>
      <c r="H1023" s="29" t="s">
        <v>4319</v>
      </c>
      <c r="I1023" s="18">
        <v>2.15</v>
      </c>
      <c r="J1023" s="31"/>
      <c r="K1023" s="31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</row>
    <row r="1024" ht="15.75" customHeight="1">
      <c r="A1024" s="8">
        <v>1023.0</v>
      </c>
      <c r="B1024" s="31" t="s">
        <v>7739</v>
      </c>
      <c r="C1024" s="26" t="s">
        <v>7740</v>
      </c>
      <c r="D1024" s="29" t="s">
        <v>7741</v>
      </c>
      <c r="E1024" s="32">
        <v>160.2807</v>
      </c>
      <c r="F1024" s="20">
        <v>1.61</v>
      </c>
      <c r="G1024" s="31" t="s">
        <v>7728</v>
      </c>
      <c r="H1024" s="29" t="s">
        <v>4319</v>
      </c>
      <c r="I1024" s="18">
        <v>3.86</v>
      </c>
      <c r="J1024" s="31"/>
      <c r="K1024" s="31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</row>
    <row r="1025" ht="15.75" customHeight="1">
      <c r="A1025" s="8">
        <v>1024.0</v>
      </c>
      <c r="B1025" s="31" t="s">
        <v>7742</v>
      </c>
      <c r="C1025" s="3" t="s">
        <v>7743</v>
      </c>
      <c r="D1025" s="29" t="s">
        <v>7744</v>
      </c>
      <c r="E1025" s="32">
        <v>216.3867</v>
      </c>
      <c r="F1025" s="20">
        <v>3.67988565275882</v>
      </c>
      <c r="G1025" s="31" t="s">
        <v>7745</v>
      </c>
      <c r="H1025" s="29" t="s">
        <v>4319</v>
      </c>
      <c r="I1025" s="18">
        <v>4.9399999999999995</v>
      </c>
      <c r="J1025" s="31"/>
      <c r="K1025" s="31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</row>
    <row r="1026" ht="15.75" customHeight="1">
      <c r="A1026" s="8">
        <v>1025.0</v>
      </c>
      <c r="B1026" s="31" t="s">
        <v>7746</v>
      </c>
      <c r="C1026" s="3" t="s">
        <v>7747</v>
      </c>
      <c r="D1026" s="29" t="s">
        <v>7748</v>
      </c>
      <c r="E1026" s="32">
        <v>188.3337</v>
      </c>
      <c r="F1026" s="20">
        <v>2.70926707511814</v>
      </c>
      <c r="G1026" s="31" t="s">
        <v>7749</v>
      </c>
      <c r="H1026" s="29" t="s">
        <v>4319</v>
      </c>
      <c r="I1026" s="18">
        <v>4.51</v>
      </c>
      <c r="J1026" s="31"/>
      <c r="K1026" s="31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</row>
    <row r="1027" ht="15.75" customHeight="1">
      <c r="A1027" s="8">
        <v>1026.0</v>
      </c>
      <c r="B1027" s="31" t="s">
        <v>7750</v>
      </c>
      <c r="C1027" s="26" t="s">
        <v>7751</v>
      </c>
      <c r="D1027" s="29" t="s">
        <v>7752</v>
      </c>
      <c r="E1027" s="32">
        <v>140.0746</v>
      </c>
      <c r="F1027" s="20">
        <v>-0.65</v>
      </c>
      <c r="G1027" s="31" t="s">
        <v>7753</v>
      </c>
      <c r="H1027" s="29" t="s">
        <v>4319</v>
      </c>
      <c r="I1027" s="18">
        <v>1.18</v>
      </c>
      <c r="J1027" s="31"/>
      <c r="K1027" s="31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</row>
    <row r="1028" ht="14.25" customHeight="1">
      <c r="A1028" s="8">
        <v>1027.0</v>
      </c>
      <c r="B1028" s="31" t="s">
        <v>7754</v>
      </c>
      <c r="C1028" s="26" t="s">
        <v>7755</v>
      </c>
      <c r="D1028" s="29" t="s">
        <v>7756</v>
      </c>
      <c r="E1028" s="32">
        <v>210.2914</v>
      </c>
      <c r="F1028" s="20">
        <v>3.11</v>
      </c>
      <c r="G1028" s="31" t="s">
        <v>7757</v>
      </c>
      <c r="H1028" s="29" t="s">
        <v>4319</v>
      </c>
      <c r="I1028" s="18">
        <v>3.6205666666666665</v>
      </c>
      <c r="J1028" s="31"/>
      <c r="K1028" s="31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</row>
    <row r="1029" ht="15.75" customHeight="1">
      <c r="A1029" s="8">
        <v>1028.0</v>
      </c>
      <c r="B1029" s="31" t="s">
        <v>7758</v>
      </c>
      <c r="C1029" s="26" t="s">
        <v>7759</v>
      </c>
      <c r="D1029" s="29" t="s">
        <v>7760</v>
      </c>
      <c r="E1029" s="32">
        <v>154.1854</v>
      </c>
      <c r="F1029" s="20">
        <v>1.14</v>
      </c>
      <c r="G1029" s="31" t="s">
        <v>7761</v>
      </c>
      <c r="H1029" s="29" t="s">
        <v>4319</v>
      </c>
      <c r="I1029" s="18">
        <v>2.301433333333333</v>
      </c>
      <c r="J1029" s="31"/>
      <c r="K1029" s="31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</row>
    <row r="1030" ht="15.75" customHeight="1">
      <c r="A1030" s="8">
        <v>1029.0</v>
      </c>
      <c r="B1030" s="31" t="s">
        <v>7762</v>
      </c>
      <c r="C1030" s="26" t="s">
        <v>7763</v>
      </c>
      <c r="D1030" s="29" t="s">
        <v>7764</v>
      </c>
      <c r="E1030" s="32">
        <v>245.9167</v>
      </c>
      <c r="F1030" s="20">
        <v>4.68</v>
      </c>
      <c r="G1030" s="31" t="s">
        <v>7765</v>
      </c>
      <c r="H1030" s="29" t="s">
        <v>4319</v>
      </c>
      <c r="I1030" s="18">
        <v>4.8861</v>
      </c>
      <c r="J1030" s="31"/>
      <c r="K1030" s="31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</row>
    <row r="1031" ht="15.75" customHeight="1">
      <c r="A1031" s="8">
        <v>1030.0</v>
      </c>
      <c r="B1031" s="31" t="s">
        <v>7766</v>
      </c>
      <c r="C1031" s="26" t="s">
        <v>7767</v>
      </c>
      <c r="D1031" s="29" t="s">
        <v>7768</v>
      </c>
      <c r="E1031" s="32">
        <v>177.0271</v>
      </c>
      <c r="F1031" s="20">
        <v>3.8</v>
      </c>
      <c r="G1031" s="31" t="s">
        <v>7769</v>
      </c>
      <c r="H1031" s="29" t="s">
        <v>4319</v>
      </c>
      <c r="I1031" s="18">
        <v>3.929975</v>
      </c>
      <c r="J1031" s="31"/>
      <c r="K1031" s="31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</row>
    <row r="1032" ht="15.75" customHeight="1">
      <c r="A1032" s="8">
        <v>1031.0</v>
      </c>
      <c r="B1032" s="31" t="s">
        <v>7770</v>
      </c>
      <c r="C1032" s="26" t="s">
        <v>7771</v>
      </c>
      <c r="D1032" s="29" t="s">
        <v>7772</v>
      </c>
      <c r="E1032" s="32">
        <v>211.4719</v>
      </c>
      <c r="F1032" s="20">
        <v>3.74</v>
      </c>
      <c r="G1032" s="31" t="s">
        <v>7773</v>
      </c>
      <c r="H1032" s="29" t="s">
        <v>4319</v>
      </c>
      <c r="I1032" s="18">
        <v>4.638</v>
      </c>
      <c r="J1032" s="31"/>
      <c r="K1032" s="31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</row>
    <row r="1033" ht="15.75" customHeight="1">
      <c r="A1033" s="8">
        <v>1032.0</v>
      </c>
      <c r="B1033" s="31" t="s">
        <v>7774</v>
      </c>
      <c r="C1033" s="26" t="s">
        <v>7775</v>
      </c>
      <c r="D1033" s="29" t="s">
        <v>7776</v>
      </c>
      <c r="E1033" s="32">
        <v>142.5823</v>
      </c>
      <c r="F1033" s="20">
        <v>2.68</v>
      </c>
      <c r="G1033" s="31" t="s">
        <v>7777</v>
      </c>
      <c r="H1033" s="29" t="s">
        <v>4319</v>
      </c>
      <c r="I1033" s="18">
        <v>3.232675</v>
      </c>
      <c r="J1033" s="31"/>
      <c r="K1033" s="31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</row>
    <row r="1034" ht="15.75" customHeight="1">
      <c r="A1034" s="8">
        <v>1033.0</v>
      </c>
      <c r="B1034" s="31" t="s">
        <v>7778</v>
      </c>
      <c r="C1034" s="26" t="s">
        <v>7779</v>
      </c>
      <c r="D1034" s="29" t="s">
        <v>7780</v>
      </c>
      <c r="E1034" s="32">
        <v>140.6094</v>
      </c>
      <c r="F1034" s="20">
        <v>2.95</v>
      </c>
      <c r="G1034" s="31" t="s">
        <v>4558</v>
      </c>
      <c r="H1034" s="29" t="s">
        <v>4319</v>
      </c>
      <c r="I1034" s="18">
        <v>3.17</v>
      </c>
      <c r="J1034" s="31"/>
      <c r="K1034" s="31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</row>
    <row r="1035" ht="14.25" customHeight="1">
      <c r="A1035" s="8">
        <v>1034.0</v>
      </c>
      <c r="B1035" s="31" t="s">
        <v>7781</v>
      </c>
      <c r="C1035" s="26" t="s">
        <v>7782</v>
      </c>
      <c r="D1035" s="29" t="s">
        <v>7783</v>
      </c>
      <c r="E1035" s="32">
        <v>195.4725</v>
      </c>
      <c r="F1035" s="20">
        <v>3.9</v>
      </c>
      <c r="G1035" s="31" t="s">
        <v>7784</v>
      </c>
      <c r="H1035" s="29" t="s">
        <v>4319</v>
      </c>
      <c r="I1035" s="18">
        <v>2.73</v>
      </c>
      <c r="J1035" s="31"/>
      <c r="K1035" s="31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</row>
    <row r="1036" ht="14.25" customHeight="1">
      <c r="A1036" s="8">
        <v>1035.0</v>
      </c>
      <c r="B1036" s="31" t="s">
        <v>1526</v>
      </c>
      <c r="C1036" s="26" t="s">
        <v>1527</v>
      </c>
      <c r="D1036" s="29" t="s">
        <v>7785</v>
      </c>
      <c r="E1036" s="32">
        <v>161.0277</v>
      </c>
      <c r="F1036" s="20">
        <v>2.97</v>
      </c>
      <c r="G1036" s="31" t="s">
        <v>4710</v>
      </c>
      <c r="H1036" s="29" t="s">
        <v>4319</v>
      </c>
      <c r="I1036" s="18">
        <v>3.11</v>
      </c>
      <c r="J1036" s="31"/>
      <c r="K1036" s="31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</row>
    <row r="1037" ht="14.25" customHeight="1">
      <c r="A1037" s="8">
        <v>1036.0</v>
      </c>
      <c r="B1037" s="31" t="s">
        <v>7786</v>
      </c>
      <c r="C1037" s="26" t="s">
        <v>7787</v>
      </c>
      <c r="D1037" s="29" t="s">
        <v>7788</v>
      </c>
      <c r="E1037" s="32">
        <v>126.5829</v>
      </c>
      <c r="F1037" s="20">
        <v>2.3</v>
      </c>
      <c r="G1037" s="31" t="s">
        <v>7789</v>
      </c>
      <c r="H1037" s="36" t="s">
        <v>4627</v>
      </c>
      <c r="I1037" s="18">
        <v>3.06</v>
      </c>
      <c r="J1037" s="31"/>
      <c r="K1037" s="31"/>
      <c r="L1037" s="31"/>
      <c r="M1037" s="31"/>
      <c r="N1037" s="31"/>
      <c r="O1037" s="31"/>
      <c r="P1037" s="31"/>
      <c r="Q1037" s="31"/>
      <c r="R1037" s="31"/>
      <c r="S1037" s="31"/>
      <c r="T1037" s="31"/>
      <c r="U1037" s="31"/>
      <c r="V1037" s="31"/>
      <c r="W1037" s="31"/>
      <c r="X1037" s="31"/>
      <c r="Y1037" s="31"/>
    </row>
    <row r="1038" ht="15.75" customHeight="1">
      <c r="A1038" s="8">
        <v>1037.0</v>
      </c>
      <c r="B1038" s="31" t="s">
        <v>1536</v>
      </c>
      <c r="C1038" s="26" t="s">
        <v>7790</v>
      </c>
      <c r="D1038" s="29" t="s">
        <v>7791</v>
      </c>
      <c r="E1038" s="32">
        <v>171.5805</v>
      </c>
      <c r="F1038" s="20">
        <v>2.61</v>
      </c>
      <c r="G1038" s="31" t="s">
        <v>7792</v>
      </c>
      <c r="H1038" s="36" t="s">
        <v>5065</v>
      </c>
      <c r="I1038" s="18">
        <v>4.18</v>
      </c>
      <c r="J1038" s="31"/>
      <c r="K1038" s="31"/>
      <c r="L1038" s="31"/>
      <c r="M1038" s="31"/>
      <c r="N1038" s="31"/>
      <c r="O1038" s="31"/>
      <c r="P1038" s="31"/>
      <c r="Q1038" s="31"/>
      <c r="R1038" s="31"/>
      <c r="S1038" s="31"/>
      <c r="T1038" s="31"/>
      <c r="U1038" s="31"/>
      <c r="V1038" s="31"/>
      <c r="W1038" s="31"/>
      <c r="X1038" s="31"/>
      <c r="Y1038" s="31"/>
    </row>
    <row r="1039" ht="15.75" customHeight="1">
      <c r="A1039" s="8">
        <v>1038.0</v>
      </c>
      <c r="B1039" s="31" t="s">
        <v>7793</v>
      </c>
      <c r="C1039" s="26" t="s">
        <v>7794</v>
      </c>
      <c r="D1039" s="29" t="s">
        <v>7795</v>
      </c>
      <c r="E1039" s="32">
        <v>108.1375</v>
      </c>
      <c r="F1039" s="20">
        <v>2.11</v>
      </c>
      <c r="G1039" s="31" t="s">
        <v>7796</v>
      </c>
      <c r="H1039" s="36" t="s">
        <v>4627</v>
      </c>
      <c r="I1039" s="18">
        <v>2.80715</v>
      </c>
      <c r="J1039" s="31"/>
      <c r="K1039" s="31"/>
      <c r="L1039" s="31"/>
      <c r="M1039" s="31"/>
      <c r="N1039" s="31"/>
      <c r="O1039" s="31"/>
      <c r="P1039" s="31"/>
      <c r="Q1039" s="31"/>
      <c r="R1039" s="31"/>
      <c r="S1039" s="31"/>
      <c r="T1039" s="31"/>
      <c r="U1039" s="31"/>
      <c r="V1039" s="31"/>
      <c r="W1039" s="31"/>
      <c r="X1039" s="31"/>
      <c r="Y1039" s="31"/>
    </row>
    <row r="1040" ht="14.25" customHeight="1">
      <c r="A1040" s="8">
        <v>1039.0</v>
      </c>
      <c r="B1040" s="31" t="s">
        <v>7797</v>
      </c>
      <c r="C1040" s="26" t="s">
        <v>7798</v>
      </c>
      <c r="D1040" s="29" t="s">
        <v>7799</v>
      </c>
      <c r="E1040" s="32">
        <v>122.164</v>
      </c>
      <c r="F1040" s="20">
        <v>2.51</v>
      </c>
      <c r="G1040" s="31" t="s">
        <v>7800</v>
      </c>
      <c r="H1040" s="36" t="s">
        <v>4627</v>
      </c>
      <c r="I1040" s="18">
        <v>2.86</v>
      </c>
      <c r="J1040" s="31"/>
      <c r="K1040" s="31"/>
      <c r="L1040" s="31"/>
      <c r="M1040" s="31"/>
      <c r="N1040" s="31"/>
      <c r="O1040" s="31"/>
      <c r="P1040" s="31"/>
      <c r="Q1040" s="31"/>
      <c r="R1040" s="31"/>
      <c r="S1040" s="31"/>
      <c r="T1040" s="31"/>
      <c r="U1040" s="31"/>
      <c r="V1040" s="31"/>
      <c r="W1040" s="31"/>
      <c r="X1040" s="31"/>
      <c r="Y1040" s="31"/>
    </row>
    <row r="1041" ht="15.75" customHeight="1">
      <c r="A1041" s="8">
        <v>1040.0</v>
      </c>
      <c r="B1041" s="31" t="s">
        <v>7801</v>
      </c>
      <c r="C1041" s="26" t="s">
        <v>7802</v>
      </c>
      <c r="D1041" s="29" t="s">
        <v>7803</v>
      </c>
      <c r="E1041" s="32">
        <v>122.164</v>
      </c>
      <c r="F1041" s="20">
        <v>2.66</v>
      </c>
      <c r="G1041" s="31" t="s">
        <v>7804</v>
      </c>
      <c r="H1041" s="36" t="s">
        <v>4627</v>
      </c>
      <c r="I1041" s="18">
        <v>3.176</v>
      </c>
      <c r="J1041" s="31"/>
      <c r="K1041" s="31"/>
      <c r="L1041" s="31"/>
      <c r="M1041" s="31"/>
      <c r="N1041" s="31"/>
      <c r="O1041" s="31"/>
      <c r="P1041" s="31"/>
      <c r="Q1041" s="31"/>
      <c r="R1041" s="31"/>
      <c r="S1041" s="31"/>
      <c r="T1041" s="31"/>
      <c r="U1041" s="31"/>
      <c r="V1041" s="31"/>
      <c r="W1041" s="31"/>
      <c r="X1041" s="31"/>
      <c r="Y1041" s="31"/>
    </row>
    <row r="1042" ht="15.75" customHeight="1">
      <c r="A1042" s="8">
        <v>1041.0</v>
      </c>
      <c r="B1042" s="31" t="s">
        <v>7805</v>
      </c>
      <c r="C1042" s="26" t="s">
        <v>7806</v>
      </c>
      <c r="D1042" s="29" t="s">
        <v>7807</v>
      </c>
      <c r="E1042" s="32">
        <v>187.0336</v>
      </c>
      <c r="F1042" s="20">
        <v>3.05</v>
      </c>
      <c r="G1042" s="31" t="s">
        <v>7808</v>
      </c>
      <c r="H1042" s="29" t="s">
        <v>4319</v>
      </c>
      <c r="I1042" s="18">
        <v>3.4</v>
      </c>
      <c r="J1042" s="31"/>
      <c r="K1042" s="31"/>
      <c r="L1042" s="31"/>
      <c r="M1042" s="31"/>
      <c r="N1042" s="31"/>
      <c r="O1042" s="31"/>
      <c r="P1042" s="31"/>
      <c r="Q1042" s="31"/>
      <c r="R1042" s="31"/>
      <c r="S1042" s="31"/>
      <c r="T1042" s="31"/>
      <c r="U1042" s="31"/>
      <c r="V1042" s="31"/>
      <c r="W1042" s="31"/>
      <c r="X1042" s="31"/>
      <c r="Y1042" s="31"/>
    </row>
    <row r="1043" ht="15.75" customHeight="1">
      <c r="A1043" s="8">
        <v>1042.0</v>
      </c>
      <c r="B1043" s="31" t="s">
        <v>7809</v>
      </c>
      <c r="C1043" s="26" t="s">
        <v>7810</v>
      </c>
      <c r="D1043" s="29" t="s">
        <v>7811</v>
      </c>
      <c r="E1043" s="32">
        <v>142.5823</v>
      </c>
      <c r="F1043" s="20">
        <v>2.78</v>
      </c>
      <c r="G1043" s="31" t="s">
        <v>7812</v>
      </c>
      <c r="H1043" s="36" t="s">
        <v>4627</v>
      </c>
      <c r="I1043" s="18">
        <v>3.6116</v>
      </c>
      <c r="J1043" s="31"/>
      <c r="K1043" s="31"/>
      <c r="L1043" s="31"/>
      <c r="M1043" s="31"/>
      <c r="N1043" s="31"/>
      <c r="O1043" s="31"/>
      <c r="P1043" s="31"/>
      <c r="Q1043" s="31"/>
      <c r="R1043" s="31"/>
      <c r="S1043" s="31"/>
      <c r="T1043" s="31"/>
      <c r="U1043" s="31"/>
      <c r="V1043" s="31"/>
      <c r="W1043" s="31"/>
      <c r="X1043" s="31"/>
      <c r="Y1043" s="31"/>
    </row>
    <row r="1044" ht="15.75" customHeight="1">
      <c r="A1044" s="8">
        <v>1043.0</v>
      </c>
      <c r="B1044" s="31" t="s">
        <v>7813</v>
      </c>
      <c r="C1044" s="26" t="s">
        <v>7814</v>
      </c>
      <c r="D1044" s="29" t="s">
        <v>7815</v>
      </c>
      <c r="E1044" s="32">
        <v>142.5823</v>
      </c>
      <c r="F1044" s="20">
        <v>2.98</v>
      </c>
      <c r="G1044" s="31" t="s">
        <v>7816</v>
      </c>
      <c r="H1044" s="29" t="s">
        <v>4319</v>
      </c>
      <c r="I1044" s="18">
        <v>3.311</v>
      </c>
      <c r="J1044" s="31"/>
      <c r="K1044" s="31"/>
      <c r="L1044" s="31"/>
      <c r="M1044" s="31"/>
      <c r="N1044" s="31"/>
      <c r="O1044" s="31"/>
      <c r="P1044" s="31"/>
      <c r="Q1044" s="31"/>
      <c r="R1044" s="31"/>
      <c r="S1044" s="31"/>
      <c r="T1044" s="31"/>
      <c r="U1044" s="31"/>
      <c r="V1044" s="31"/>
      <c r="W1044" s="31"/>
      <c r="X1044" s="31"/>
      <c r="Y1044" s="31"/>
    </row>
    <row r="1045" ht="15.75" customHeight="1">
      <c r="A1045" s="8">
        <v>1044.0</v>
      </c>
      <c r="B1045" s="31" t="s">
        <v>7817</v>
      </c>
      <c r="C1045" s="26" t="s">
        <v>7818</v>
      </c>
      <c r="D1045" s="29" t="s">
        <v>7819</v>
      </c>
      <c r="E1045" s="32">
        <v>148.2012</v>
      </c>
      <c r="F1045" s="20">
        <v>3.47</v>
      </c>
      <c r="G1045" s="31" t="s">
        <v>7820</v>
      </c>
      <c r="H1045" s="29" t="s">
        <v>4319</v>
      </c>
      <c r="I1045" s="18">
        <v>3.64</v>
      </c>
      <c r="J1045" s="31"/>
      <c r="K1045" s="31"/>
      <c r="L1045" s="31"/>
      <c r="M1045" s="31"/>
      <c r="N1045" s="31"/>
      <c r="O1045" s="31"/>
      <c r="P1045" s="31"/>
      <c r="Q1045" s="31"/>
      <c r="R1045" s="31"/>
      <c r="S1045" s="31"/>
      <c r="T1045" s="31"/>
      <c r="U1045" s="31"/>
      <c r="V1045" s="31"/>
      <c r="W1045" s="31"/>
      <c r="X1045" s="31"/>
      <c r="Y1045" s="31"/>
    </row>
    <row r="1046" ht="15.75" customHeight="1">
      <c r="A1046" s="8">
        <v>1045.0</v>
      </c>
      <c r="B1046" s="31" t="s">
        <v>7821</v>
      </c>
      <c r="C1046" s="26" t="s">
        <v>7822</v>
      </c>
      <c r="D1046" s="29" t="s">
        <v>7823</v>
      </c>
      <c r="E1046" s="32">
        <v>122.164</v>
      </c>
      <c r="F1046" s="20">
        <v>1.36</v>
      </c>
      <c r="G1046" s="31" t="s">
        <v>7824</v>
      </c>
      <c r="H1046" s="36" t="s">
        <v>4627</v>
      </c>
      <c r="I1046" s="18">
        <v>2.341666666666667</v>
      </c>
      <c r="J1046" s="31"/>
      <c r="K1046" s="31"/>
      <c r="L1046" s="31"/>
      <c r="M1046" s="31"/>
      <c r="N1046" s="31"/>
      <c r="O1046" s="31"/>
      <c r="P1046" s="31"/>
      <c r="Q1046" s="31"/>
      <c r="R1046" s="31"/>
      <c r="S1046" s="31"/>
      <c r="T1046" s="31"/>
      <c r="U1046" s="31"/>
      <c r="V1046" s="31"/>
      <c r="W1046" s="31"/>
      <c r="X1046" s="31"/>
      <c r="Y1046" s="31"/>
    </row>
    <row r="1047" ht="15.75" customHeight="1">
      <c r="A1047" s="8">
        <v>1046.0</v>
      </c>
      <c r="B1047" s="31" t="s">
        <v>7825</v>
      </c>
      <c r="C1047" s="26" t="s">
        <v>7826</v>
      </c>
      <c r="D1047" s="29" t="s">
        <v>7827</v>
      </c>
      <c r="E1047" s="32">
        <v>122.164</v>
      </c>
      <c r="F1047" s="20">
        <v>1.62</v>
      </c>
      <c r="G1047" s="31" t="s">
        <v>4904</v>
      </c>
      <c r="H1047" s="36" t="s">
        <v>4627</v>
      </c>
      <c r="I1047" s="18">
        <v>2.57</v>
      </c>
      <c r="J1047" s="31"/>
      <c r="K1047" s="31"/>
      <c r="L1047" s="31"/>
      <c r="M1047" s="31"/>
      <c r="N1047" s="31"/>
      <c r="O1047" s="31"/>
      <c r="P1047" s="31"/>
      <c r="Q1047" s="31"/>
      <c r="R1047" s="31"/>
      <c r="S1047" s="31"/>
      <c r="T1047" s="31"/>
      <c r="U1047" s="31"/>
      <c r="V1047" s="31"/>
      <c r="W1047" s="31"/>
      <c r="X1047" s="31"/>
      <c r="Y1047" s="31"/>
    </row>
    <row r="1048" ht="15.75" customHeight="1">
      <c r="A1048" s="8">
        <v>1047.0</v>
      </c>
      <c r="B1048" s="31" t="s">
        <v>7828</v>
      </c>
      <c r="C1048" s="26" t="s">
        <v>7829</v>
      </c>
      <c r="D1048" s="29" t="s">
        <v>7830</v>
      </c>
      <c r="E1048" s="32">
        <v>136.1905</v>
      </c>
      <c r="F1048" s="20">
        <v>1.98</v>
      </c>
      <c r="G1048" s="31" t="s">
        <v>4904</v>
      </c>
      <c r="H1048" s="36" t="s">
        <v>4627</v>
      </c>
      <c r="I1048" s="18">
        <v>2.57</v>
      </c>
      <c r="J1048" s="31"/>
      <c r="K1048" s="31"/>
      <c r="L1048" s="31"/>
      <c r="M1048" s="31"/>
      <c r="N1048" s="31"/>
      <c r="O1048" s="31"/>
      <c r="P1048" s="31"/>
      <c r="Q1048" s="31"/>
      <c r="R1048" s="31"/>
      <c r="S1048" s="31"/>
      <c r="T1048" s="31"/>
      <c r="U1048" s="31"/>
      <c r="V1048" s="31"/>
      <c r="W1048" s="31"/>
      <c r="X1048" s="31"/>
      <c r="Y1048" s="31"/>
    </row>
    <row r="1049" ht="15.75" customHeight="1">
      <c r="A1049" s="8">
        <v>1048.0</v>
      </c>
      <c r="B1049" s="31" t="s">
        <v>7831</v>
      </c>
      <c r="C1049" s="26" t="s">
        <v>7832</v>
      </c>
      <c r="D1049" s="29" t="s">
        <v>7833</v>
      </c>
      <c r="E1049" s="32">
        <v>122.164</v>
      </c>
      <c r="F1049" s="20">
        <v>1.42</v>
      </c>
      <c r="G1049" s="31" t="s">
        <v>7834</v>
      </c>
      <c r="H1049" s="36" t="s">
        <v>4627</v>
      </c>
      <c r="I1049" s="18">
        <v>2.2866666666666666</v>
      </c>
      <c r="J1049" s="31"/>
      <c r="K1049" s="31"/>
      <c r="L1049" s="31"/>
      <c r="M1049" s="31"/>
      <c r="N1049" s="31"/>
      <c r="O1049" s="31"/>
      <c r="P1049" s="31"/>
      <c r="Q1049" s="31"/>
      <c r="R1049" s="31"/>
      <c r="S1049" s="31"/>
      <c r="T1049" s="31"/>
      <c r="U1049" s="31"/>
      <c r="V1049" s="31"/>
      <c r="W1049" s="31"/>
      <c r="X1049" s="31"/>
      <c r="Y1049" s="31"/>
    </row>
    <row r="1050" ht="15.75" customHeight="1">
      <c r="A1050" s="8">
        <v>1049.0</v>
      </c>
      <c r="B1050" s="31" t="s">
        <v>3558</v>
      </c>
      <c r="C1050" s="26" t="s">
        <v>3559</v>
      </c>
      <c r="D1050" s="29" t="s">
        <v>7835</v>
      </c>
      <c r="E1050" s="32">
        <v>108.1375</v>
      </c>
      <c r="F1050" s="20">
        <v>1.1</v>
      </c>
      <c r="G1050" s="31" t="s">
        <v>7836</v>
      </c>
      <c r="H1050" s="36" t="s">
        <v>4627</v>
      </c>
      <c r="I1050" s="18">
        <v>2.1550000000000002</v>
      </c>
      <c r="J1050" s="31"/>
      <c r="K1050" s="31"/>
      <c r="L1050" s="31"/>
      <c r="M1050" s="31"/>
      <c r="N1050" s="31"/>
      <c r="O1050" s="31"/>
      <c r="P1050" s="31"/>
      <c r="Q1050" s="31"/>
      <c r="R1050" s="31"/>
      <c r="S1050" s="31"/>
      <c r="T1050" s="31"/>
      <c r="U1050" s="31"/>
      <c r="V1050" s="31"/>
      <c r="W1050" s="31"/>
      <c r="X1050" s="31"/>
      <c r="Y1050" s="31"/>
    </row>
    <row r="1051" ht="15.75" customHeight="1">
      <c r="A1051" s="8">
        <v>1050.0</v>
      </c>
      <c r="B1051" s="31" t="s">
        <v>7837</v>
      </c>
      <c r="C1051" s="26" t="s">
        <v>7838</v>
      </c>
      <c r="D1051" s="29" t="s">
        <v>7839</v>
      </c>
      <c r="E1051" s="32">
        <v>150.217</v>
      </c>
      <c r="F1051" s="20">
        <v>2.44</v>
      </c>
      <c r="G1051" s="31" t="s">
        <v>7840</v>
      </c>
      <c r="H1051" s="36" t="s">
        <v>4627</v>
      </c>
      <c r="I1051" s="18">
        <v>2.59</v>
      </c>
      <c r="J1051" s="31"/>
      <c r="K1051" s="31"/>
      <c r="L1051" s="31"/>
      <c r="M1051" s="31"/>
      <c r="N1051" s="31"/>
      <c r="O1051" s="31"/>
      <c r="P1051" s="31"/>
      <c r="Q1051" s="31"/>
      <c r="R1051" s="31"/>
      <c r="S1051" s="31"/>
      <c r="T1051" s="31"/>
      <c r="U1051" s="31"/>
      <c r="V1051" s="31"/>
      <c r="W1051" s="31"/>
      <c r="X1051" s="31"/>
      <c r="Y1051" s="31"/>
    </row>
    <row r="1052" ht="15.75" customHeight="1">
      <c r="A1052" s="8">
        <v>1051.0</v>
      </c>
      <c r="B1052" s="31" t="s">
        <v>1554</v>
      </c>
      <c r="C1052" s="26" t="s">
        <v>1555</v>
      </c>
      <c r="D1052" s="29" t="s">
        <v>7841</v>
      </c>
      <c r="E1052" s="32">
        <v>164.2435</v>
      </c>
      <c r="F1052" s="20">
        <v>2.93</v>
      </c>
      <c r="G1052" s="31" t="s">
        <v>7842</v>
      </c>
      <c r="H1052" s="36" t="s">
        <v>4627</v>
      </c>
      <c r="I1052" s="18">
        <v>2.93</v>
      </c>
      <c r="J1052" s="31"/>
      <c r="K1052" s="31"/>
      <c r="L1052" s="31"/>
      <c r="M1052" s="31"/>
      <c r="N1052" s="31"/>
      <c r="O1052" s="31"/>
      <c r="P1052" s="31"/>
      <c r="Q1052" s="31"/>
      <c r="R1052" s="31"/>
      <c r="S1052" s="31"/>
      <c r="T1052" s="31"/>
      <c r="U1052" s="31"/>
      <c r="V1052" s="31"/>
      <c r="W1052" s="31"/>
      <c r="X1052" s="31"/>
      <c r="Y1052" s="31"/>
    </row>
    <row r="1053" ht="15.75" customHeight="1">
      <c r="A1053" s="8">
        <v>1052.0</v>
      </c>
      <c r="B1053" s="31" t="s">
        <v>7843</v>
      </c>
      <c r="C1053" s="26" t="s">
        <v>7844</v>
      </c>
      <c r="D1053" s="29" t="s">
        <v>7845</v>
      </c>
      <c r="E1053" s="32">
        <v>136.1905</v>
      </c>
      <c r="F1053" s="20">
        <v>1.88</v>
      </c>
      <c r="G1053" s="31" t="s">
        <v>7846</v>
      </c>
      <c r="H1053" s="36" t="s">
        <v>4627</v>
      </c>
      <c r="I1053" s="18">
        <v>2.77</v>
      </c>
      <c r="J1053" s="31"/>
      <c r="K1053" s="31"/>
      <c r="L1053" s="31"/>
      <c r="M1053" s="31"/>
      <c r="N1053" s="31"/>
      <c r="O1053" s="31"/>
      <c r="P1053" s="31"/>
      <c r="Q1053" s="31"/>
      <c r="R1053" s="31"/>
      <c r="S1053" s="31"/>
      <c r="T1053" s="31"/>
      <c r="U1053" s="31"/>
      <c r="V1053" s="31"/>
      <c r="W1053" s="31"/>
      <c r="X1053" s="31"/>
      <c r="Y1053" s="31"/>
    </row>
    <row r="1054" ht="15.75" customHeight="1">
      <c r="A1054" s="8">
        <v>1053.0</v>
      </c>
      <c r="B1054" s="31" t="s">
        <v>7847</v>
      </c>
      <c r="C1054" s="26" t="s">
        <v>7848</v>
      </c>
      <c r="D1054" s="29" t="s">
        <v>7849</v>
      </c>
      <c r="E1054" s="32">
        <v>150.217</v>
      </c>
      <c r="F1054" s="20">
        <v>2.53</v>
      </c>
      <c r="G1054" s="31" t="s">
        <v>7850</v>
      </c>
      <c r="H1054" s="36" t="s">
        <v>4627</v>
      </c>
      <c r="I1054" s="18">
        <v>3.18</v>
      </c>
      <c r="J1054" s="31"/>
      <c r="K1054" s="31"/>
      <c r="L1054" s="31"/>
      <c r="M1054" s="31"/>
      <c r="N1054" s="31"/>
      <c r="O1054" s="31"/>
      <c r="P1054" s="31"/>
      <c r="Q1054" s="31"/>
      <c r="R1054" s="31"/>
      <c r="S1054" s="31"/>
      <c r="T1054" s="31"/>
      <c r="U1054" s="31"/>
      <c r="V1054" s="31"/>
      <c r="W1054" s="31"/>
      <c r="X1054" s="31"/>
      <c r="Y1054" s="31"/>
    </row>
    <row r="1055" ht="15.75" customHeight="1">
      <c r="A1055" s="8">
        <v>1054.0</v>
      </c>
      <c r="B1055" s="31" t="s">
        <v>7851</v>
      </c>
      <c r="C1055" s="26" t="s">
        <v>7852</v>
      </c>
      <c r="D1055" s="29" t="s">
        <v>7853</v>
      </c>
      <c r="E1055" s="32">
        <v>122.164</v>
      </c>
      <c r="F1055" s="20">
        <v>1.6</v>
      </c>
      <c r="G1055" s="31" t="s">
        <v>7854</v>
      </c>
      <c r="H1055" s="36" t="s">
        <v>4627</v>
      </c>
      <c r="I1055" s="18">
        <v>2.76</v>
      </c>
      <c r="J1055" s="31"/>
      <c r="K1055" s="31"/>
      <c r="L1055" s="31"/>
      <c r="M1055" s="31"/>
      <c r="N1055" s="31"/>
      <c r="O1055" s="31"/>
      <c r="P1055" s="31"/>
      <c r="Q1055" s="31"/>
      <c r="R1055" s="31"/>
      <c r="S1055" s="31"/>
      <c r="T1055" s="31"/>
      <c r="U1055" s="31"/>
      <c r="V1055" s="31"/>
      <c r="W1055" s="31"/>
      <c r="X1055" s="31"/>
      <c r="Y1055" s="31"/>
    </row>
    <row r="1056" ht="15.75" customHeight="1">
      <c r="A1056" s="8">
        <v>1055.0</v>
      </c>
      <c r="B1056" s="31" t="s">
        <v>7855</v>
      </c>
      <c r="C1056" s="26" t="s">
        <v>7856</v>
      </c>
      <c r="D1056" s="29" t="s">
        <v>7857</v>
      </c>
      <c r="E1056" s="32">
        <v>122.164</v>
      </c>
      <c r="F1056" s="20">
        <v>1.58</v>
      </c>
      <c r="G1056" s="31" t="s">
        <v>7858</v>
      </c>
      <c r="H1056" s="36" t="s">
        <v>4627</v>
      </c>
      <c r="I1056" s="18">
        <v>2.51</v>
      </c>
      <c r="J1056" s="31"/>
      <c r="K1056" s="31"/>
      <c r="L1056" s="31"/>
      <c r="M1056" s="31"/>
      <c r="N1056" s="31"/>
      <c r="O1056" s="31"/>
      <c r="P1056" s="31"/>
      <c r="Q1056" s="31"/>
      <c r="R1056" s="31"/>
      <c r="S1056" s="31"/>
      <c r="T1056" s="31"/>
      <c r="U1056" s="31"/>
      <c r="V1056" s="31"/>
      <c r="W1056" s="31"/>
      <c r="X1056" s="31"/>
      <c r="Y1056" s="31"/>
    </row>
    <row r="1057" ht="15.75" customHeight="1">
      <c r="A1057" s="8">
        <v>1056.0</v>
      </c>
      <c r="B1057" s="31" t="s">
        <v>7859</v>
      </c>
      <c r="C1057" s="26" t="s">
        <v>7860</v>
      </c>
      <c r="D1057" s="29" t="s">
        <v>7861</v>
      </c>
      <c r="E1057" s="32">
        <v>136.1905</v>
      </c>
      <c r="F1057" s="20">
        <v>1.95</v>
      </c>
      <c r="G1057" s="31" t="s">
        <v>7862</v>
      </c>
      <c r="H1057" s="36" t="s">
        <v>4627</v>
      </c>
      <c r="I1057" s="18">
        <v>2.426</v>
      </c>
      <c r="J1057" s="31"/>
      <c r="K1057" s="31"/>
      <c r="L1057" s="31"/>
      <c r="M1057" s="31"/>
      <c r="N1057" s="31"/>
      <c r="O1057" s="31"/>
      <c r="P1057" s="31"/>
      <c r="Q1057" s="31"/>
      <c r="R1057" s="31"/>
      <c r="S1057" s="31"/>
      <c r="T1057" s="31"/>
      <c r="U1057" s="31"/>
      <c r="V1057" s="31"/>
      <c r="W1057" s="31"/>
      <c r="X1057" s="31"/>
      <c r="Y1057" s="31"/>
    </row>
    <row r="1058" ht="15.75" customHeight="1">
      <c r="A1058" s="8">
        <v>1057.0</v>
      </c>
      <c r="B1058" s="31" t="s">
        <v>7863</v>
      </c>
      <c r="C1058" s="26" t="s">
        <v>7864</v>
      </c>
      <c r="D1058" s="29" t="s">
        <v>7865</v>
      </c>
      <c r="E1058" s="32">
        <v>136.1905</v>
      </c>
      <c r="F1058" s="20">
        <v>2.11</v>
      </c>
      <c r="G1058" s="31" t="s">
        <v>7866</v>
      </c>
      <c r="H1058" s="36" t="s">
        <v>4627</v>
      </c>
      <c r="I1058" s="18">
        <v>2.74</v>
      </c>
      <c r="J1058" s="31"/>
      <c r="K1058" s="31"/>
      <c r="L1058" s="31"/>
      <c r="M1058" s="31"/>
      <c r="N1058" s="31"/>
      <c r="O1058" s="31"/>
      <c r="P1058" s="31"/>
      <c r="Q1058" s="31"/>
      <c r="R1058" s="31"/>
      <c r="S1058" s="31"/>
      <c r="T1058" s="31"/>
      <c r="U1058" s="31"/>
      <c r="V1058" s="31"/>
      <c r="W1058" s="31"/>
      <c r="X1058" s="31"/>
      <c r="Y1058" s="31"/>
    </row>
    <row r="1059" ht="15.75" customHeight="1">
      <c r="A1059" s="8">
        <v>1058.0</v>
      </c>
      <c r="B1059" s="31" t="s">
        <v>7867</v>
      </c>
      <c r="C1059" s="26" t="s">
        <v>7868</v>
      </c>
      <c r="D1059" s="29" t="s">
        <v>7869</v>
      </c>
      <c r="E1059" s="32">
        <v>164.2435</v>
      </c>
      <c r="F1059" s="20">
        <v>2.97</v>
      </c>
      <c r="G1059" s="31" t="s">
        <v>7870</v>
      </c>
      <c r="H1059" s="36" t="s">
        <v>4627</v>
      </c>
      <c r="I1059" s="18">
        <v>3.16</v>
      </c>
      <c r="J1059" s="31"/>
      <c r="K1059" s="31"/>
      <c r="L1059" s="31"/>
      <c r="M1059" s="31"/>
      <c r="N1059" s="31"/>
      <c r="O1059" s="31"/>
      <c r="P1059" s="31"/>
      <c r="Q1059" s="31"/>
      <c r="R1059" s="31"/>
      <c r="S1059" s="31"/>
      <c r="T1059" s="31"/>
      <c r="U1059" s="31"/>
      <c r="V1059" s="31"/>
      <c r="W1059" s="31"/>
      <c r="X1059" s="31"/>
      <c r="Y1059" s="31"/>
    </row>
    <row r="1060" ht="15.75" customHeight="1">
      <c r="A1060" s="8">
        <v>1059.0</v>
      </c>
      <c r="B1060" s="31" t="s">
        <v>7871</v>
      </c>
      <c r="C1060" s="26" t="s">
        <v>7872</v>
      </c>
      <c r="D1060" s="29" t="s">
        <v>7873</v>
      </c>
      <c r="E1060" s="32">
        <v>136.1905</v>
      </c>
      <c r="F1060" s="20">
        <v>2.27</v>
      </c>
      <c r="G1060" s="31" t="s">
        <v>7874</v>
      </c>
      <c r="H1060" s="36" t="s">
        <v>4627</v>
      </c>
      <c r="I1060" s="18">
        <v>3.07</v>
      </c>
      <c r="J1060" s="31"/>
      <c r="K1060" s="31"/>
      <c r="L1060" s="31"/>
      <c r="M1060" s="31"/>
      <c r="N1060" s="31"/>
      <c r="O1060" s="31"/>
      <c r="P1060" s="31"/>
      <c r="Q1060" s="31"/>
      <c r="R1060" s="31"/>
      <c r="S1060" s="31"/>
      <c r="T1060" s="31"/>
      <c r="U1060" s="31"/>
      <c r="V1060" s="31"/>
      <c r="W1060" s="31"/>
      <c r="X1060" s="31"/>
      <c r="Y1060" s="31"/>
    </row>
    <row r="1061" ht="15.75" customHeight="1">
      <c r="A1061" s="8">
        <v>1060.0</v>
      </c>
      <c r="B1061" s="31" t="s">
        <v>7875</v>
      </c>
      <c r="C1061" s="26" t="s">
        <v>7876</v>
      </c>
      <c r="D1061" s="29" t="s">
        <v>7877</v>
      </c>
      <c r="E1061" s="32">
        <v>164.2435</v>
      </c>
      <c r="F1061" s="20">
        <v>2.99</v>
      </c>
      <c r="G1061" s="31" t="s">
        <v>7878</v>
      </c>
      <c r="H1061" s="36" t="s">
        <v>4627</v>
      </c>
      <c r="I1061" s="18">
        <v>3.48</v>
      </c>
      <c r="J1061" s="31"/>
      <c r="K1061" s="31"/>
      <c r="L1061" s="31"/>
      <c r="M1061" s="31"/>
      <c r="N1061" s="31"/>
      <c r="O1061" s="31"/>
      <c r="P1061" s="31"/>
      <c r="Q1061" s="31"/>
      <c r="R1061" s="31"/>
      <c r="S1061" s="31"/>
      <c r="T1061" s="31"/>
      <c r="U1061" s="31"/>
      <c r="V1061" s="31"/>
      <c r="W1061" s="31"/>
      <c r="X1061" s="31"/>
      <c r="Y1061" s="31"/>
    </row>
    <row r="1062" ht="15.75" customHeight="1">
      <c r="A1062" s="8">
        <v>1061.0</v>
      </c>
      <c r="B1062" s="31" t="s">
        <v>7879</v>
      </c>
      <c r="C1062" s="26" t="s">
        <v>7880</v>
      </c>
      <c r="D1062" s="29" t="s">
        <v>7881</v>
      </c>
      <c r="E1062" s="32">
        <v>136.1905</v>
      </c>
      <c r="F1062" s="20">
        <v>1.98</v>
      </c>
      <c r="G1062" s="31" t="s">
        <v>7882</v>
      </c>
      <c r="H1062" s="36" t="s">
        <v>4627</v>
      </c>
      <c r="I1062" s="18">
        <v>2.6</v>
      </c>
      <c r="J1062" s="31"/>
      <c r="K1062" s="31"/>
      <c r="L1062" s="31"/>
      <c r="M1062" s="31"/>
      <c r="N1062" s="31"/>
      <c r="O1062" s="31"/>
      <c r="P1062" s="31"/>
      <c r="Q1062" s="31"/>
      <c r="R1062" s="31"/>
      <c r="S1062" s="31"/>
      <c r="T1062" s="31"/>
      <c r="U1062" s="31"/>
      <c r="V1062" s="31"/>
      <c r="W1062" s="31"/>
      <c r="X1062" s="31"/>
      <c r="Y1062" s="31"/>
    </row>
    <row r="1063" ht="15.75" customHeight="1">
      <c r="A1063" s="8">
        <v>1062.0</v>
      </c>
      <c r="B1063" s="31" t="s">
        <v>7883</v>
      </c>
      <c r="C1063" s="26" t="s">
        <v>7884</v>
      </c>
      <c r="D1063" s="29" t="s">
        <v>7885</v>
      </c>
      <c r="E1063" s="32">
        <v>150.217</v>
      </c>
      <c r="F1063" s="20">
        <v>2.44</v>
      </c>
      <c r="G1063" s="31" t="s">
        <v>7886</v>
      </c>
      <c r="H1063" s="36" t="s">
        <v>4627</v>
      </c>
      <c r="I1063" s="18">
        <v>3.06</v>
      </c>
      <c r="J1063" s="31"/>
      <c r="K1063" s="31"/>
      <c r="L1063" s="31"/>
      <c r="M1063" s="31"/>
      <c r="N1063" s="31"/>
      <c r="O1063" s="31"/>
      <c r="P1063" s="31"/>
      <c r="Q1063" s="31"/>
      <c r="R1063" s="31"/>
      <c r="S1063" s="31"/>
      <c r="T1063" s="31"/>
      <c r="U1063" s="31"/>
      <c r="V1063" s="31"/>
      <c r="W1063" s="31"/>
      <c r="X1063" s="31"/>
      <c r="Y1063" s="31"/>
    </row>
    <row r="1064" ht="15.75" customHeight="1">
      <c r="A1064" s="8">
        <v>1063.0</v>
      </c>
      <c r="B1064" s="31" t="s">
        <v>7887</v>
      </c>
      <c r="C1064" s="26" t="s">
        <v>7888</v>
      </c>
      <c r="D1064" s="29" t="s">
        <v>7889</v>
      </c>
      <c r="E1064" s="32">
        <v>150.217</v>
      </c>
      <c r="F1064" s="20">
        <v>2.48</v>
      </c>
      <c r="G1064" s="31" t="s">
        <v>7890</v>
      </c>
      <c r="H1064" s="29" t="s">
        <v>4319</v>
      </c>
      <c r="I1064" s="18">
        <v>2.89</v>
      </c>
      <c r="J1064" s="31"/>
      <c r="K1064" s="31"/>
      <c r="L1064" s="31"/>
      <c r="M1064" s="31"/>
      <c r="N1064" s="31"/>
      <c r="O1064" s="31"/>
      <c r="P1064" s="31"/>
      <c r="Q1064" s="31"/>
      <c r="R1064" s="31"/>
      <c r="S1064" s="31"/>
      <c r="T1064" s="31"/>
      <c r="U1064" s="31"/>
      <c r="V1064" s="31"/>
      <c r="W1064" s="31"/>
      <c r="X1064" s="31"/>
      <c r="Y1064" s="31"/>
    </row>
    <row r="1065" ht="15.75" customHeight="1">
      <c r="A1065" s="8">
        <v>1064.0</v>
      </c>
      <c r="B1065" s="31" t="s">
        <v>7891</v>
      </c>
      <c r="C1065" s="26" t="s">
        <v>7892</v>
      </c>
      <c r="D1065" s="29" t="s">
        <v>7893</v>
      </c>
      <c r="E1065" s="32">
        <v>178.27</v>
      </c>
      <c r="F1065" s="20">
        <v>3.63517560305765</v>
      </c>
      <c r="G1065" s="31" t="s">
        <v>7894</v>
      </c>
      <c r="H1065" s="36" t="s">
        <v>4627</v>
      </c>
      <c r="I1065" s="18">
        <v>3.87</v>
      </c>
      <c r="J1065" s="31"/>
      <c r="K1065" s="31"/>
      <c r="L1065" s="31"/>
      <c r="M1065" s="31"/>
      <c r="N1065" s="31"/>
      <c r="O1065" s="31"/>
      <c r="P1065" s="31"/>
      <c r="Q1065" s="31"/>
      <c r="R1065" s="31"/>
      <c r="S1065" s="31"/>
      <c r="T1065" s="31"/>
      <c r="U1065" s="31"/>
      <c r="V1065" s="31"/>
      <c r="W1065" s="31"/>
      <c r="X1065" s="31"/>
      <c r="Y1065" s="31"/>
    </row>
    <row r="1066" ht="15.75" customHeight="1">
      <c r="A1066" s="8">
        <v>1065.0</v>
      </c>
      <c r="B1066" s="31" t="s">
        <v>7895</v>
      </c>
      <c r="C1066" s="26" t="s">
        <v>7896</v>
      </c>
      <c r="D1066" s="29" t="s">
        <v>7897</v>
      </c>
      <c r="E1066" s="32">
        <v>150.217</v>
      </c>
      <c r="F1066" s="20">
        <v>2.48</v>
      </c>
      <c r="G1066" s="31" t="s">
        <v>7898</v>
      </c>
      <c r="H1066" s="36" t="s">
        <v>4627</v>
      </c>
      <c r="I1066" s="18">
        <v>3.01</v>
      </c>
      <c r="J1066" s="31"/>
      <c r="K1066" s="31"/>
      <c r="L1066" s="31"/>
      <c r="M1066" s="31"/>
      <c r="N1066" s="31"/>
      <c r="O1066" s="31"/>
      <c r="P1066" s="31"/>
      <c r="Q1066" s="31"/>
      <c r="R1066" s="31"/>
      <c r="S1066" s="31"/>
      <c r="T1066" s="31"/>
      <c r="U1066" s="31"/>
      <c r="V1066" s="31"/>
      <c r="W1066" s="31"/>
      <c r="X1066" s="31"/>
      <c r="Y1066" s="31"/>
    </row>
    <row r="1067" ht="15.75" customHeight="1">
      <c r="A1067" s="8">
        <v>1066.0</v>
      </c>
      <c r="B1067" s="31" t="s">
        <v>7899</v>
      </c>
      <c r="C1067" s="26" t="s">
        <v>7900</v>
      </c>
      <c r="D1067" s="29" t="s">
        <v>7901</v>
      </c>
      <c r="E1067" s="32">
        <v>150.217</v>
      </c>
      <c r="F1067" s="20">
        <v>2.35</v>
      </c>
      <c r="G1067" s="31" t="s">
        <v>7902</v>
      </c>
      <c r="H1067" s="36" t="s">
        <v>4627</v>
      </c>
      <c r="I1067" s="18">
        <v>3.078333333333333</v>
      </c>
      <c r="J1067" s="31"/>
      <c r="K1067" s="31"/>
      <c r="L1067" s="31"/>
      <c r="M1067" s="31"/>
      <c r="N1067" s="31"/>
      <c r="O1067" s="31"/>
      <c r="P1067" s="31"/>
      <c r="Q1067" s="31"/>
      <c r="R1067" s="31"/>
      <c r="S1067" s="31"/>
      <c r="T1067" s="31"/>
      <c r="U1067" s="31"/>
      <c r="V1067" s="31"/>
      <c r="W1067" s="31"/>
      <c r="X1067" s="31"/>
      <c r="Y1067" s="31"/>
    </row>
    <row r="1068" ht="15.75" customHeight="1">
      <c r="A1068" s="8">
        <v>1067.0</v>
      </c>
      <c r="B1068" s="31" t="s">
        <v>7903</v>
      </c>
      <c r="C1068" s="26" t="s">
        <v>7904</v>
      </c>
      <c r="D1068" s="29" t="s">
        <v>7905</v>
      </c>
      <c r="E1068" s="32">
        <v>164.2435</v>
      </c>
      <c r="F1068" s="20">
        <v>3.04</v>
      </c>
      <c r="G1068" s="31" t="s">
        <v>7906</v>
      </c>
      <c r="H1068" s="36" t="s">
        <v>4627</v>
      </c>
      <c r="I1068" s="18">
        <v>3.442</v>
      </c>
      <c r="J1068" s="31"/>
      <c r="K1068" s="31"/>
      <c r="L1068" s="31"/>
      <c r="M1068" s="31"/>
      <c r="N1068" s="31"/>
      <c r="O1068" s="31"/>
      <c r="P1068" s="31"/>
      <c r="Q1068" s="31"/>
      <c r="R1068" s="31"/>
      <c r="S1068" s="31"/>
      <c r="T1068" s="31"/>
      <c r="U1068" s="31"/>
      <c r="V1068" s="31"/>
      <c r="W1068" s="31"/>
      <c r="X1068" s="31"/>
      <c r="Y1068" s="31"/>
    </row>
    <row r="1069" ht="15.75" customHeight="1">
      <c r="A1069" s="8">
        <v>1068.0</v>
      </c>
      <c r="B1069" s="31" t="s">
        <v>7907</v>
      </c>
      <c r="C1069" s="26" t="s">
        <v>7908</v>
      </c>
      <c r="D1069" s="29" t="s">
        <v>7909</v>
      </c>
      <c r="E1069" s="32">
        <v>136.1905</v>
      </c>
      <c r="F1069" s="20">
        <v>1.97</v>
      </c>
      <c r="G1069" s="31" t="s">
        <v>7910</v>
      </c>
      <c r="H1069" s="36" t="s">
        <v>4627</v>
      </c>
      <c r="I1069" s="18">
        <v>2.38</v>
      </c>
      <c r="J1069" s="31"/>
      <c r="K1069" s="31"/>
      <c r="L1069" s="31"/>
      <c r="M1069" s="31"/>
      <c r="N1069" s="31"/>
      <c r="O1069" s="31"/>
      <c r="P1069" s="31"/>
      <c r="Q1069" s="31"/>
      <c r="R1069" s="31"/>
      <c r="S1069" s="31"/>
      <c r="T1069" s="31"/>
      <c r="U1069" s="31"/>
      <c r="V1069" s="31"/>
      <c r="W1069" s="31"/>
      <c r="X1069" s="31"/>
      <c r="Y1069" s="31"/>
    </row>
    <row r="1070" ht="15.75" customHeight="1">
      <c r="A1070" s="8">
        <v>1069.0</v>
      </c>
      <c r="B1070" s="31" t="s">
        <v>7911</v>
      </c>
      <c r="C1070" s="26" t="s">
        <v>7912</v>
      </c>
      <c r="D1070" s="29" t="s">
        <v>7913</v>
      </c>
      <c r="E1070" s="32">
        <v>150.217</v>
      </c>
      <c r="F1070" s="20">
        <v>2.39214711178032</v>
      </c>
      <c r="G1070" s="31" t="s">
        <v>7914</v>
      </c>
      <c r="H1070" s="36" t="s">
        <v>7915</v>
      </c>
      <c r="I1070" s="18">
        <v>2.91</v>
      </c>
      <c r="J1070" s="31"/>
      <c r="K1070" s="31"/>
      <c r="L1070" s="31"/>
      <c r="M1070" s="31"/>
      <c r="N1070" s="31"/>
      <c r="O1070" s="31"/>
      <c r="P1070" s="31"/>
      <c r="Q1070" s="31"/>
      <c r="R1070" s="31"/>
      <c r="S1070" s="31"/>
      <c r="T1070" s="31"/>
      <c r="U1070" s="31"/>
      <c r="V1070" s="31"/>
      <c r="W1070" s="31"/>
      <c r="X1070" s="31"/>
      <c r="Y1070" s="31"/>
    </row>
    <row r="1071" ht="15.75" customHeight="1">
      <c r="A1071" s="8">
        <v>1070.0</v>
      </c>
      <c r="B1071" s="31" t="s">
        <v>7916</v>
      </c>
      <c r="C1071" s="26" t="s">
        <v>7912</v>
      </c>
      <c r="D1071" s="29" t="s">
        <v>7917</v>
      </c>
      <c r="E1071" s="32">
        <v>150.217</v>
      </c>
      <c r="F1071" s="20">
        <v>2.39214711178032</v>
      </c>
      <c r="G1071" s="31" t="s">
        <v>7918</v>
      </c>
      <c r="H1071" s="36" t="s">
        <v>4627</v>
      </c>
      <c r="I1071" s="18">
        <v>2.99</v>
      </c>
      <c r="J1071" s="31"/>
      <c r="K1071" s="31"/>
      <c r="L1071" s="31"/>
      <c r="M1071" s="31"/>
      <c r="N1071" s="31"/>
      <c r="O1071" s="31"/>
      <c r="P1071" s="31"/>
      <c r="Q1071" s="31"/>
      <c r="R1071" s="31"/>
      <c r="S1071" s="31"/>
      <c r="T1071" s="31"/>
      <c r="U1071" s="31"/>
      <c r="V1071" s="31"/>
      <c r="W1071" s="31"/>
      <c r="X1071" s="31"/>
      <c r="Y1071" s="31"/>
    </row>
    <row r="1072" ht="15.75" customHeight="1">
      <c r="A1072" s="8">
        <v>1071.0</v>
      </c>
      <c r="B1072" s="9" t="s">
        <v>7919</v>
      </c>
      <c r="C1072" s="26" t="s">
        <v>7920</v>
      </c>
      <c r="D1072" s="26" t="s">
        <v>7921</v>
      </c>
      <c r="E1072" s="32">
        <v>150.217</v>
      </c>
      <c r="F1072" s="20" t="s">
        <v>6701</v>
      </c>
      <c r="G1072" s="18">
        <v>-0.11</v>
      </c>
      <c r="H1072" s="36" t="s">
        <v>4627</v>
      </c>
      <c r="I1072" s="13">
        <v>2.89</v>
      </c>
      <c r="J1072" s="31"/>
      <c r="K1072" s="31"/>
      <c r="L1072" s="31"/>
      <c r="M1072" s="31"/>
      <c r="N1072" s="31"/>
      <c r="O1072" s="31"/>
      <c r="P1072" s="31"/>
      <c r="Q1072" s="31"/>
      <c r="R1072" s="31"/>
      <c r="S1072" s="31"/>
      <c r="T1072" s="31"/>
      <c r="U1072" s="31"/>
      <c r="V1072" s="31"/>
      <c r="W1072" s="31"/>
      <c r="X1072" s="31"/>
      <c r="Y1072" s="31"/>
    </row>
    <row r="1073" ht="15.75" customHeight="1">
      <c r="A1073" s="8">
        <v>1072.0</v>
      </c>
      <c r="B1073" s="31" t="s">
        <v>7922</v>
      </c>
      <c r="C1073" s="26" t="s">
        <v>7923</v>
      </c>
      <c r="D1073" s="29" t="s">
        <v>7924</v>
      </c>
      <c r="E1073" s="32">
        <v>150.217</v>
      </c>
      <c r="F1073" s="20">
        <v>2.37270052219856</v>
      </c>
      <c r="G1073" s="31" t="s">
        <v>7925</v>
      </c>
      <c r="H1073" s="36" t="s">
        <v>4627</v>
      </c>
      <c r="I1073" s="18">
        <v>2.84</v>
      </c>
      <c r="J1073" s="31"/>
      <c r="K1073" s="31"/>
      <c r="L1073" s="31"/>
      <c r="M1073" s="31"/>
      <c r="N1073" s="31"/>
      <c r="O1073" s="31"/>
      <c r="P1073" s="31"/>
      <c r="Q1073" s="31"/>
      <c r="R1073" s="31"/>
      <c r="S1073" s="31"/>
      <c r="T1073" s="31"/>
      <c r="U1073" s="31"/>
      <c r="V1073" s="31"/>
      <c r="W1073" s="31"/>
      <c r="X1073" s="31"/>
      <c r="Y1073" s="31"/>
    </row>
    <row r="1074" ht="15.75" customHeight="1">
      <c r="A1074" s="8">
        <v>1073.0</v>
      </c>
      <c r="B1074" s="31" t="s">
        <v>1560</v>
      </c>
      <c r="C1074" s="26" t="s">
        <v>1561</v>
      </c>
      <c r="D1074" s="29" t="s">
        <v>7926</v>
      </c>
      <c r="E1074" s="32">
        <v>146.1854</v>
      </c>
      <c r="F1074" s="20">
        <v>1.67</v>
      </c>
      <c r="G1074" s="31" t="s">
        <v>7927</v>
      </c>
      <c r="H1074" s="36" t="s">
        <v>4627</v>
      </c>
      <c r="I1074" s="18">
        <v>2.82</v>
      </c>
      <c r="J1074" s="31"/>
      <c r="K1074" s="31"/>
      <c r="L1074" s="31"/>
      <c r="M1074" s="31"/>
      <c r="N1074" s="31"/>
      <c r="O1074" s="31"/>
      <c r="P1074" s="31"/>
      <c r="Q1074" s="31"/>
      <c r="R1074" s="31"/>
      <c r="S1074" s="31"/>
      <c r="T1074" s="31"/>
      <c r="U1074" s="31"/>
      <c r="V1074" s="31"/>
      <c r="W1074" s="31"/>
      <c r="X1074" s="31"/>
      <c r="Y1074" s="31"/>
    </row>
    <row r="1075" ht="15.75" customHeight="1">
      <c r="A1075" s="8">
        <v>1074.0</v>
      </c>
      <c r="B1075" s="31" t="s">
        <v>7928</v>
      </c>
      <c r="C1075" s="26" t="s">
        <v>7929</v>
      </c>
      <c r="D1075" s="29" t="s">
        <v>7930</v>
      </c>
      <c r="E1075" s="32">
        <v>134.1747</v>
      </c>
      <c r="F1075" s="20">
        <v>1.95</v>
      </c>
      <c r="G1075" s="31" t="s">
        <v>7931</v>
      </c>
      <c r="H1075" s="36" t="s">
        <v>4627</v>
      </c>
      <c r="I1075" s="18">
        <v>2.92</v>
      </c>
      <c r="J1075" s="31"/>
      <c r="K1075" s="31"/>
      <c r="L1075" s="31"/>
      <c r="M1075" s="31"/>
      <c r="N1075" s="31"/>
      <c r="O1075" s="31"/>
      <c r="P1075" s="31"/>
      <c r="Q1075" s="31"/>
      <c r="R1075" s="31"/>
      <c r="S1075" s="31"/>
      <c r="T1075" s="31"/>
      <c r="U1075" s="31"/>
      <c r="V1075" s="31"/>
      <c r="W1075" s="31"/>
      <c r="X1075" s="31"/>
      <c r="Y1075" s="31"/>
    </row>
    <row r="1076" ht="15.75" customHeight="1">
      <c r="A1076" s="8">
        <v>1075.0</v>
      </c>
      <c r="B1076" s="31" t="s">
        <v>7932</v>
      </c>
      <c r="C1076" s="26" t="s">
        <v>7933</v>
      </c>
      <c r="D1076" s="29" t="s">
        <v>7934</v>
      </c>
      <c r="E1076" s="32">
        <v>134.1747</v>
      </c>
      <c r="F1076" s="20">
        <v>1.93</v>
      </c>
      <c r="G1076" s="31" t="s">
        <v>7935</v>
      </c>
      <c r="H1076" s="29" t="s">
        <v>4319</v>
      </c>
      <c r="I1076" s="18">
        <v>2.42</v>
      </c>
      <c r="J1076" s="31"/>
      <c r="K1076" s="31"/>
      <c r="L1076" s="31"/>
      <c r="M1076" s="31"/>
      <c r="N1076" s="31"/>
      <c r="O1076" s="31"/>
      <c r="P1076" s="31"/>
      <c r="Q1076" s="31"/>
      <c r="R1076" s="31"/>
      <c r="S1076" s="31"/>
      <c r="T1076" s="31"/>
      <c r="U1076" s="31"/>
      <c r="V1076" s="31"/>
      <c r="W1076" s="31"/>
      <c r="X1076" s="31"/>
      <c r="Y1076" s="31"/>
    </row>
    <row r="1077" ht="15.75" customHeight="1">
      <c r="A1077" s="8">
        <v>1076.0</v>
      </c>
      <c r="B1077" s="31" t="s">
        <v>7936</v>
      </c>
      <c r="C1077" s="26" t="s">
        <v>7937</v>
      </c>
      <c r="D1077" s="29" t="s">
        <v>7938</v>
      </c>
      <c r="E1077" s="32">
        <v>187.0336</v>
      </c>
      <c r="F1077" s="20">
        <v>1.97</v>
      </c>
      <c r="G1077" s="31" t="s">
        <v>7939</v>
      </c>
      <c r="H1077" s="29" t="s">
        <v>4319</v>
      </c>
      <c r="I1077" s="18">
        <v>3.37</v>
      </c>
      <c r="J1077" s="31"/>
      <c r="K1077" s="31"/>
      <c r="L1077" s="31"/>
      <c r="M1077" s="31"/>
      <c r="N1077" s="31"/>
      <c r="O1077" s="31"/>
      <c r="P1077" s="31"/>
      <c r="Q1077" s="31"/>
      <c r="R1077" s="31"/>
      <c r="S1077" s="31"/>
      <c r="T1077" s="31"/>
      <c r="U1077" s="31"/>
      <c r="V1077" s="31"/>
      <c r="W1077" s="31"/>
      <c r="X1077" s="31"/>
      <c r="Y1077" s="31"/>
    </row>
    <row r="1078" ht="15.75" customHeight="1">
      <c r="A1078" s="8">
        <v>1077.0</v>
      </c>
      <c r="B1078" s="31" t="s">
        <v>7940</v>
      </c>
      <c r="C1078" s="26" t="s">
        <v>7941</v>
      </c>
      <c r="D1078" s="29" t="s">
        <v>7942</v>
      </c>
      <c r="E1078" s="32">
        <v>187.0336</v>
      </c>
      <c r="F1078" s="20">
        <v>1.97</v>
      </c>
      <c r="G1078" s="31" t="s">
        <v>7943</v>
      </c>
      <c r="H1078" s="36" t="s">
        <v>4627</v>
      </c>
      <c r="I1078" s="18">
        <v>3.1</v>
      </c>
      <c r="J1078" s="31"/>
      <c r="K1078" s="31"/>
      <c r="L1078" s="31"/>
      <c r="M1078" s="31"/>
      <c r="N1078" s="31"/>
      <c r="O1078" s="31"/>
      <c r="P1078" s="31"/>
      <c r="Q1078" s="31"/>
      <c r="R1078" s="31"/>
      <c r="S1078" s="31"/>
      <c r="T1078" s="31"/>
      <c r="U1078" s="31"/>
      <c r="V1078" s="31"/>
      <c r="W1078" s="31"/>
      <c r="X1078" s="31"/>
      <c r="Y1078" s="31"/>
    </row>
    <row r="1079" ht="15.75" customHeight="1">
      <c r="A1079" s="8">
        <v>1078.0</v>
      </c>
      <c r="B1079" s="31" t="s">
        <v>7944</v>
      </c>
      <c r="C1079" s="26" t="s">
        <v>7945</v>
      </c>
      <c r="D1079" s="29" t="s">
        <v>7946</v>
      </c>
      <c r="E1079" s="32">
        <v>142.5823</v>
      </c>
      <c r="F1079" s="20">
        <v>1.94</v>
      </c>
      <c r="G1079" s="31" t="s">
        <v>7947</v>
      </c>
      <c r="H1079" s="36" t="s">
        <v>4627</v>
      </c>
      <c r="I1079" s="18">
        <v>3.15</v>
      </c>
      <c r="J1079" s="31"/>
      <c r="K1079" s="31"/>
      <c r="L1079" s="31"/>
      <c r="M1079" s="31"/>
      <c r="N1079" s="31"/>
      <c r="O1079" s="31"/>
      <c r="P1079" s="31"/>
      <c r="Q1079" s="31"/>
      <c r="R1079" s="31"/>
      <c r="S1079" s="31"/>
      <c r="T1079" s="31"/>
      <c r="U1079" s="31"/>
      <c r="V1079" s="31"/>
      <c r="W1079" s="31"/>
      <c r="X1079" s="31"/>
      <c r="Y1079" s="31"/>
    </row>
    <row r="1080" ht="15.75" customHeight="1">
      <c r="A1080" s="8">
        <v>1079.0</v>
      </c>
      <c r="B1080" s="31" t="s">
        <v>7948</v>
      </c>
      <c r="C1080" s="26" t="s">
        <v>7949</v>
      </c>
      <c r="D1080" s="29" t="s">
        <v>7950</v>
      </c>
      <c r="E1080" s="32">
        <v>142.5823</v>
      </c>
      <c r="F1080" s="20">
        <v>1.96</v>
      </c>
      <c r="G1080" s="31" t="s">
        <v>7951</v>
      </c>
      <c r="H1080" s="36" t="s">
        <v>4627</v>
      </c>
      <c r="I1080" s="18">
        <v>3.25</v>
      </c>
      <c r="J1080" s="31"/>
      <c r="K1080" s="31"/>
      <c r="L1080" s="31"/>
      <c r="M1080" s="31"/>
      <c r="N1080" s="31"/>
      <c r="O1080" s="31"/>
      <c r="P1080" s="31"/>
      <c r="Q1080" s="31"/>
      <c r="R1080" s="31"/>
      <c r="S1080" s="31"/>
      <c r="T1080" s="31"/>
      <c r="U1080" s="31"/>
      <c r="V1080" s="31"/>
      <c r="W1080" s="31"/>
      <c r="X1080" s="31"/>
      <c r="Y1080" s="31"/>
    </row>
    <row r="1081" ht="14.25" customHeight="1">
      <c r="A1081" s="8">
        <v>1080.0</v>
      </c>
      <c r="B1081" s="31" t="s">
        <v>7952</v>
      </c>
      <c r="C1081" s="26" t="s">
        <v>7953</v>
      </c>
      <c r="D1081" s="29" t="s">
        <v>7954</v>
      </c>
      <c r="E1081" s="32">
        <v>156.6088</v>
      </c>
      <c r="F1081" s="20">
        <v>2.21</v>
      </c>
      <c r="G1081" s="31" t="s">
        <v>7955</v>
      </c>
      <c r="H1081" s="36" t="s">
        <v>4627</v>
      </c>
      <c r="I1081" s="18">
        <v>3.32</v>
      </c>
      <c r="J1081" s="31"/>
      <c r="K1081" s="31"/>
      <c r="L1081" s="31"/>
      <c r="M1081" s="31"/>
      <c r="N1081" s="31"/>
      <c r="O1081" s="31"/>
      <c r="P1081" s="31"/>
      <c r="Q1081" s="31"/>
      <c r="R1081" s="31"/>
      <c r="S1081" s="31"/>
      <c r="T1081" s="31"/>
      <c r="U1081" s="31"/>
      <c r="V1081" s="31"/>
      <c r="W1081" s="31"/>
      <c r="X1081" s="31"/>
      <c r="Y1081" s="31"/>
    </row>
    <row r="1082" ht="14.25" customHeight="1">
      <c r="A1082" s="8">
        <v>1081.0</v>
      </c>
      <c r="B1082" s="31" t="s">
        <v>7956</v>
      </c>
      <c r="C1082" s="26" t="s">
        <v>7957</v>
      </c>
      <c r="D1082" s="29" t="s">
        <v>7958</v>
      </c>
      <c r="E1082" s="32">
        <v>142.5823</v>
      </c>
      <c r="F1082" s="20">
        <v>1.77</v>
      </c>
      <c r="G1082" s="31" t="s">
        <v>7959</v>
      </c>
      <c r="H1082" s="29" t="s">
        <v>4319</v>
      </c>
      <c r="I1082" s="18">
        <v>2.9</v>
      </c>
      <c r="J1082" s="31"/>
      <c r="K1082" s="31"/>
      <c r="L1082" s="31"/>
      <c r="M1082" s="31"/>
      <c r="N1082" s="31"/>
      <c r="O1082" s="31"/>
      <c r="P1082" s="31"/>
      <c r="Q1082" s="31"/>
      <c r="R1082" s="31"/>
      <c r="S1082" s="31"/>
      <c r="T1082" s="31"/>
      <c r="U1082" s="31"/>
      <c r="V1082" s="31"/>
      <c r="W1082" s="31"/>
      <c r="X1082" s="31"/>
      <c r="Y1082" s="31"/>
    </row>
    <row r="1083" ht="14.25" customHeight="1">
      <c r="A1083" s="8">
        <v>1082.0</v>
      </c>
      <c r="B1083" s="31" t="s">
        <v>7960</v>
      </c>
      <c r="C1083" s="3" t="s">
        <v>7961</v>
      </c>
      <c r="D1083" s="29" t="s">
        <v>7962</v>
      </c>
      <c r="E1083" s="32">
        <v>132.1589</v>
      </c>
      <c r="F1083" s="20">
        <v>1.79137334329655</v>
      </c>
      <c r="G1083" s="31" t="s">
        <v>7963</v>
      </c>
      <c r="H1083" s="29" t="s">
        <v>4319</v>
      </c>
      <c r="I1083" s="18">
        <v>3.0723</v>
      </c>
      <c r="J1083" s="31"/>
      <c r="K1083" s="31"/>
      <c r="L1083" s="31"/>
      <c r="M1083" s="31"/>
      <c r="N1083" s="31"/>
      <c r="O1083" s="31"/>
      <c r="P1083" s="31"/>
      <c r="Q1083" s="31"/>
      <c r="R1083" s="31"/>
      <c r="S1083" s="31"/>
      <c r="T1083" s="31"/>
      <c r="U1083" s="31"/>
      <c r="V1083" s="31"/>
      <c r="W1083" s="31"/>
      <c r="X1083" s="31"/>
      <c r="Y1083" s="31"/>
    </row>
    <row r="1084" ht="14.25" customHeight="1">
      <c r="A1084" s="8">
        <v>1083.0</v>
      </c>
      <c r="B1084" s="31" t="s">
        <v>7964</v>
      </c>
      <c r="C1084" s="26" t="s">
        <v>7965</v>
      </c>
      <c r="D1084" s="29" t="s">
        <v>7966</v>
      </c>
      <c r="E1084" s="32">
        <v>134.1747</v>
      </c>
      <c r="F1084" s="20">
        <v>1.93</v>
      </c>
      <c r="G1084" s="31" t="s">
        <v>7736</v>
      </c>
      <c r="H1084" s="29" t="s">
        <v>4319</v>
      </c>
      <c r="I1084" s="18">
        <v>2.31</v>
      </c>
      <c r="J1084" s="31"/>
      <c r="K1084" s="31"/>
      <c r="L1084" s="31"/>
      <c r="M1084" s="31"/>
      <c r="N1084" s="31"/>
      <c r="O1084" s="31"/>
      <c r="P1084" s="31"/>
      <c r="Q1084" s="31"/>
      <c r="R1084" s="31"/>
      <c r="S1084" s="31"/>
      <c r="T1084" s="31"/>
      <c r="U1084" s="31"/>
      <c r="V1084" s="31"/>
      <c r="W1084" s="31"/>
      <c r="X1084" s="31"/>
      <c r="Y1084" s="31"/>
    </row>
    <row r="1085" ht="14.25" customHeight="1">
      <c r="A1085" s="8">
        <v>1084.0</v>
      </c>
      <c r="B1085" s="31" t="s">
        <v>7967</v>
      </c>
      <c r="C1085" s="26" t="s">
        <v>7968</v>
      </c>
      <c r="D1085" s="29" t="s">
        <v>7969</v>
      </c>
      <c r="E1085" s="32">
        <v>198.09</v>
      </c>
      <c r="F1085" s="20">
        <v>2.08</v>
      </c>
      <c r="G1085" s="31" t="s">
        <v>7970</v>
      </c>
      <c r="H1085" s="36" t="s">
        <v>4627</v>
      </c>
      <c r="I1085" s="18">
        <v>2.8</v>
      </c>
      <c r="J1085" s="31"/>
      <c r="K1085" s="31"/>
      <c r="L1085" s="31"/>
      <c r="M1085" s="31"/>
      <c r="N1085" s="31"/>
      <c r="O1085" s="31"/>
      <c r="P1085" s="31"/>
      <c r="Q1085" s="31"/>
      <c r="R1085" s="31"/>
      <c r="S1085" s="31"/>
      <c r="T1085" s="31"/>
      <c r="U1085" s="31"/>
      <c r="V1085" s="31"/>
      <c r="W1085" s="31"/>
      <c r="X1085" s="31"/>
      <c r="Y1085" s="31"/>
    </row>
    <row r="1086" ht="14.25" customHeight="1">
      <c r="A1086" s="8">
        <v>1085.0</v>
      </c>
      <c r="B1086" s="31" t="s">
        <v>7971</v>
      </c>
      <c r="C1086" s="26" t="s">
        <v>7972</v>
      </c>
      <c r="D1086" s="29" t="s">
        <v>7973</v>
      </c>
      <c r="E1086" s="32">
        <v>126.128</v>
      </c>
      <c r="F1086" s="20">
        <v>1.31</v>
      </c>
      <c r="G1086" s="31" t="s">
        <v>7974</v>
      </c>
      <c r="H1086" s="29" t="s">
        <v>4319</v>
      </c>
      <c r="I1086" s="18">
        <v>2.33</v>
      </c>
      <c r="J1086" s="31"/>
      <c r="K1086" s="31"/>
      <c r="L1086" s="31"/>
      <c r="M1086" s="31"/>
      <c r="N1086" s="31"/>
      <c r="O1086" s="31"/>
      <c r="P1086" s="31"/>
      <c r="Q1086" s="31"/>
      <c r="R1086" s="31"/>
      <c r="S1086" s="31"/>
      <c r="T1086" s="31"/>
      <c r="U1086" s="31"/>
      <c r="V1086" s="31"/>
      <c r="W1086" s="31"/>
      <c r="X1086" s="31"/>
      <c r="Y1086" s="31"/>
    </row>
    <row r="1087" ht="14.25" customHeight="1">
      <c r="A1087" s="8">
        <v>1086.0</v>
      </c>
      <c r="B1087" s="31" t="s">
        <v>7975</v>
      </c>
      <c r="C1087" s="26" t="s">
        <v>7976</v>
      </c>
      <c r="D1087" s="29" t="s">
        <v>7977</v>
      </c>
      <c r="E1087" s="32">
        <v>126.128</v>
      </c>
      <c r="F1087" s="20">
        <v>1.28</v>
      </c>
      <c r="G1087" s="31" t="s">
        <v>7978</v>
      </c>
      <c r="H1087" s="36" t="s">
        <v>4627</v>
      </c>
      <c r="I1087" s="18">
        <v>2.61</v>
      </c>
      <c r="J1087" s="31"/>
      <c r="K1087" s="31"/>
      <c r="L1087" s="31"/>
      <c r="M1087" s="31"/>
      <c r="N1087" s="31"/>
      <c r="O1087" s="31"/>
      <c r="P1087" s="31"/>
      <c r="Q1087" s="31"/>
      <c r="R1087" s="31"/>
      <c r="S1087" s="31"/>
      <c r="T1087" s="31"/>
      <c r="U1087" s="31"/>
      <c r="V1087" s="31"/>
      <c r="W1087" s="31"/>
      <c r="X1087" s="31"/>
      <c r="Y1087" s="31"/>
    </row>
    <row r="1088" ht="14.25" customHeight="1">
      <c r="A1088" s="8">
        <v>1087.0</v>
      </c>
      <c r="B1088" s="31" t="s">
        <v>7979</v>
      </c>
      <c r="C1088" s="26" t="s">
        <v>7980</v>
      </c>
      <c r="D1088" s="29" t="s">
        <v>7981</v>
      </c>
      <c r="E1088" s="32">
        <v>126.128</v>
      </c>
      <c r="F1088" s="20">
        <v>1.36</v>
      </c>
      <c r="G1088" s="31" t="s">
        <v>7982</v>
      </c>
      <c r="H1088" s="29" t="s">
        <v>4319</v>
      </c>
      <c r="I1088" s="18">
        <v>2.38</v>
      </c>
      <c r="J1088" s="31"/>
      <c r="K1088" s="31"/>
      <c r="L1088" s="31"/>
      <c r="M1088" s="31"/>
      <c r="N1088" s="31"/>
      <c r="O1088" s="31"/>
      <c r="P1088" s="31"/>
      <c r="Q1088" s="31"/>
      <c r="R1088" s="31"/>
      <c r="S1088" s="31"/>
      <c r="T1088" s="31"/>
      <c r="U1088" s="31"/>
      <c r="V1088" s="31"/>
      <c r="W1088" s="31"/>
      <c r="X1088" s="31"/>
      <c r="Y1088" s="31"/>
    </row>
    <row r="1089" ht="14.25" customHeight="1">
      <c r="A1089" s="8">
        <v>1088.0</v>
      </c>
      <c r="B1089" s="31" t="s">
        <v>7983</v>
      </c>
      <c r="C1089" s="26" t="s">
        <v>7984</v>
      </c>
      <c r="D1089" s="29" t="s">
        <v>7985</v>
      </c>
      <c r="E1089" s="32">
        <v>234.0341</v>
      </c>
      <c r="F1089" s="20">
        <v>2.24</v>
      </c>
      <c r="G1089" s="31" t="s">
        <v>5016</v>
      </c>
      <c r="H1089" s="29" t="s">
        <v>4319</v>
      </c>
      <c r="I1089" s="18">
        <v>3.33</v>
      </c>
      <c r="J1089" s="31"/>
      <c r="K1089" s="31"/>
      <c r="L1089" s="31"/>
      <c r="M1089" s="31"/>
      <c r="N1089" s="31"/>
      <c r="O1089" s="31"/>
      <c r="P1089" s="31"/>
      <c r="Q1089" s="31"/>
      <c r="R1089" s="31"/>
      <c r="S1089" s="31"/>
      <c r="T1089" s="31"/>
      <c r="U1089" s="31"/>
      <c r="V1089" s="31"/>
      <c r="W1089" s="31"/>
      <c r="X1089" s="31"/>
      <c r="Y1089" s="31"/>
    </row>
    <row r="1090" ht="15.75" customHeight="1">
      <c r="A1090" s="8">
        <v>1089.0</v>
      </c>
      <c r="B1090" s="31" t="s">
        <v>1578</v>
      </c>
      <c r="C1090" s="26" t="s">
        <v>1579</v>
      </c>
      <c r="D1090" s="29" t="s">
        <v>7986</v>
      </c>
      <c r="E1090" s="32">
        <v>106.1217</v>
      </c>
      <c r="F1090" s="20">
        <v>1.48</v>
      </c>
      <c r="G1090" s="31" t="s">
        <v>7987</v>
      </c>
      <c r="H1090" s="36" t="s">
        <v>4627</v>
      </c>
      <c r="I1090" s="18">
        <v>2.884888888888889</v>
      </c>
      <c r="J1090" s="31"/>
      <c r="K1090" s="31"/>
      <c r="L1090" s="31"/>
      <c r="M1090" s="31"/>
      <c r="N1090" s="31"/>
      <c r="O1090" s="31"/>
      <c r="P1090" s="31"/>
      <c r="Q1090" s="31"/>
      <c r="R1090" s="31"/>
      <c r="S1090" s="31"/>
      <c r="T1090" s="31"/>
      <c r="U1090" s="31"/>
      <c r="V1090" s="31"/>
      <c r="W1090" s="31"/>
      <c r="X1090" s="31"/>
      <c r="Y1090" s="31"/>
    </row>
    <row r="1091" ht="14.25" customHeight="1">
      <c r="A1091" s="8">
        <v>1090.0</v>
      </c>
      <c r="B1091" s="31" t="s">
        <v>7988</v>
      </c>
      <c r="C1091" s="26" t="s">
        <v>7989</v>
      </c>
      <c r="D1091" s="29" t="s">
        <v>7990</v>
      </c>
      <c r="E1091" s="32">
        <v>120.1482</v>
      </c>
      <c r="F1091" s="20">
        <v>2.26</v>
      </c>
      <c r="G1091" s="31" t="s">
        <v>7991</v>
      </c>
      <c r="H1091" s="29" t="s">
        <v>4319</v>
      </c>
      <c r="I1091" s="18">
        <v>2.943</v>
      </c>
      <c r="J1091" s="31"/>
      <c r="K1091" s="31"/>
      <c r="L1091" s="31"/>
      <c r="M1091" s="31"/>
      <c r="N1091" s="31"/>
      <c r="O1091" s="31"/>
      <c r="P1091" s="31"/>
      <c r="Q1091" s="31"/>
      <c r="R1091" s="31"/>
      <c r="S1091" s="31"/>
      <c r="T1091" s="31"/>
      <c r="U1091" s="31"/>
      <c r="V1091" s="31"/>
      <c r="W1091" s="31"/>
      <c r="X1091" s="31"/>
      <c r="Y1091" s="31"/>
    </row>
    <row r="1092" ht="15.75" customHeight="1">
      <c r="A1092" s="8">
        <v>1091.0</v>
      </c>
      <c r="B1092" s="31" t="s">
        <v>1581</v>
      </c>
      <c r="C1092" s="26" t="s">
        <v>1582</v>
      </c>
      <c r="D1092" s="29" t="s">
        <v>7992</v>
      </c>
      <c r="E1092" s="32">
        <v>148.2012</v>
      </c>
      <c r="F1092" s="20">
        <v>3.17</v>
      </c>
      <c r="G1092" s="31" t="s">
        <v>7993</v>
      </c>
      <c r="H1092" s="36" t="s">
        <v>4627</v>
      </c>
      <c r="I1092" s="18">
        <v>3.67</v>
      </c>
      <c r="J1092" s="31"/>
      <c r="K1092" s="31"/>
      <c r="L1092" s="31"/>
      <c r="M1092" s="31"/>
      <c r="N1092" s="31"/>
      <c r="O1092" s="31"/>
      <c r="P1092" s="31"/>
      <c r="Q1092" s="31"/>
      <c r="R1092" s="31"/>
      <c r="S1092" s="31"/>
      <c r="T1092" s="31"/>
      <c r="U1092" s="31"/>
      <c r="V1092" s="31"/>
      <c r="W1092" s="31"/>
      <c r="X1092" s="31"/>
      <c r="Y1092" s="31"/>
    </row>
    <row r="1093" ht="14.25" customHeight="1">
      <c r="A1093" s="8">
        <v>1092.0</v>
      </c>
      <c r="B1093" s="31" t="s">
        <v>1587</v>
      </c>
      <c r="C1093" s="26" t="s">
        <v>1588</v>
      </c>
      <c r="D1093" s="29" t="s">
        <v>7994</v>
      </c>
      <c r="E1093" s="32">
        <v>120.1482</v>
      </c>
      <c r="F1093" s="20">
        <v>2.26</v>
      </c>
      <c r="G1093" s="31" t="s">
        <v>7995</v>
      </c>
      <c r="H1093" s="29" t="s">
        <v>4319</v>
      </c>
      <c r="I1093" s="18">
        <v>2.99525</v>
      </c>
      <c r="J1093" s="31"/>
      <c r="K1093" s="31"/>
      <c r="L1093" s="31"/>
      <c r="M1093" s="31"/>
      <c r="N1093" s="31"/>
      <c r="O1093" s="31"/>
      <c r="P1093" s="31"/>
      <c r="Q1093" s="31"/>
      <c r="R1093" s="31"/>
      <c r="S1093" s="31"/>
      <c r="T1093" s="31"/>
      <c r="U1093" s="31"/>
      <c r="V1093" s="31"/>
      <c r="W1093" s="31"/>
      <c r="X1093" s="31"/>
      <c r="Y1093" s="31"/>
    </row>
    <row r="1094" ht="15.75" customHeight="1">
      <c r="A1094" s="8">
        <v>1093.0</v>
      </c>
      <c r="B1094" s="31" t="s">
        <v>7996</v>
      </c>
      <c r="C1094" s="26" t="s">
        <v>7997</v>
      </c>
      <c r="D1094" s="29" t="s">
        <v>7998</v>
      </c>
      <c r="E1094" s="32">
        <v>120.1482</v>
      </c>
      <c r="F1094" s="20">
        <v>2.26</v>
      </c>
      <c r="G1094" s="31" t="s">
        <v>7999</v>
      </c>
      <c r="H1094" s="29" t="s">
        <v>4319</v>
      </c>
      <c r="I1094" s="18">
        <v>3.081</v>
      </c>
      <c r="J1094" s="31"/>
      <c r="K1094" s="31"/>
      <c r="L1094" s="31"/>
      <c r="M1094" s="31"/>
      <c r="N1094" s="31"/>
      <c r="O1094" s="31"/>
      <c r="P1094" s="31"/>
      <c r="Q1094" s="31"/>
      <c r="R1094" s="31"/>
      <c r="S1094" s="31"/>
      <c r="T1094" s="31"/>
      <c r="U1094" s="31"/>
      <c r="V1094" s="31"/>
      <c r="W1094" s="31"/>
      <c r="X1094" s="31"/>
      <c r="Y1094" s="31"/>
    </row>
    <row r="1095" ht="15.75" customHeight="1">
      <c r="A1095" s="8">
        <v>1094.0</v>
      </c>
      <c r="B1095" s="31" t="s">
        <v>8000</v>
      </c>
      <c r="C1095" s="26" t="s">
        <v>8001</v>
      </c>
      <c r="D1095" s="29" t="s">
        <v>8002</v>
      </c>
      <c r="E1095" s="32">
        <v>134.1747</v>
      </c>
      <c r="F1095" s="20">
        <v>2.75</v>
      </c>
      <c r="G1095" s="31" t="s">
        <v>8003</v>
      </c>
      <c r="H1095" s="29" t="s">
        <v>4319</v>
      </c>
      <c r="I1095" s="18">
        <v>3.2855</v>
      </c>
      <c r="J1095" s="31"/>
      <c r="K1095" s="31"/>
      <c r="L1095" s="31"/>
      <c r="M1095" s="31"/>
      <c r="N1095" s="31"/>
      <c r="O1095" s="31"/>
      <c r="P1095" s="31"/>
      <c r="Q1095" s="31"/>
      <c r="R1095" s="31"/>
      <c r="S1095" s="31"/>
      <c r="T1095" s="31"/>
      <c r="U1095" s="31"/>
      <c r="V1095" s="31"/>
      <c r="W1095" s="31"/>
      <c r="X1095" s="31"/>
      <c r="Y1095" s="31"/>
    </row>
    <row r="1096" ht="14.25" customHeight="1">
      <c r="A1096" s="8">
        <v>1095.0</v>
      </c>
      <c r="B1096" s="31" t="s">
        <v>1593</v>
      </c>
      <c r="C1096" s="26" t="s">
        <v>1594</v>
      </c>
      <c r="D1096" s="29" t="s">
        <v>8004</v>
      </c>
      <c r="E1096" s="32">
        <v>136.1476</v>
      </c>
      <c r="F1096" s="20">
        <v>1.76</v>
      </c>
      <c r="G1096" s="31" t="s">
        <v>8005</v>
      </c>
      <c r="H1096" s="29" t="s">
        <v>4319</v>
      </c>
      <c r="I1096" s="18">
        <v>2.953</v>
      </c>
      <c r="J1096" s="31"/>
      <c r="K1096" s="31"/>
      <c r="L1096" s="31"/>
      <c r="M1096" s="31"/>
      <c r="N1096" s="31"/>
      <c r="O1096" s="31"/>
      <c r="P1096" s="31"/>
      <c r="Q1096" s="31"/>
      <c r="R1096" s="31"/>
      <c r="S1096" s="31"/>
      <c r="T1096" s="31"/>
      <c r="U1096" s="31"/>
      <c r="V1096" s="31"/>
      <c r="W1096" s="31"/>
      <c r="X1096" s="31"/>
      <c r="Y1096" s="31"/>
    </row>
    <row r="1097" ht="15.75" customHeight="1">
      <c r="A1097" s="8">
        <v>1096.0</v>
      </c>
      <c r="B1097" s="31" t="s">
        <v>8006</v>
      </c>
      <c r="C1097" s="26" t="s">
        <v>8007</v>
      </c>
      <c r="D1097" s="29" t="s">
        <v>8008</v>
      </c>
      <c r="E1097" s="32">
        <v>136.1476</v>
      </c>
      <c r="F1097" s="20">
        <v>1.72</v>
      </c>
      <c r="G1097" s="31" t="s">
        <v>8009</v>
      </c>
      <c r="H1097" s="36" t="s">
        <v>4627</v>
      </c>
      <c r="I1097" s="18">
        <v>3.1495</v>
      </c>
      <c r="J1097" s="31"/>
      <c r="K1097" s="31"/>
      <c r="L1097" s="31"/>
      <c r="M1097" s="31"/>
      <c r="N1097" s="31"/>
      <c r="O1097" s="31"/>
      <c r="P1097" s="31"/>
      <c r="Q1097" s="31"/>
      <c r="R1097" s="31"/>
      <c r="S1097" s="31"/>
      <c r="T1097" s="31"/>
      <c r="U1097" s="31"/>
      <c r="V1097" s="31"/>
      <c r="W1097" s="31"/>
      <c r="X1097" s="31"/>
      <c r="Y1097" s="31"/>
    </row>
    <row r="1098" ht="15.75" customHeight="1">
      <c r="A1098" s="8">
        <v>1097.0</v>
      </c>
      <c r="B1098" s="31" t="s">
        <v>8010</v>
      </c>
      <c r="C1098" s="26" t="s">
        <v>8011</v>
      </c>
      <c r="D1098" s="29" t="s">
        <v>8012</v>
      </c>
      <c r="E1098" s="32">
        <v>136.1476</v>
      </c>
      <c r="F1098" s="20">
        <v>1.71</v>
      </c>
      <c r="G1098" s="31" t="s">
        <v>8013</v>
      </c>
      <c r="H1098" s="29" t="s">
        <v>4319</v>
      </c>
      <c r="I1098" s="18">
        <v>3.2306666666666666</v>
      </c>
      <c r="J1098" s="31"/>
      <c r="K1098" s="31"/>
      <c r="L1098" s="31"/>
      <c r="M1098" s="31"/>
      <c r="N1098" s="31"/>
      <c r="O1098" s="31"/>
      <c r="P1098" s="31"/>
      <c r="Q1098" s="31"/>
      <c r="R1098" s="31"/>
      <c r="S1098" s="31"/>
      <c r="T1098" s="31"/>
      <c r="U1098" s="31"/>
      <c r="V1098" s="31"/>
      <c r="W1098" s="31"/>
      <c r="X1098" s="31"/>
      <c r="Y1098" s="31"/>
    </row>
    <row r="1099" ht="14.25" customHeight="1">
      <c r="A1099" s="8">
        <v>1098.0</v>
      </c>
      <c r="B1099" s="31" t="s">
        <v>1596</v>
      </c>
      <c r="C1099" s="26" t="s">
        <v>1597</v>
      </c>
      <c r="D1099" s="29" t="s">
        <v>8014</v>
      </c>
      <c r="E1099" s="32">
        <v>166.1735</v>
      </c>
      <c r="F1099" s="20">
        <v>1.87</v>
      </c>
      <c r="G1099" s="31" t="s">
        <v>8015</v>
      </c>
      <c r="H1099" s="29" t="s">
        <v>4319</v>
      </c>
      <c r="I1099" s="18">
        <v>2.941</v>
      </c>
      <c r="J1099" s="31"/>
      <c r="K1099" s="31"/>
      <c r="L1099" s="31"/>
      <c r="M1099" s="31"/>
      <c r="N1099" s="31"/>
      <c r="O1099" s="31"/>
      <c r="P1099" s="31"/>
      <c r="Q1099" s="31"/>
      <c r="R1099" s="31"/>
      <c r="S1099" s="31"/>
      <c r="T1099" s="31"/>
      <c r="U1099" s="31"/>
      <c r="V1099" s="31"/>
      <c r="W1099" s="31"/>
      <c r="X1099" s="31"/>
      <c r="Y1099" s="31"/>
    </row>
    <row r="1100" ht="14.25" customHeight="1">
      <c r="A1100" s="8">
        <v>1099.0</v>
      </c>
      <c r="B1100" s="31" t="s">
        <v>1599</v>
      </c>
      <c r="C1100" s="26" t="s">
        <v>1600</v>
      </c>
      <c r="D1100" s="29" t="s">
        <v>8016</v>
      </c>
      <c r="E1100" s="32">
        <v>196.1994</v>
      </c>
      <c r="F1100" s="20">
        <v>1.44</v>
      </c>
      <c r="G1100" s="31" t="s">
        <v>8017</v>
      </c>
      <c r="H1100" s="36" t="s">
        <v>4627</v>
      </c>
      <c r="I1100" s="18">
        <v>2.899875</v>
      </c>
      <c r="J1100" s="31"/>
      <c r="K1100" s="31"/>
      <c r="L1100" s="31"/>
      <c r="M1100" s="31"/>
      <c r="N1100" s="31"/>
      <c r="O1100" s="31"/>
      <c r="P1100" s="31"/>
      <c r="Q1100" s="31"/>
      <c r="R1100" s="31"/>
      <c r="S1100" s="31"/>
      <c r="T1100" s="31"/>
      <c r="U1100" s="31"/>
      <c r="V1100" s="31"/>
      <c r="W1100" s="31"/>
      <c r="X1100" s="31"/>
      <c r="Y1100" s="31"/>
    </row>
    <row r="1101" ht="15.75" customHeight="1">
      <c r="A1101" s="8">
        <v>1100.0</v>
      </c>
      <c r="B1101" s="31" t="s">
        <v>8018</v>
      </c>
      <c r="C1101" s="26" t="s">
        <v>8019</v>
      </c>
      <c r="D1101" s="29" t="s">
        <v>8020</v>
      </c>
      <c r="E1101" s="32">
        <v>178.2271</v>
      </c>
      <c r="F1101" s="20">
        <v>3.26</v>
      </c>
      <c r="G1101" s="31" t="s">
        <v>8021</v>
      </c>
      <c r="H1101" s="29" t="s">
        <v>4319</v>
      </c>
      <c r="I1101" s="18">
        <v>3.716</v>
      </c>
      <c r="J1101" s="31"/>
      <c r="K1101" s="31"/>
      <c r="L1101" s="31"/>
      <c r="M1101" s="31"/>
      <c r="N1101" s="31"/>
      <c r="O1101" s="31"/>
      <c r="P1101" s="31"/>
      <c r="Q1101" s="31"/>
      <c r="R1101" s="31"/>
      <c r="S1101" s="31"/>
      <c r="T1101" s="31"/>
      <c r="U1101" s="31"/>
      <c r="V1101" s="31"/>
      <c r="W1101" s="31"/>
      <c r="X1101" s="31"/>
      <c r="Y1101" s="31"/>
    </row>
    <row r="1102" ht="14.25" customHeight="1">
      <c r="A1102" s="8">
        <v>1101.0</v>
      </c>
      <c r="B1102" s="31" t="s">
        <v>8022</v>
      </c>
      <c r="C1102" s="26" t="s">
        <v>8023</v>
      </c>
      <c r="D1102" s="29" t="s">
        <v>8024</v>
      </c>
      <c r="E1102" s="32">
        <v>192.2536</v>
      </c>
      <c r="F1102" s="20">
        <v>3.76</v>
      </c>
      <c r="G1102" s="31" t="s">
        <v>8025</v>
      </c>
      <c r="H1102" s="36" t="s">
        <v>4627</v>
      </c>
      <c r="I1102" s="18">
        <v>4.1798</v>
      </c>
      <c r="J1102" s="31"/>
      <c r="K1102" s="31"/>
      <c r="L1102" s="31"/>
      <c r="M1102" s="31"/>
      <c r="N1102" s="31"/>
      <c r="O1102" s="31"/>
      <c r="P1102" s="31"/>
      <c r="Q1102" s="31"/>
      <c r="R1102" s="31"/>
      <c r="S1102" s="31"/>
      <c r="T1102" s="31"/>
      <c r="U1102" s="31"/>
      <c r="V1102" s="31"/>
      <c r="W1102" s="31"/>
      <c r="X1102" s="31"/>
      <c r="Y1102" s="31"/>
    </row>
    <row r="1103" ht="15.75" customHeight="1">
      <c r="A1103" s="8">
        <v>1102.0</v>
      </c>
      <c r="B1103" s="9" t="s">
        <v>8026</v>
      </c>
      <c r="C1103" s="26" t="s">
        <v>8011</v>
      </c>
      <c r="D1103" s="26" t="s">
        <v>8027</v>
      </c>
      <c r="E1103" s="32">
        <v>136.1476</v>
      </c>
      <c r="F1103" s="20" t="s">
        <v>8028</v>
      </c>
      <c r="G1103" s="31">
        <v>0.23</v>
      </c>
      <c r="H1103" s="36" t="s">
        <v>4627</v>
      </c>
      <c r="I1103" s="13">
        <v>3.23</v>
      </c>
      <c r="J1103" s="31"/>
      <c r="K1103" s="31"/>
      <c r="L1103" s="31"/>
      <c r="M1103" s="31"/>
      <c r="N1103" s="31"/>
      <c r="O1103" s="31"/>
      <c r="P1103" s="31"/>
      <c r="Q1103" s="31"/>
      <c r="R1103" s="31"/>
      <c r="S1103" s="31"/>
      <c r="T1103" s="31"/>
      <c r="U1103" s="31"/>
      <c r="V1103" s="31"/>
      <c r="W1103" s="31"/>
      <c r="X1103" s="31"/>
      <c r="Y1103" s="31"/>
    </row>
    <row r="1104" ht="15.75" customHeight="1">
      <c r="A1104" s="8">
        <v>1103.0</v>
      </c>
      <c r="B1104" s="31" t="s">
        <v>1602</v>
      </c>
      <c r="C1104" s="26" t="s">
        <v>1603</v>
      </c>
      <c r="D1104" s="29" t="s">
        <v>8029</v>
      </c>
      <c r="E1104" s="32">
        <v>150.1741</v>
      </c>
      <c r="F1104" s="20">
        <v>2.28</v>
      </c>
      <c r="G1104" s="31" t="s">
        <v>8030</v>
      </c>
      <c r="H1104" s="3" t="s">
        <v>6076</v>
      </c>
      <c r="I1104" s="18">
        <v>3.0706</v>
      </c>
      <c r="J1104" s="31"/>
      <c r="K1104" s="31"/>
      <c r="L1104" s="31"/>
      <c r="M1104" s="31"/>
      <c r="N1104" s="31"/>
      <c r="O1104" s="31"/>
      <c r="P1104" s="31"/>
      <c r="Q1104" s="31"/>
      <c r="R1104" s="31"/>
      <c r="S1104" s="31"/>
      <c r="T1104" s="31"/>
      <c r="U1104" s="31"/>
      <c r="V1104" s="31"/>
      <c r="W1104" s="31"/>
      <c r="X1104" s="31"/>
      <c r="Y1104" s="31"/>
    </row>
    <row r="1105" ht="15.75" customHeight="1">
      <c r="A1105" s="8">
        <v>1104.0</v>
      </c>
      <c r="B1105" s="31" t="s">
        <v>8031</v>
      </c>
      <c r="C1105" s="26" t="s">
        <v>8032</v>
      </c>
      <c r="D1105" s="29" t="s">
        <v>8033</v>
      </c>
      <c r="E1105" s="32">
        <v>185.0178</v>
      </c>
      <c r="F1105" s="20">
        <v>2.6</v>
      </c>
      <c r="G1105" s="31" t="s">
        <v>8034</v>
      </c>
      <c r="H1105" s="29" t="s">
        <v>4319</v>
      </c>
      <c r="I1105" s="18">
        <v>3.5869999999999997</v>
      </c>
      <c r="J1105" s="31"/>
      <c r="K1105" s="31"/>
      <c r="L1105" s="31"/>
      <c r="M1105" s="31"/>
      <c r="N1105" s="31"/>
      <c r="O1105" s="31"/>
      <c r="P1105" s="31"/>
      <c r="Q1105" s="31"/>
      <c r="R1105" s="31"/>
      <c r="S1105" s="31"/>
      <c r="T1105" s="31"/>
      <c r="U1105" s="31"/>
      <c r="V1105" s="31"/>
      <c r="W1105" s="31"/>
      <c r="X1105" s="31"/>
      <c r="Y1105" s="31"/>
    </row>
    <row r="1106" ht="15.75" customHeight="1">
      <c r="A1106" s="8">
        <v>1105.0</v>
      </c>
      <c r="B1106" s="31" t="s">
        <v>8035</v>
      </c>
      <c r="C1106" s="26" t="s">
        <v>8036</v>
      </c>
      <c r="D1106" s="29" t="s">
        <v>8037</v>
      </c>
      <c r="E1106" s="32">
        <v>185.0178</v>
      </c>
      <c r="F1106" s="20">
        <v>2.6</v>
      </c>
      <c r="G1106" s="31" t="s">
        <v>8038</v>
      </c>
      <c r="H1106" s="29" t="s">
        <v>4319</v>
      </c>
      <c r="I1106" s="18">
        <v>3.5060000000000002</v>
      </c>
      <c r="J1106" s="31"/>
      <c r="K1106" s="31"/>
      <c r="L1106" s="31"/>
      <c r="M1106" s="31"/>
      <c r="N1106" s="31"/>
      <c r="O1106" s="31"/>
      <c r="P1106" s="31"/>
      <c r="Q1106" s="31"/>
      <c r="R1106" s="31"/>
      <c r="S1106" s="31"/>
      <c r="T1106" s="31"/>
      <c r="U1106" s="31"/>
      <c r="V1106" s="31"/>
      <c r="W1106" s="31"/>
      <c r="X1106" s="31"/>
      <c r="Y1106" s="31"/>
    </row>
    <row r="1107" ht="15.75" customHeight="1">
      <c r="A1107" s="8">
        <v>1106.0</v>
      </c>
      <c r="B1107" s="31" t="s">
        <v>8039</v>
      </c>
      <c r="C1107" s="26" t="s">
        <v>8040</v>
      </c>
      <c r="D1107" s="29" t="s">
        <v>8041</v>
      </c>
      <c r="E1107" s="32">
        <v>185.0178</v>
      </c>
      <c r="F1107" s="20">
        <v>2.6</v>
      </c>
      <c r="G1107" s="31" t="s">
        <v>8042</v>
      </c>
      <c r="H1107" s="29" t="s">
        <v>4319</v>
      </c>
      <c r="I1107" s="18">
        <v>3.477</v>
      </c>
      <c r="J1107" s="31"/>
      <c r="K1107" s="31"/>
      <c r="L1107" s="31"/>
      <c r="M1107" s="31"/>
      <c r="N1107" s="31"/>
      <c r="O1107" s="31"/>
      <c r="P1107" s="31"/>
      <c r="Q1107" s="31"/>
      <c r="R1107" s="31"/>
      <c r="S1107" s="31"/>
      <c r="T1107" s="31"/>
      <c r="U1107" s="31"/>
      <c r="V1107" s="31"/>
      <c r="W1107" s="31"/>
      <c r="X1107" s="31"/>
      <c r="Y1107" s="31"/>
    </row>
    <row r="1108" ht="15.75" customHeight="1">
      <c r="A1108" s="8">
        <v>1107.0</v>
      </c>
      <c r="B1108" s="31" t="s">
        <v>8043</v>
      </c>
      <c r="C1108" s="26" t="s">
        <v>8044</v>
      </c>
      <c r="D1108" s="29" t="s">
        <v>8045</v>
      </c>
      <c r="E1108" s="32">
        <v>140.5665</v>
      </c>
      <c r="F1108" s="20">
        <v>2.33</v>
      </c>
      <c r="G1108" s="31" t="s">
        <v>8046</v>
      </c>
      <c r="H1108" s="29" t="s">
        <v>4319</v>
      </c>
      <c r="I1108" s="18">
        <v>3.4885</v>
      </c>
      <c r="J1108" s="31"/>
      <c r="K1108" s="31"/>
      <c r="L1108" s="31"/>
      <c r="M1108" s="31"/>
      <c r="N1108" s="31"/>
      <c r="O1108" s="31"/>
      <c r="P1108" s="31"/>
      <c r="Q1108" s="31"/>
      <c r="R1108" s="31"/>
      <c r="S1108" s="31"/>
      <c r="T1108" s="31"/>
      <c r="U1108" s="31"/>
      <c r="V1108" s="31"/>
      <c r="W1108" s="31"/>
      <c r="X1108" s="31"/>
      <c r="Y1108" s="31"/>
    </row>
    <row r="1109" ht="15.75" customHeight="1">
      <c r="A1109" s="8">
        <v>1108.0</v>
      </c>
      <c r="B1109" s="31" t="s">
        <v>1609</v>
      </c>
      <c r="C1109" s="26" t="s">
        <v>1610</v>
      </c>
      <c r="D1109" s="29" t="s">
        <v>8047</v>
      </c>
      <c r="E1109" s="32">
        <v>140.5665</v>
      </c>
      <c r="F1109" s="20">
        <v>2.1</v>
      </c>
      <c r="G1109" s="31" t="s">
        <v>8048</v>
      </c>
      <c r="H1109" s="36" t="s">
        <v>4627</v>
      </c>
      <c r="I1109" s="18">
        <v>3.4</v>
      </c>
      <c r="J1109" s="31"/>
      <c r="K1109" s="31"/>
      <c r="L1109" s="31"/>
      <c r="M1109" s="31"/>
      <c r="N1109" s="31"/>
      <c r="O1109" s="31"/>
      <c r="P1109" s="31"/>
      <c r="Q1109" s="31"/>
      <c r="R1109" s="31"/>
      <c r="S1109" s="31"/>
      <c r="T1109" s="31"/>
      <c r="U1109" s="31"/>
      <c r="V1109" s="31"/>
      <c r="W1109" s="31"/>
      <c r="X1109" s="31"/>
      <c r="Y1109" s="31"/>
    </row>
    <row r="1110" ht="15.75" customHeight="1">
      <c r="A1110" s="8">
        <v>1109.0</v>
      </c>
      <c r="B1110" s="31" t="s">
        <v>8049</v>
      </c>
      <c r="C1110" s="26" t="s">
        <v>8050</v>
      </c>
      <c r="D1110" s="29" t="s">
        <v>8051</v>
      </c>
      <c r="E1110" s="32">
        <v>140.5665</v>
      </c>
      <c r="F1110" s="20">
        <v>2.26</v>
      </c>
      <c r="G1110" s="31" t="s">
        <v>8052</v>
      </c>
      <c r="H1110" s="29" t="s">
        <v>4319</v>
      </c>
      <c r="I1110" s="18">
        <v>3.406</v>
      </c>
      <c r="J1110" s="31"/>
      <c r="K1110" s="31"/>
      <c r="L1110" s="31"/>
      <c r="M1110" s="31"/>
      <c r="N1110" s="31"/>
      <c r="O1110" s="31"/>
      <c r="P1110" s="31"/>
      <c r="Q1110" s="31"/>
      <c r="R1110" s="31"/>
      <c r="S1110" s="31"/>
      <c r="T1110" s="31"/>
      <c r="U1110" s="31"/>
      <c r="V1110" s="31"/>
      <c r="W1110" s="31"/>
      <c r="X1110" s="31"/>
      <c r="Y1110" s="31"/>
    </row>
    <row r="1111" ht="15.75" customHeight="1">
      <c r="A1111" s="8">
        <v>1110.0</v>
      </c>
      <c r="B1111" s="31" t="s">
        <v>1612</v>
      </c>
      <c r="C1111" s="26" t="s">
        <v>1613</v>
      </c>
      <c r="D1111" s="29" t="s">
        <v>8053</v>
      </c>
      <c r="E1111" s="32">
        <v>175.0113</v>
      </c>
      <c r="F1111" s="20">
        <v>3.0</v>
      </c>
      <c r="G1111" s="31" t="s">
        <v>8054</v>
      </c>
      <c r="H1111" s="36" t="s">
        <v>4627</v>
      </c>
      <c r="I1111" s="18">
        <v>4.039428571428571</v>
      </c>
      <c r="J1111" s="31"/>
      <c r="K1111" s="31"/>
      <c r="L1111" s="31"/>
      <c r="M1111" s="31"/>
      <c r="N1111" s="31"/>
      <c r="O1111" s="31"/>
      <c r="P1111" s="31"/>
      <c r="Q1111" s="31"/>
      <c r="R1111" s="31"/>
      <c r="S1111" s="31"/>
      <c r="T1111" s="31"/>
      <c r="U1111" s="31"/>
      <c r="V1111" s="31"/>
      <c r="W1111" s="31"/>
      <c r="X1111" s="31"/>
      <c r="Y1111" s="31"/>
    </row>
    <row r="1112" ht="15.75" customHeight="1">
      <c r="A1112" s="8">
        <v>1111.0</v>
      </c>
      <c r="B1112" s="31" t="s">
        <v>8055</v>
      </c>
      <c r="C1112" s="26" t="s">
        <v>8056</v>
      </c>
      <c r="D1112" s="29" t="s">
        <v>8057</v>
      </c>
      <c r="E1112" s="32">
        <v>209.4561</v>
      </c>
      <c r="F1112" s="20">
        <v>3.64</v>
      </c>
      <c r="G1112" s="31" t="s">
        <v>8058</v>
      </c>
      <c r="H1112" s="29" t="s">
        <v>4319</v>
      </c>
      <c r="I1112" s="18">
        <v>4.609500000000001</v>
      </c>
      <c r="J1112" s="31"/>
      <c r="K1112" s="31"/>
      <c r="L1112" s="31"/>
      <c r="M1112" s="31"/>
      <c r="N1112" s="31"/>
      <c r="O1112" s="31"/>
      <c r="P1112" s="31"/>
      <c r="Q1112" s="31"/>
      <c r="R1112" s="31"/>
      <c r="S1112" s="31"/>
      <c r="T1112" s="31"/>
      <c r="U1112" s="31"/>
      <c r="V1112" s="31"/>
      <c r="W1112" s="31"/>
      <c r="X1112" s="31"/>
      <c r="Y1112" s="31"/>
    </row>
    <row r="1113" ht="15.75" customHeight="1">
      <c r="A1113" s="8">
        <v>1112.0</v>
      </c>
      <c r="B1113" s="31" t="s">
        <v>1615</v>
      </c>
      <c r="C1113" s="26" t="s">
        <v>1616</v>
      </c>
      <c r="D1113" s="29" t="s">
        <v>8059</v>
      </c>
      <c r="E1113" s="32">
        <v>158.557</v>
      </c>
      <c r="F1113" s="20">
        <v>2.56</v>
      </c>
      <c r="G1113" s="31" t="s">
        <v>8060</v>
      </c>
      <c r="H1113" s="29" t="s">
        <v>4319</v>
      </c>
      <c r="I1113" s="18">
        <v>3.155</v>
      </c>
      <c r="J1113" s="31"/>
      <c r="K1113" s="31"/>
      <c r="L1113" s="31"/>
      <c r="M1113" s="31"/>
      <c r="N1113" s="31"/>
      <c r="O1113" s="31"/>
      <c r="P1113" s="31"/>
      <c r="Q1113" s="31"/>
      <c r="R1113" s="31"/>
      <c r="S1113" s="31"/>
      <c r="T1113" s="31"/>
      <c r="U1113" s="31"/>
      <c r="V1113" s="31"/>
      <c r="W1113" s="31"/>
      <c r="X1113" s="31"/>
      <c r="Y1113" s="31"/>
    </row>
    <row r="1114" ht="15.75" customHeight="1">
      <c r="A1114" s="8">
        <v>1113.0</v>
      </c>
      <c r="B1114" s="31" t="s">
        <v>8061</v>
      </c>
      <c r="C1114" s="3" t="s">
        <v>8062</v>
      </c>
      <c r="D1114" s="29" t="s">
        <v>8063</v>
      </c>
      <c r="E1114" s="32">
        <v>172.5835</v>
      </c>
      <c r="F1114" s="20">
        <v>2.69992556936777</v>
      </c>
      <c r="G1114" s="31" t="s">
        <v>8064</v>
      </c>
      <c r="H1114" s="29" t="s">
        <v>4319</v>
      </c>
      <c r="I1114" s="18">
        <v>3.989</v>
      </c>
      <c r="J1114" s="31"/>
      <c r="K1114" s="31"/>
      <c r="L1114" s="31"/>
      <c r="M1114" s="31"/>
      <c r="N1114" s="31"/>
      <c r="O1114" s="31"/>
      <c r="P1114" s="31"/>
      <c r="Q1114" s="31"/>
      <c r="R1114" s="31"/>
      <c r="S1114" s="31"/>
      <c r="T1114" s="31"/>
      <c r="U1114" s="31"/>
      <c r="V1114" s="31"/>
      <c r="W1114" s="31"/>
      <c r="X1114" s="31"/>
      <c r="Y1114" s="31"/>
    </row>
    <row r="1115" ht="15.75" customHeight="1">
      <c r="A1115" s="8">
        <v>1114.0</v>
      </c>
      <c r="B1115" s="31" t="s">
        <v>8065</v>
      </c>
      <c r="C1115" s="26" t="s">
        <v>8066</v>
      </c>
      <c r="D1115" s="29" t="s">
        <v>8067</v>
      </c>
      <c r="E1115" s="32">
        <v>164.1577</v>
      </c>
      <c r="F1115" s="20">
        <v>1.55</v>
      </c>
      <c r="G1115" s="31" t="s">
        <v>4578</v>
      </c>
      <c r="H1115" s="29" t="s">
        <v>4319</v>
      </c>
      <c r="I1115" s="18">
        <v>3.3</v>
      </c>
      <c r="J1115" s="31"/>
      <c r="K1115" s="31"/>
      <c r="L1115" s="31"/>
      <c r="M1115" s="31"/>
      <c r="N1115" s="31"/>
      <c r="O1115" s="31"/>
      <c r="P1115" s="31"/>
      <c r="Q1115" s="31"/>
      <c r="R1115" s="31"/>
      <c r="S1115" s="31"/>
      <c r="T1115" s="31"/>
      <c r="U1115" s="31"/>
      <c r="V1115" s="31"/>
      <c r="W1115" s="31"/>
      <c r="X1115" s="31"/>
      <c r="Y1115" s="31"/>
    </row>
    <row r="1116" ht="14.25" customHeight="1">
      <c r="A1116" s="8">
        <v>1115.0</v>
      </c>
      <c r="B1116" s="31" t="s">
        <v>1619</v>
      </c>
      <c r="C1116" s="26" t="s">
        <v>1620</v>
      </c>
      <c r="D1116" s="29" t="s">
        <v>8068</v>
      </c>
      <c r="E1116" s="32">
        <v>124.1122</v>
      </c>
      <c r="F1116" s="20">
        <v>1.91</v>
      </c>
      <c r="G1116" s="31" t="s">
        <v>8069</v>
      </c>
      <c r="H1116" s="29" t="s">
        <v>4319</v>
      </c>
      <c r="I1116" s="18">
        <v>3.0798</v>
      </c>
      <c r="J1116" s="31"/>
      <c r="K1116" s="31"/>
      <c r="L1116" s="31"/>
      <c r="M1116" s="31"/>
      <c r="N1116" s="31"/>
      <c r="O1116" s="31"/>
      <c r="P1116" s="31"/>
      <c r="Q1116" s="31"/>
      <c r="R1116" s="31"/>
      <c r="S1116" s="31"/>
      <c r="T1116" s="31"/>
      <c r="U1116" s="31"/>
      <c r="V1116" s="31"/>
      <c r="W1116" s="31"/>
      <c r="X1116" s="31"/>
      <c r="Y1116" s="31"/>
    </row>
    <row r="1117" ht="15.75" customHeight="1">
      <c r="A1117" s="8">
        <v>1116.0</v>
      </c>
      <c r="B1117" s="31" t="s">
        <v>8070</v>
      </c>
      <c r="C1117" s="26" t="s">
        <v>8071</v>
      </c>
      <c r="D1117" s="29" t="s">
        <v>8072</v>
      </c>
      <c r="E1117" s="32">
        <v>124.1122</v>
      </c>
      <c r="F1117" s="20">
        <v>1.91</v>
      </c>
      <c r="G1117" s="31" t="s">
        <v>8073</v>
      </c>
      <c r="H1117" s="29" t="s">
        <v>4319</v>
      </c>
      <c r="I1117" s="18">
        <v>3.154</v>
      </c>
      <c r="J1117" s="31"/>
      <c r="K1117" s="31"/>
      <c r="L1117" s="31"/>
      <c r="M1117" s="31"/>
      <c r="N1117" s="31"/>
      <c r="O1117" s="31"/>
      <c r="P1117" s="31"/>
      <c r="Q1117" s="31"/>
      <c r="R1117" s="31"/>
      <c r="S1117" s="31"/>
      <c r="T1117" s="31"/>
      <c r="U1117" s="31"/>
      <c r="V1117" s="31"/>
      <c r="W1117" s="31"/>
      <c r="X1117" s="31"/>
      <c r="Y1117" s="31"/>
    </row>
    <row r="1118" ht="15.75" customHeight="1">
      <c r="A1118" s="8">
        <v>1117.0</v>
      </c>
      <c r="B1118" s="31" t="s">
        <v>8074</v>
      </c>
      <c r="C1118" s="26" t="s">
        <v>8075</v>
      </c>
      <c r="D1118" s="29" t="s">
        <v>8076</v>
      </c>
      <c r="E1118" s="32">
        <v>124.1122</v>
      </c>
      <c r="F1118" s="20">
        <v>1.54</v>
      </c>
      <c r="G1118" s="31" t="s">
        <v>8077</v>
      </c>
      <c r="H1118" s="29" t="s">
        <v>4319</v>
      </c>
      <c r="I1118" s="18">
        <v>2.873</v>
      </c>
      <c r="J1118" s="31"/>
      <c r="K1118" s="31"/>
      <c r="L1118" s="31"/>
      <c r="M1118" s="31"/>
      <c r="N1118" s="31"/>
      <c r="O1118" s="31"/>
      <c r="P1118" s="31"/>
      <c r="Q1118" s="31"/>
      <c r="R1118" s="31"/>
      <c r="S1118" s="31"/>
      <c r="T1118" s="31"/>
      <c r="U1118" s="31"/>
      <c r="V1118" s="31"/>
      <c r="W1118" s="31"/>
      <c r="X1118" s="31"/>
      <c r="Y1118" s="31"/>
    </row>
    <row r="1119" ht="14.25" customHeight="1">
      <c r="A1119" s="8">
        <v>1118.0</v>
      </c>
      <c r="B1119" s="31" t="s">
        <v>1622</v>
      </c>
      <c r="C1119" s="26" t="s">
        <v>1623</v>
      </c>
      <c r="D1119" s="29" t="s">
        <v>8078</v>
      </c>
      <c r="E1119" s="32">
        <v>196.0742</v>
      </c>
      <c r="F1119" s="20">
        <v>2.71</v>
      </c>
      <c r="G1119" s="31" t="s">
        <v>8079</v>
      </c>
      <c r="H1119" s="36" t="s">
        <v>8080</v>
      </c>
      <c r="I1119" s="18">
        <v>3.8194444444444446</v>
      </c>
      <c r="J1119" s="31"/>
      <c r="K1119" s="31"/>
      <c r="L1119" s="31"/>
      <c r="M1119" s="31"/>
      <c r="N1119" s="31"/>
      <c r="O1119" s="31"/>
      <c r="P1119" s="31"/>
      <c r="Q1119" s="31"/>
      <c r="R1119" s="31"/>
      <c r="S1119" s="31"/>
      <c r="T1119" s="31"/>
      <c r="U1119" s="31"/>
      <c r="V1119" s="31"/>
      <c r="W1119" s="31"/>
      <c r="X1119" s="31"/>
      <c r="Y1119" s="31"/>
    </row>
    <row r="1120" ht="15.75" customHeight="1">
      <c r="A1120" s="8">
        <v>1119.0</v>
      </c>
      <c r="B1120" s="31" t="s">
        <v>8081</v>
      </c>
      <c r="C1120" s="3" t="s">
        <v>8082</v>
      </c>
      <c r="D1120" s="29" t="s">
        <v>8083</v>
      </c>
      <c r="E1120" s="32">
        <v>226.555</v>
      </c>
      <c r="F1120" s="20">
        <v>3.14881697190761</v>
      </c>
      <c r="G1120" s="31" t="s">
        <v>8084</v>
      </c>
      <c r="H1120" s="29" t="s">
        <v>4319</v>
      </c>
      <c r="I1120" s="18">
        <v>4.4815000000000005</v>
      </c>
      <c r="J1120" s="31"/>
      <c r="K1120" s="31"/>
      <c r="L1120" s="31"/>
      <c r="M1120" s="31"/>
      <c r="N1120" s="31"/>
      <c r="O1120" s="31"/>
      <c r="P1120" s="31"/>
      <c r="Q1120" s="31"/>
      <c r="R1120" s="31"/>
      <c r="S1120" s="31"/>
      <c r="T1120" s="31"/>
      <c r="U1120" s="31"/>
      <c r="V1120" s="31"/>
      <c r="W1120" s="31"/>
      <c r="X1120" s="31"/>
      <c r="Y1120" s="31"/>
    </row>
    <row r="1121" ht="15.75" customHeight="1">
      <c r="A1121" s="8">
        <v>1120.0</v>
      </c>
      <c r="B1121" s="31" t="s">
        <v>8085</v>
      </c>
      <c r="C1121" s="26" t="s">
        <v>8086</v>
      </c>
      <c r="D1121" s="29" t="s">
        <v>8087</v>
      </c>
      <c r="E1121" s="32">
        <v>120.1482</v>
      </c>
      <c r="F1121" s="20">
        <v>1.78</v>
      </c>
      <c r="G1121" s="31" t="s">
        <v>8088</v>
      </c>
      <c r="H1121" s="3" t="s">
        <v>6076</v>
      </c>
      <c r="I1121" s="18">
        <v>3.87</v>
      </c>
      <c r="J1121" s="31"/>
      <c r="K1121" s="31"/>
      <c r="L1121" s="31"/>
      <c r="M1121" s="31"/>
      <c r="N1121" s="31"/>
      <c r="O1121" s="31"/>
      <c r="P1121" s="31"/>
      <c r="Q1121" s="31"/>
      <c r="R1121" s="31"/>
      <c r="S1121" s="31"/>
      <c r="T1121" s="31"/>
      <c r="U1121" s="31"/>
      <c r="V1121" s="31"/>
      <c r="W1121" s="31"/>
      <c r="X1121" s="31"/>
      <c r="Y1121" s="31"/>
    </row>
    <row r="1122" ht="14.25" customHeight="1">
      <c r="A1122" s="8">
        <v>1121.0</v>
      </c>
      <c r="B1122" s="31" t="s">
        <v>8089</v>
      </c>
      <c r="C1122" s="26" t="s">
        <v>8090</v>
      </c>
      <c r="D1122" s="29" t="s">
        <v>8091</v>
      </c>
      <c r="E1122" s="32">
        <v>131.1312</v>
      </c>
      <c r="F1122" s="20">
        <v>1.26</v>
      </c>
      <c r="G1122" s="31" t="s">
        <v>8092</v>
      </c>
      <c r="H1122" s="6" t="s">
        <v>8093</v>
      </c>
      <c r="I1122" s="18">
        <v>3.0408333333333335</v>
      </c>
      <c r="J1122" s="31"/>
      <c r="K1122" s="31"/>
      <c r="L1122" s="31"/>
      <c r="M1122" s="31"/>
      <c r="N1122" s="31"/>
      <c r="O1122" s="31"/>
      <c r="P1122" s="31"/>
      <c r="Q1122" s="31"/>
      <c r="R1122" s="31"/>
      <c r="S1122" s="31"/>
      <c r="T1122" s="31"/>
      <c r="U1122" s="31"/>
      <c r="V1122" s="31"/>
      <c r="W1122" s="31"/>
      <c r="X1122" s="31"/>
      <c r="Y1122" s="31"/>
    </row>
    <row r="1123" ht="15.75" customHeight="1">
      <c r="A1123" s="8">
        <v>1122.0</v>
      </c>
      <c r="B1123" s="31" t="s">
        <v>8094</v>
      </c>
      <c r="C1123" s="26" t="s">
        <v>8095</v>
      </c>
      <c r="D1123" s="29" t="s">
        <v>8096</v>
      </c>
      <c r="E1123" s="32">
        <v>131.1312</v>
      </c>
      <c r="F1123" s="20">
        <v>1.18</v>
      </c>
      <c r="G1123" s="31" t="s">
        <v>8097</v>
      </c>
      <c r="H1123" s="6" t="s">
        <v>8093</v>
      </c>
      <c r="I1123" s="18">
        <v>2.9802</v>
      </c>
      <c r="J1123" s="31"/>
      <c r="K1123" s="31"/>
      <c r="L1123" s="31"/>
      <c r="M1123" s="31"/>
      <c r="N1123" s="31"/>
      <c r="O1123" s="31"/>
      <c r="P1123" s="31"/>
      <c r="Q1123" s="31"/>
      <c r="R1123" s="31"/>
      <c r="S1123" s="31"/>
      <c r="T1123" s="31"/>
      <c r="U1123" s="31"/>
      <c r="V1123" s="31"/>
      <c r="W1123" s="31"/>
      <c r="X1123" s="31"/>
      <c r="Y1123" s="31"/>
    </row>
    <row r="1124" ht="15.75" customHeight="1">
      <c r="A1124" s="8">
        <v>1123.0</v>
      </c>
      <c r="B1124" s="31" t="s">
        <v>1628</v>
      </c>
      <c r="C1124" s="26" t="s">
        <v>1629</v>
      </c>
      <c r="D1124" s="29" t="s">
        <v>8098</v>
      </c>
      <c r="E1124" s="32">
        <v>122.1211</v>
      </c>
      <c r="F1124" s="20">
        <v>1.81</v>
      </c>
      <c r="G1124" s="31" t="s">
        <v>8099</v>
      </c>
      <c r="H1124" s="6" t="s">
        <v>5249</v>
      </c>
      <c r="I1124" s="18">
        <v>3.4339473684210526</v>
      </c>
      <c r="J1124" s="31"/>
      <c r="K1124" s="31"/>
      <c r="L1124" s="31"/>
      <c r="M1124" s="31"/>
      <c r="N1124" s="31"/>
      <c r="O1124" s="31"/>
      <c r="P1124" s="31"/>
      <c r="Q1124" s="31"/>
      <c r="R1124" s="31"/>
      <c r="S1124" s="31"/>
      <c r="T1124" s="31"/>
      <c r="U1124" s="31"/>
      <c r="V1124" s="31"/>
      <c r="W1124" s="31"/>
      <c r="X1124" s="31"/>
      <c r="Y1124" s="31"/>
    </row>
    <row r="1125" ht="15.75" customHeight="1">
      <c r="A1125" s="8">
        <v>1124.0</v>
      </c>
      <c r="B1125" s="31" t="s">
        <v>3593</v>
      </c>
      <c r="C1125" s="26" t="s">
        <v>3594</v>
      </c>
      <c r="D1125" s="29" t="s">
        <v>3595</v>
      </c>
      <c r="E1125" s="32">
        <v>122.1211</v>
      </c>
      <c r="F1125" s="20">
        <v>1.29</v>
      </c>
      <c r="G1125" s="31" t="s">
        <v>8100</v>
      </c>
      <c r="H1125" s="6" t="s">
        <v>5249</v>
      </c>
      <c r="I1125" s="18">
        <v>3.0853571428571427</v>
      </c>
      <c r="J1125" s="31"/>
      <c r="K1125" s="31"/>
      <c r="L1125" s="31"/>
      <c r="M1125" s="31"/>
      <c r="N1125" s="31"/>
      <c r="O1125" s="31"/>
      <c r="P1125" s="31"/>
      <c r="Q1125" s="31"/>
      <c r="R1125" s="31"/>
      <c r="S1125" s="31"/>
      <c r="T1125" s="31"/>
      <c r="U1125" s="31"/>
      <c r="V1125" s="31"/>
      <c r="W1125" s="31"/>
      <c r="X1125" s="31"/>
      <c r="Y1125" s="31"/>
    </row>
    <row r="1126" ht="15.75" customHeight="1">
      <c r="A1126" s="8">
        <v>1125.0</v>
      </c>
      <c r="B1126" s="31" t="s">
        <v>3597</v>
      </c>
      <c r="C1126" s="26" t="s">
        <v>3598</v>
      </c>
      <c r="D1126" s="29" t="s">
        <v>8101</v>
      </c>
      <c r="E1126" s="32">
        <v>122.1211</v>
      </c>
      <c r="F1126" s="20">
        <v>1.35</v>
      </c>
      <c r="G1126" s="31" t="s">
        <v>8102</v>
      </c>
      <c r="H1126" s="6" t="s">
        <v>5252</v>
      </c>
      <c r="I1126" s="18">
        <v>3.267846153846154</v>
      </c>
      <c r="J1126" s="31"/>
      <c r="K1126" s="31"/>
      <c r="L1126" s="31"/>
      <c r="M1126" s="31"/>
      <c r="N1126" s="31"/>
      <c r="O1126" s="31"/>
      <c r="P1126" s="31"/>
      <c r="Q1126" s="31"/>
      <c r="R1126" s="31"/>
      <c r="S1126" s="31"/>
      <c r="T1126" s="31"/>
      <c r="U1126" s="31"/>
      <c r="V1126" s="31"/>
      <c r="W1126" s="31"/>
      <c r="X1126" s="31"/>
      <c r="Y1126" s="31"/>
    </row>
    <row r="1127" ht="15.75" customHeight="1">
      <c r="A1127" s="8">
        <v>1126.0</v>
      </c>
      <c r="B1127" s="31" t="s">
        <v>1631</v>
      </c>
      <c r="C1127" s="26" t="s">
        <v>1632</v>
      </c>
      <c r="D1127" s="29" t="s">
        <v>3602</v>
      </c>
      <c r="E1127" s="32">
        <v>166.1735</v>
      </c>
      <c r="F1127" s="20">
        <v>1.58</v>
      </c>
      <c r="G1127" s="31" t="s">
        <v>8103</v>
      </c>
      <c r="H1127" s="6" t="s">
        <v>5249</v>
      </c>
      <c r="I1127" s="18">
        <v>3.017333333333333</v>
      </c>
      <c r="J1127" s="31"/>
      <c r="K1127" s="31"/>
      <c r="L1127" s="31"/>
      <c r="M1127" s="31"/>
      <c r="N1127" s="31"/>
      <c r="O1127" s="31"/>
      <c r="P1127" s="31"/>
      <c r="Q1127" s="31"/>
      <c r="R1127" s="31"/>
      <c r="S1127" s="31"/>
      <c r="T1127" s="31"/>
      <c r="U1127" s="31"/>
      <c r="V1127" s="31"/>
      <c r="W1127" s="31"/>
      <c r="X1127" s="31"/>
      <c r="Y1127" s="31"/>
    </row>
    <row r="1128" ht="15.75" customHeight="1">
      <c r="A1128" s="8">
        <v>1127.0</v>
      </c>
      <c r="B1128" s="31" t="s">
        <v>1634</v>
      </c>
      <c r="C1128" s="26" t="s">
        <v>1635</v>
      </c>
      <c r="D1128" s="29" t="s">
        <v>8104</v>
      </c>
      <c r="E1128" s="32">
        <v>152.147</v>
      </c>
      <c r="F1128" s="20">
        <v>1.21</v>
      </c>
      <c r="G1128" s="31" t="s">
        <v>8105</v>
      </c>
      <c r="H1128" s="6" t="s">
        <v>5249</v>
      </c>
      <c r="I1128" s="18">
        <v>2.97</v>
      </c>
      <c r="J1128" s="31"/>
      <c r="K1128" s="31"/>
      <c r="L1128" s="31"/>
      <c r="M1128" s="31"/>
      <c r="N1128" s="31"/>
      <c r="O1128" s="31"/>
      <c r="P1128" s="31"/>
      <c r="Q1128" s="31"/>
      <c r="R1128" s="31"/>
      <c r="S1128" s="31"/>
      <c r="T1128" s="31"/>
      <c r="U1128" s="31"/>
      <c r="V1128" s="31"/>
      <c r="W1128" s="31"/>
      <c r="X1128" s="31"/>
      <c r="Y1128" s="31"/>
    </row>
    <row r="1129" ht="14.25" customHeight="1">
      <c r="A1129" s="8">
        <v>1128.0</v>
      </c>
      <c r="B1129" s="31" t="s">
        <v>3606</v>
      </c>
      <c r="C1129" s="26" t="s">
        <v>3607</v>
      </c>
      <c r="D1129" s="29" t="s">
        <v>8106</v>
      </c>
      <c r="E1129" s="32">
        <v>182.1729</v>
      </c>
      <c r="F1129" s="20">
        <v>0.88</v>
      </c>
      <c r="G1129" s="31" t="s">
        <v>8107</v>
      </c>
      <c r="H1129" s="6" t="s">
        <v>8108</v>
      </c>
      <c r="I1129" s="18">
        <v>3.16925</v>
      </c>
      <c r="J1129" s="31"/>
      <c r="K1129" s="31"/>
      <c r="L1129" s="31"/>
      <c r="M1129" s="31"/>
      <c r="N1129" s="31"/>
      <c r="O1129" s="31"/>
      <c r="P1129" s="31"/>
      <c r="Q1129" s="31"/>
      <c r="R1129" s="31"/>
      <c r="S1129" s="31"/>
      <c r="T1129" s="31"/>
      <c r="U1129" s="31"/>
      <c r="V1129" s="31"/>
      <c r="W1129" s="31"/>
      <c r="X1129" s="31"/>
      <c r="Y1129" s="31"/>
    </row>
    <row r="1130" ht="15.75" customHeight="1">
      <c r="A1130" s="8">
        <v>1129.0</v>
      </c>
      <c r="B1130" s="31" t="s">
        <v>1637</v>
      </c>
      <c r="C1130" s="26" t="s">
        <v>1638</v>
      </c>
      <c r="D1130" s="29" t="s">
        <v>8109</v>
      </c>
      <c r="E1130" s="32">
        <v>152.147</v>
      </c>
      <c r="F1130" s="20">
        <v>1.37</v>
      </c>
      <c r="G1130" s="31" t="s">
        <v>8110</v>
      </c>
      <c r="H1130" s="6" t="s">
        <v>5252</v>
      </c>
      <c r="I1130" s="18">
        <v>3.378909090909091</v>
      </c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1"/>
      <c r="U1130" s="31"/>
      <c r="V1130" s="31"/>
      <c r="W1130" s="31"/>
      <c r="X1130" s="31"/>
      <c r="Y1130" s="31"/>
    </row>
    <row r="1131" ht="15.75" customHeight="1">
      <c r="A1131" s="8">
        <v>1130.0</v>
      </c>
      <c r="B1131" s="31" t="s">
        <v>8111</v>
      </c>
      <c r="C1131" s="26" t="s">
        <v>8112</v>
      </c>
      <c r="D1131" s="29" t="s">
        <v>8113</v>
      </c>
      <c r="E1131" s="32">
        <v>166.1735</v>
      </c>
      <c r="F1131" s="20">
        <v>2.32</v>
      </c>
      <c r="G1131" s="31" t="s">
        <v>4661</v>
      </c>
      <c r="H1131" s="29" t="s">
        <v>4319</v>
      </c>
      <c r="I1131" s="18">
        <v>3.85</v>
      </c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1"/>
      <c r="U1131" s="31"/>
      <c r="V1131" s="31"/>
      <c r="W1131" s="31"/>
      <c r="X1131" s="31"/>
      <c r="Y1131" s="31"/>
    </row>
    <row r="1132" ht="15.75" customHeight="1">
      <c r="A1132" s="8">
        <v>1131.0</v>
      </c>
      <c r="B1132" s="31" t="s">
        <v>8114</v>
      </c>
      <c r="C1132" s="26" t="s">
        <v>8115</v>
      </c>
      <c r="D1132" s="29" t="s">
        <v>8116</v>
      </c>
      <c r="E1132" s="32">
        <v>152.147</v>
      </c>
      <c r="F1132" s="20">
        <v>0.97</v>
      </c>
      <c r="G1132" s="31" t="s">
        <v>8117</v>
      </c>
      <c r="H1132" s="6" t="s">
        <v>5249</v>
      </c>
      <c r="I1132" s="18">
        <v>2.8595454545454544</v>
      </c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1"/>
      <c r="U1132" s="31"/>
      <c r="V1132" s="31"/>
      <c r="W1132" s="31"/>
      <c r="X1132" s="31"/>
      <c r="Y1132" s="31"/>
    </row>
    <row r="1133" ht="15.75" customHeight="1">
      <c r="A1133" s="8">
        <v>1132.0</v>
      </c>
      <c r="B1133" s="31" t="s">
        <v>1640</v>
      </c>
      <c r="C1133" s="26" t="s">
        <v>1641</v>
      </c>
      <c r="D1133" s="29" t="s">
        <v>8118</v>
      </c>
      <c r="E1133" s="32">
        <v>182.1729</v>
      </c>
      <c r="F1133" s="20">
        <v>2.17</v>
      </c>
      <c r="G1133" s="31" t="s">
        <v>8119</v>
      </c>
      <c r="H1133" s="3" t="s">
        <v>6076</v>
      </c>
      <c r="I1133" s="18">
        <v>3.61925</v>
      </c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1"/>
      <c r="U1133" s="31"/>
      <c r="V1133" s="31"/>
      <c r="W1133" s="31"/>
      <c r="X1133" s="31"/>
      <c r="Y1133" s="31"/>
    </row>
    <row r="1134" ht="14.25" customHeight="1">
      <c r="A1134" s="8">
        <v>1133.0</v>
      </c>
      <c r="B1134" s="31" t="s">
        <v>8120</v>
      </c>
      <c r="C1134" s="3" t="s">
        <v>8121</v>
      </c>
      <c r="D1134" s="29" t="s">
        <v>8122</v>
      </c>
      <c r="E1134" s="32">
        <v>182.1729</v>
      </c>
      <c r="F1134" s="20">
        <v>0.969620134231723</v>
      </c>
      <c r="G1134" s="31" t="s">
        <v>4574</v>
      </c>
      <c r="H1134" s="29" t="s">
        <v>4319</v>
      </c>
      <c r="I1134" s="18">
        <v>2.61</v>
      </c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1"/>
      <c r="U1134" s="31"/>
      <c r="V1134" s="31"/>
      <c r="W1134" s="31"/>
      <c r="X1134" s="31"/>
      <c r="Y1134" s="31"/>
    </row>
    <row r="1135" ht="15.75" customHeight="1">
      <c r="A1135" s="8">
        <v>1134.0</v>
      </c>
      <c r="B1135" s="31" t="s">
        <v>1643</v>
      </c>
      <c r="C1135" s="26" t="s">
        <v>1644</v>
      </c>
      <c r="D1135" s="29" t="s">
        <v>8123</v>
      </c>
      <c r="E1135" s="32">
        <v>231.0431</v>
      </c>
      <c r="F1135" s="20">
        <v>1.94</v>
      </c>
      <c r="G1135" s="31" t="s">
        <v>8124</v>
      </c>
      <c r="H1135" s="6" t="s">
        <v>8125</v>
      </c>
      <c r="I1135" s="18">
        <v>3.6192941176470588</v>
      </c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1"/>
      <c r="U1135" s="31"/>
      <c r="V1135" s="31"/>
      <c r="W1135" s="31"/>
      <c r="X1135" s="31"/>
      <c r="Y1135" s="31"/>
    </row>
    <row r="1136" ht="14.25" customHeight="1">
      <c r="A1136" s="8">
        <v>1135.0</v>
      </c>
      <c r="B1136" s="31" t="s">
        <v>8126</v>
      </c>
      <c r="C1136" s="26" t="s">
        <v>8127</v>
      </c>
      <c r="D1136" s="29" t="s">
        <v>8128</v>
      </c>
      <c r="E1136" s="32">
        <v>186.5918</v>
      </c>
      <c r="F1136" s="20">
        <v>1.7</v>
      </c>
      <c r="G1136" s="31" t="s">
        <v>8129</v>
      </c>
      <c r="H1136" s="29" t="s">
        <v>4319</v>
      </c>
      <c r="I1136" s="18">
        <v>3.204</v>
      </c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1"/>
      <c r="U1136" s="31"/>
      <c r="V1136" s="31"/>
      <c r="W1136" s="31"/>
      <c r="X1136" s="31"/>
      <c r="Y1136" s="31"/>
    </row>
    <row r="1137" ht="15.75" customHeight="1">
      <c r="A1137" s="8">
        <v>1136.0</v>
      </c>
      <c r="B1137" s="31" t="s">
        <v>1649</v>
      </c>
      <c r="C1137" s="26" t="s">
        <v>1650</v>
      </c>
      <c r="D1137" s="29" t="s">
        <v>8130</v>
      </c>
      <c r="E1137" s="32">
        <v>279.9133</v>
      </c>
      <c r="F1137" s="20">
        <v>3.79</v>
      </c>
      <c r="G1137" s="31" t="s">
        <v>8131</v>
      </c>
      <c r="H1137" s="6" t="s">
        <v>8132</v>
      </c>
      <c r="I1137" s="18">
        <v>4.645125</v>
      </c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1"/>
      <c r="U1137" s="31"/>
      <c r="V1137" s="31"/>
      <c r="W1137" s="31"/>
      <c r="X1137" s="31"/>
      <c r="Y1137" s="31"/>
    </row>
    <row r="1138" ht="15.75" customHeight="1">
      <c r="A1138" s="8">
        <v>1137.0</v>
      </c>
      <c r="B1138" s="31" t="s">
        <v>1652</v>
      </c>
      <c r="C1138" s="26" t="s">
        <v>1653</v>
      </c>
      <c r="D1138" s="29" t="s">
        <v>3609</v>
      </c>
      <c r="E1138" s="32">
        <v>201.0172</v>
      </c>
      <c r="F1138" s="20">
        <v>2.9</v>
      </c>
      <c r="G1138" s="31" t="s">
        <v>8133</v>
      </c>
      <c r="H1138" s="3" t="s">
        <v>6076</v>
      </c>
      <c r="I1138" s="18">
        <v>4.10925</v>
      </c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1"/>
      <c r="U1138" s="31"/>
      <c r="V1138" s="31"/>
      <c r="W1138" s="31"/>
      <c r="X1138" s="31"/>
      <c r="Y1138" s="31"/>
    </row>
    <row r="1139" ht="15.75" customHeight="1">
      <c r="A1139" s="8">
        <v>1138.0</v>
      </c>
      <c r="B1139" s="31" t="s">
        <v>8134</v>
      </c>
      <c r="C1139" s="26" t="s">
        <v>8135</v>
      </c>
      <c r="D1139" s="29" t="s">
        <v>8136</v>
      </c>
      <c r="E1139" s="32">
        <v>279.9133</v>
      </c>
      <c r="F1139" s="20">
        <v>3.01</v>
      </c>
      <c r="G1139" s="31" t="s">
        <v>2989</v>
      </c>
      <c r="H1139" s="29" t="s">
        <v>4319</v>
      </c>
      <c r="I1139" s="18">
        <v>3.89</v>
      </c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1"/>
      <c r="U1139" s="31"/>
      <c r="V1139" s="31"/>
      <c r="W1139" s="31"/>
      <c r="X1139" s="31"/>
      <c r="Y1139" s="31"/>
    </row>
    <row r="1140" ht="15.75" customHeight="1">
      <c r="A1140" s="8">
        <v>1139.0</v>
      </c>
      <c r="B1140" s="31" t="s">
        <v>3611</v>
      </c>
      <c r="C1140" s="26" t="s">
        <v>8137</v>
      </c>
      <c r="D1140" s="29" t="s">
        <v>3613</v>
      </c>
      <c r="E1140" s="32">
        <v>201.0172</v>
      </c>
      <c r="F1140" s="20">
        <v>1.83</v>
      </c>
      <c r="G1140" s="31" t="s">
        <v>8138</v>
      </c>
      <c r="H1140" s="29" t="s">
        <v>4319</v>
      </c>
      <c r="I1140" s="18">
        <v>3.61</v>
      </c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1"/>
      <c r="U1140" s="31"/>
      <c r="V1140" s="31"/>
      <c r="W1140" s="31"/>
      <c r="X1140" s="31"/>
      <c r="Y1140" s="31"/>
    </row>
    <row r="1141" ht="15.75" customHeight="1">
      <c r="A1141" s="8">
        <v>1140.0</v>
      </c>
      <c r="B1141" s="31" t="s">
        <v>3615</v>
      </c>
      <c r="C1141" s="26" t="s">
        <v>3616</v>
      </c>
      <c r="D1141" s="29" t="s">
        <v>8139</v>
      </c>
      <c r="E1141" s="32">
        <v>191.0107</v>
      </c>
      <c r="F1141" s="20">
        <v>3.3</v>
      </c>
      <c r="G1141" s="31" t="s">
        <v>8140</v>
      </c>
      <c r="H1141" s="6" t="s">
        <v>8141</v>
      </c>
      <c r="I1141" s="18">
        <v>4.550000000000001</v>
      </c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1"/>
      <c r="U1141" s="31"/>
      <c r="V1141" s="31"/>
      <c r="W1141" s="31"/>
      <c r="X1141" s="31"/>
      <c r="Y1141" s="31"/>
    </row>
    <row r="1142" ht="14.25" customHeight="1">
      <c r="A1142" s="8">
        <v>1141.0</v>
      </c>
      <c r="B1142" s="31" t="s">
        <v>1655</v>
      </c>
      <c r="C1142" s="26" t="s">
        <v>1656</v>
      </c>
      <c r="D1142" s="29" t="s">
        <v>8142</v>
      </c>
      <c r="E1142" s="32">
        <v>156.5659</v>
      </c>
      <c r="F1142" s="20">
        <v>2.65</v>
      </c>
      <c r="G1142" s="31" t="s">
        <v>8143</v>
      </c>
      <c r="H1142" s="3" t="s">
        <v>6076</v>
      </c>
      <c r="I1142" s="18">
        <v>4.00975</v>
      </c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1"/>
      <c r="U1142" s="31"/>
      <c r="V1142" s="31"/>
      <c r="W1142" s="31"/>
      <c r="X1142" s="31"/>
      <c r="Y1142" s="31"/>
    </row>
    <row r="1143" ht="14.25" customHeight="1">
      <c r="A1143" s="8">
        <v>1142.0</v>
      </c>
      <c r="B1143" s="31" t="s">
        <v>8144</v>
      </c>
      <c r="C1143" s="26" t="s">
        <v>8145</v>
      </c>
      <c r="D1143" s="29" t="s">
        <v>8146</v>
      </c>
      <c r="E1143" s="32">
        <v>156.5659</v>
      </c>
      <c r="F1143" s="20">
        <v>1.87</v>
      </c>
      <c r="G1143" s="31" t="s">
        <v>2989</v>
      </c>
      <c r="H1143" s="29" t="s">
        <v>4319</v>
      </c>
      <c r="I1143" s="18">
        <v>3.89</v>
      </c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1"/>
      <c r="U1143" s="31"/>
      <c r="V1143" s="31"/>
      <c r="W1143" s="31"/>
      <c r="X1143" s="31"/>
      <c r="Y1143" s="31"/>
    </row>
    <row r="1144" ht="14.25" customHeight="1">
      <c r="A1144" s="8">
        <v>1143.0</v>
      </c>
      <c r="B1144" s="31" t="s">
        <v>8147</v>
      </c>
      <c r="C1144" s="26" t="s">
        <v>8148</v>
      </c>
      <c r="D1144" s="29" t="s">
        <v>8149</v>
      </c>
      <c r="E1144" s="32">
        <v>373.9143</v>
      </c>
      <c r="F1144" s="20">
        <v>4.34</v>
      </c>
      <c r="G1144" s="31" t="s">
        <v>8150</v>
      </c>
      <c r="H1144" s="6" t="s">
        <v>8151</v>
      </c>
      <c r="I1144" s="18">
        <v>5.343333333333334</v>
      </c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1"/>
      <c r="U1144" s="31"/>
      <c r="V1144" s="31"/>
      <c r="W1144" s="31"/>
      <c r="X1144" s="31"/>
      <c r="Y1144" s="31"/>
    </row>
    <row r="1145" ht="15.75" customHeight="1">
      <c r="A1145" s="8">
        <v>1144.0</v>
      </c>
      <c r="B1145" s="31" t="s">
        <v>8152</v>
      </c>
      <c r="C1145" s="26" t="s">
        <v>8153</v>
      </c>
      <c r="D1145" s="29" t="s">
        <v>8154</v>
      </c>
      <c r="E1145" s="32">
        <v>167.1187</v>
      </c>
      <c r="F1145" s="20">
        <v>1.63</v>
      </c>
      <c r="G1145" s="31" t="s">
        <v>8155</v>
      </c>
      <c r="H1145" s="6" t="s">
        <v>8156</v>
      </c>
      <c r="I1145" s="18">
        <v>3.270272727272727</v>
      </c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1"/>
      <c r="U1145" s="31"/>
      <c r="V1145" s="31"/>
      <c r="W1145" s="31"/>
      <c r="X1145" s="31"/>
      <c r="Y1145" s="31"/>
    </row>
    <row r="1146" ht="15.75" customHeight="1">
      <c r="A1146" s="8">
        <v>1145.0</v>
      </c>
      <c r="B1146" s="31" t="s">
        <v>8157</v>
      </c>
      <c r="C1146" s="26" t="s">
        <v>8158</v>
      </c>
      <c r="D1146" s="29" t="s">
        <v>8159</v>
      </c>
      <c r="E1146" s="32">
        <v>167.1187</v>
      </c>
      <c r="F1146" s="20">
        <v>1.48</v>
      </c>
      <c r="G1146" s="31" t="s">
        <v>8160</v>
      </c>
      <c r="H1146" s="6" t="s">
        <v>8161</v>
      </c>
      <c r="I1146" s="18">
        <v>3.6103636363636364</v>
      </c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1"/>
      <c r="U1146" s="31"/>
      <c r="V1146" s="31"/>
      <c r="W1146" s="31"/>
      <c r="X1146" s="31"/>
      <c r="Y1146" s="31"/>
    </row>
    <row r="1147" ht="14.25" customHeight="1">
      <c r="A1147" s="8">
        <v>1146.0</v>
      </c>
      <c r="B1147" s="31" t="s">
        <v>1658</v>
      </c>
      <c r="C1147" s="26" t="s">
        <v>8162</v>
      </c>
      <c r="D1147" s="29" t="s">
        <v>8163</v>
      </c>
      <c r="E1147" s="32">
        <v>167.1187</v>
      </c>
      <c r="F1147" s="20">
        <v>1.63</v>
      </c>
      <c r="G1147" s="31" t="s">
        <v>8164</v>
      </c>
      <c r="H1147" s="6" t="s">
        <v>8165</v>
      </c>
      <c r="I1147" s="18">
        <v>3.352235294117647</v>
      </c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1"/>
      <c r="U1147" s="31"/>
      <c r="V1147" s="31"/>
      <c r="W1147" s="31"/>
      <c r="X1147" s="31"/>
      <c r="Y1147" s="31"/>
    </row>
    <row r="1148" ht="15.75" customHeight="1">
      <c r="A1148" s="8">
        <v>1147.0</v>
      </c>
      <c r="B1148" s="31" t="s">
        <v>8166</v>
      </c>
      <c r="C1148" s="26" t="s">
        <v>8167</v>
      </c>
      <c r="D1148" s="29" t="s">
        <v>8168</v>
      </c>
      <c r="E1148" s="32">
        <v>151.1193</v>
      </c>
      <c r="F1148" s="20">
        <v>1.47</v>
      </c>
      <c r="G1148" s="31" t="s">
        <v>8169</v>
      </c>
      <c r="H1148" s="36" t="s">
        <v>8170</v>
      </c>
      <c r="I1148" s="18">
        <v>3.1325714285714286</v>
      </c>
      <c r="J1148" s="31"/>
      <c r="K1148" s="31"/>
      <c r="L1148" s="31"/>
      <c r="M1148" s="31"/>
      <c r="N1148" s="31"/>
      <c r="O1148" s="31"/>
      <c r="P1148" s="31"/>
      <c r="Q1148" s="31"/>
      <c r="R1148" s="31"/>
      <c r="S1148" s="31"/>
      <c r="T1148" s="31"/>
      <c r="U1148" s="31"/>
      <c r="V1148" s="31"/>
      <c r="W1148" s="31"/>
      <c r="X1148" s="31"/>
      <c r="Y1148" s="31"/>
    </row>
    <row r="1149" ht="15.75" customHeight="1">
      <c r="A1149" s="8">
        <v>1148.0</v>
      </c>
      <c r="B1149" s="31" t="s">
        <v>1661</v>
      </c>
      <c r="C1149" s="26" t="s">
        <v>8171</v>
      </c>
      <c r="D1149" s="29" t="s">
        <v>8172</v>
      </c>
      <c r="E1149" s="32">
        <v>151.1193</v>
      </c>
      <c r="F1149" s="20">
        <v>1.74</v>
      </c>
      <c r="G1149" s="31" t="s">
        <v>8173</v>
      </c>
      <c r="H1149" s="36" t="s">
        <v>5065</v>
      </c>
      <c r="I1149" s="18">
        <v>3.1698181818181816</v>
      </c>
      <c r="J1149" s="31"/>
      <c r="K1149" s="31"/>
      <c r="L1149" s="31"/>
      <c r="M1149" s="31"/>
      <c r="N1149" s="31"/>
      <c r="O1149" s="31"/>
      <c r="P1149" s="31"/>
      <c r="Q1149" s="31"/>
      <c r="R1149" s="31"/>
      <c r="S1149" s="31"/>
      <c r="T1149" s="31"/>
      <c r="U1149" s="31"/>
      <c r="V1149" s="31"/>
      <c r="W1149" s="31"/>
      <c r="X1149" s="31"/>
      <c r="Y1149" s="31"/>
    </row>
    <row r="1150" ht="14.25" customHeight="1">
      <c r="A1150" s="8">
        <v>1149.0</v>
      </c>
      <c r="B1150" s="31" t="s">
        <v>1664</v>
      </c>
      <c r="C1150" s="26" t="s">
        <v>8174</v>
      </c>
      <c r="D1150" s="29" t="s">
        <v>8175</v>
      </c>
      <c r="E1150" s="32">
        <v>151.1193</v>
      </c>
      <c r="F1150" s="20">
        <v>1.56</v>
      </c>
      <c r="G1150" s="31" t="s">
        <v>8176</v>
      </c>
      <c r="H1150" s="36" t="s">
        <v>8177</v>
      </c>
      <c r="I1150" s="18">
        <v>3.2005454545454546</v>
      </c>
      <c r="J1150" s="31"/>
      <c r="K1150" s="31"/>
      <c r="L1150" s="31"/>
      <c r="M1150" s="31"/>
      <c r="N1150" s="31"/>
      <c r="O1150" s="31"/>
      <c r="P1150" s="31"/>
      <c r="Q1150" s="31"/>
      <c r="R1150" s="31"/>
      <c r="S1150" s="31"/>
      <c r="T1150" s="31"/>
      <c r="U1150" s="31"/>
      <c r="V1150" s="31"/>
      <c r="W1150" s="31"/>
      <c r="X1150" s="31"/>
      <c r="Y1150" s="31"/>
    </row>
    <row r="1151" ht="14.25" customHeight="1">
      <c r="A1151" s="8">
        <v>1150.0</v>
      </c>
      <c r="B1151" s="31" t="s">
        <v>1667</v>
      </c>
      <c r="C1151" s="26" t="s">
        <v>8178</v>
      </c>
      <c r="D1151" s="29" t="s">
        <v>8179</v>
      </c>
      <c r="E1151" s="32">
        <v>185.5641</v>
      </c>
      <c r="F1151" s="20">
        <v>2.17</v>
      </c>
      <c r="G1151" s="31" t="s">
        <v>8180</v>
      </c>
      <c r="H1151" s="6" t="s">
        <v>8181</v>
      </c>
      <c r="I1151" s="18">
        <v>3.5397</v>
      </c>
      <c r="J1151" s="31"/>
      <c r="K1151" s="31"/>
      <c r="L1151" s="31"/>
      <c r="M1151" s="31"/>
      <c r="N1151" s="31"/>
      <c r="O1151" s="31"/>
      <c r="P1151" s="31"/>
      <c r="Q1151" s="31"/>
      <c r="R1151" s="31"/>
      <c r="S1151" s="31"/>
      <c r="T1151" s="31"/>
      <c r="U1151" s="31"/>
      <c r="V1151" s="31"/>
      <c r="W1151" s="31"/>
      <c r="X1151" s="31"/>
      <c r="Y1151" s="31"/>
    </row>
    <row r="1152" ht="14.25" customHeight="1">
      <c r="A1152" s="8">
        <v>1151.0</v>
      </c>
      <c r="B1152" s="31" t="s">
        <v>1673</v>
      </c>
      <c r="C1152" s="26" t="s">
        <v>1674</v>
      </c>
      <c r="D1152" s="29" t="s">
        <v>8182</v>
      </c>
      <c r="E1152" s="32">
        <v>149.1893</v>
      </c>
      <c r="F1152" s="20">
        <v>1.81</v>
      </c>
      <c r="G1152" s="31" t="s">
        <v>8183</v>
      </c>
      <c r="H1152" s="36" t="s">
        <v>4627</v>
      </c>
      <c r="I1152" s="18">
        <v>3.230142857142857</v>
      </c>
      <c r="J1152" s="31"/>
      <c r="K1152" s="31"/>
      <c r="L1152" s="31"/>
      <c r="M1152" s="31"/>
      <c r="N1152" s="31"/>
      <c r="O1152" s="31"/>
      <c r="P1152" s="31"/>
      <c r="Q1152" s="31"/>
      <c r="R1152" s="31"/>
      <c r="S1152" s="31"/>
      <c r="T1152" s="31"/>
      <c r="U1152" s="31"/>
      <c r="V1152" s="31"/>
      <c r="W1152" s="31"/>
      <c r="X1152" s="31"/>
      <c r="Y1152" s="31"/>
    </row>
    <row r="1153" ht="14.25" customHeight="1">
      <c r="A1153" s="8">
        <v>1152.0</v>
      </c>
      <c r="B1153" s="31" t="s">
        <v>8184</v>
      </c>
      <c r="C1153" s="26" t="s">
        <v>8185</v>
      </c>
      <c r="D1153" s="29" t="s">
        <v>8186</v>
      </c>
      <c r="E1153" s="32">
        <v>134.1318</v>
      </c>
      <c r="F1153" s="20">
        <v>1.43</v>
      </c>
      <c r="G1153" s="31" t="s">
        <v>8187</v>
      </c>
      <c r="H1153" s="29" t="s">
        <v>4319</v>
      </c>
      <c r="I1153" s="18">
        <v>2.914</v>
      </c>
      <c r="J1153" s="31"/>
      <c r="K1153" s="31"/>
      <c r="L1153" s="31"/>
      <c r="M1153" s="31"/>
      <c r="N1153" s="31"/>
      <c r="O1153" s="31"/>
      <c r="P1153" s="31"/>
      <c r="Q1153" s="31"/>
      <c r="R1153" s="31"/>
      <c r="S1153" s="31"/>
      <c r="T1153" s="31"/>
      <c r="U1153" s="31"/>
      <c r="V1153" s="31"/>
      <c r="W1153" s="31"/>
      <c r="X1153" s="31"/>
      <c r="Y1153" s="31"/>
    </row>
    <row r="1154" ht="15.75" customHeight="1">
      <c r="A1154" s="8">
        <v>1153.0</v>
      </c>
      <c r="B1154" s="31" t="s">
        <v>8188</v>
      </c>
      <c r="C1154" s="26" t="s">
        <v>8189</v>
      </c>
      <c r="D1154" s="29" t="s">
        <v>8190</v>
      </c>
      <c r="E1154" s="32">
        <v>134.1318</v>
      </c>
      <c r="F1154" s="20">
        <v>1.43</v>
      </c>
      <c r="G1154" s="31" t="s">
        <v>8191</v>
      </c>
      <c r="H1154" s="36" t="s">
        <v>4627</v>
      </c>
      <c r="I1154" s="18">
        <v>3.1807499999999997</v>
      </c>
      <c r="J1154" s="31"/>
      <c r="K1154" s="31"/>
      <c r="L1154" s="31"/>
      <c r="M1154" s="31"/>
      <c r="N1154" s="31"/>
      <c r="O1154" s="31"/>
      <c r="P1154" s="31"/>
      <c r="Q1154" s="31"/>
      <c r="R1154" s="31"/>
      <c r="S1154" s="31"/>
      <c r="T1154" s="31"/>
      <c r="U1154" s="31"/>
      <c r="V1154" s="31"/>
      <c r="W1154" s="31"/>
      <c r="X1154" s="31"/>
      <c r="Y1154" s="31"/>
    </row>
    <row r="1155" ht="15.75" customHeight="1">
      <c r="A1155" s="8">
        <v>1154.0</v>
      </c>
      <c r="B1155" s="31" t="s">
        <v>8192</v>
      </c>
      <c r="C1155" s="26" t="s">
        <v>8193</v>
      </c>
      <c r="D1155" s="29" t="s">
        <v>8194</v>
      </c>
      <c r="E1155" s="32">
        <v>130.1431</v>
      </c>
      <c r="F1155" s="20">
        <v>1.32</v>
      </c>
      <c r="G1155" s="31" t="s">
        <v>8195</v>
      </c>
      <c r="H1155" s="3" t="s">
        <v>6076</v>
      </c>
      <c r="I1155" s="18">
        <v>4.793333333333333</v>
      </c>
      <c r="J1155" s="31"/>
      <c r="K1155" s="31"/>
      <c r="L1155" s="31"/>
      <c r="M1155" s="31"/>
      <c r="N1155" s="31"/>
      <c r="O1155" s="31"/>
      <c r="P1155" s="31"/>
      <c r="Q1155" s="31"/>
      <c r="R1155" s="31"/>
      <c r="S1155" s="31"/>
      <c r="T1155" s="31"/>
      <c r="U1155" s="31"/>
      <c r="V1155" s="31"/>
      <c r="W1155" s="31"/>
      <c r="X1155" s="31"/>
      <c r="Y1155" s="31"/>
    </row>
    <row r="1156" ht="15.75" customHeight="1">
      <c r="A1156" s="8">
        <v>1155.0</v>
      </c>
      <c r="B1156" s="31" t="s">
        <v>8196</v>
      </c>
      <c r="C1156" s="26" t="s">
        <v>8197</v>
      </c>
      <c r="D1156" s="29" t="s">
        <v>8198</v>
      </c>
      <c r="E1156" s="32">
        <v>166.6037</v>
      </c>
      <c r="F1156" s="20">
        <v>2.31</v>
      </c>
      <c r="G1156" s="31" t="s">
        <v>8199</v>
      </c>
      <c r="H1156" s="29" t="s">
        <v>4319</v>
      </c>
      <c r="I1156" s="18">
        <v>4.73</v>
      </c>
      <c r="J1156" s="31"/>
      <c r="K1156" s="31"/>
      <c r="L1156" s="31"/>
      <c r="M1156" s="31"/>
      <c r="N1156" s="31"/>
      <c r="O1156" s="31"/>
      <c r="P1156" s="31"/>
      <c r="Q1156" s="31"/>
      <c r="R1156" s="31"/>
      <c r="S1156" s="31"/>
      <c r="T1156" s="31"/>
      <c r="U1156" s="31"/>
      <c r="V1156" s="31"/>
      <c r="W1156" s="31"/>
      <c r="X1156" s="31"/>
      <c r="Y1156" s="31"/>
    </row>
    <row r="1157" ht="15.75" customHeight="1">
      <c r="A1157" s="8">
        <v>1156.0</v>
      </c>
      <c r="B1157" s="31" t="s">
        <v>1679</v>
      </c>
      <c r="C1157" s="26" t="s">
        <v>1680</v>
      </c>
      <c r="D1157" s="29" t="s">
        <v>8200</v>
      </c>
      <c r="E1157" s="32">
        <v>175.2265</v>
      </c>
      <c r="F1157" s="20">
        <v>2.0</v>
      </c>
      <c r="G1157" s="31" t="s">
        <v>8201</v>
      </c>
      <c r="H1157" s="3" t="s">
        <v>6076</v>
      </c>
      <c r="I1157" s="18">
        <v>3.52</v>
      </c>
      <c r="J1157" s="31"/>
      <c r="K1157" s="31"/>
      <c r="L1157" s="31"/>
      <c r="M1157" s="31"/>
      <c r="N1157" s="31"/>
      <c r="O1157" s="31"/>
      <c r="P1157" s="31"/>
      <c r="Q1157" s="31"/>
      <c r="R1157" s="31"/>
      <c r="S1157" s="31"/>
      <c r="T1157" s="31"/>
      <c r="U1157" s="31"/>
      <c r="V1157" s="31"/>
      <c r="W1157" s="31"/>
      <c r="X1157" s="31"/>
      <c r="Y1157" s="31"/>
    </row>
    <row r="1158" ht="15.75" customHeight="1">
      <c r="A1158" s="8">
        <v>1157.0</v>
      </c>
      <c r="B1158" s="31" t="s">
        <v>8202</v>
      </c>
      <c r="C1158" s="26" t="s">
        <v>8203</v>
      </c>
      <c r="D1158" s="29" t="s">
        <v>8204</v>
      </c>
      <c r="E1158" s="32">
        <v>148.2012</v>
      </c>
      <c r="F1158" s="20">
        <v>1.96</v>
      </c>
      <c r="G1158" s="31" t="s">
        <v>6197</v>
      </c>
      <c r="H1158" s="29" t="s">
        <v>4319</v>
      </c>
      <c r="I1158" s="18">
        <v>2.79</v>
      </c>
      <c r="J1158" s="31"/>
      <c r="K1158" s="31"/>
      <c r="L1158" s="31"/>
      <c r="M1158" s="31"/>
      <c r="N1158" s="31"/>
      <c r="O1158" s="31"/>
      <c r="P1158" s="31"/>
      <c r="Q1158" s="31"/>
      <c r="R1158" s="31"/>
      <c r="S1158" s="31"/>
      <c r="T1158" s="31"/>
      <c r="U1158" s="31"/>
      <c r="V1158" s="31"/>
      <c r="W1158" s="31"/>
      <c r="X1158" s="31"/>
      <c r="Y1158" s="31"/>
    </row>
    <row r="1159" ht="14.25" customHeight="1">
      <c r="A1159" s="8">
        <v>1158.0</v>
      </c>
      <c r="B1159" s="31" t="s">
        <v>8205</v>
      </c>
      <c r="C1159" s="26" t="s">
        <v>8206</v>
      </c>
      <c r="D1159" s="29" t="s">
        <v>8207</v>
      </c>
      <c r="E1159" s="32">
        <v>134.1747</v>
      </c>
      <c r="F1159" s="20">
        <v>2.19</v>
      </c>
      <c r="G1159" s="31" t="s">
        <v>8208</v>
      </c>
      <c r="H1159" s="36" t="s">
        <v>4627</v>
      </c>
      <c r="I1159" s="18">
        <v>2.93125</v>
      </c>
      <c r="J1159" s="31"/>
      <c r="K1159" s="31"/>
      <c r="L1159" s="31"/>
      <c r="M1159" s="31"/>
      <c r="N1159" s="31"/>
      <c r="O1159" s="31"/>
      <c r="P1159" s="31"/>
      <c r="Q1159" s="31"/>
      <c r="R1159" s="31"/>
      <c r="S1159" s="31"/>
      <c r="T1159" s="31"/>
      <c r="U1159" s="31"/>
      <c r="V1159" s="31"/>
      <c r="W1159" s="31"/>
      <c r="X1159" s="31"/>
      <c r="Y1159" s="31"/>
    </row>
    <row r="1160" ht="15.75" customHeight="1">
      <c r="A1160" s="8">
        <v>1159.0</v>
      </c>
      <c r="B1160" s="31" t="s">
        <v>1682</v>
      </c>
      <c r="C1160" s="26" t="s">
        <v>1683</v>
      </c>
      <c r="D1160" s="29" t="s">
        <v>8209</v>
      </c>
      <c r="E1160" s="32">
        <v>120.1482</v>
      </c>
      <c r="F1160" s="20">
        <v>1.58</v>
      </c>
      <c r="G1160" s="31" t="s">
        <v>8210</v>
      </c>
      <c r="H1160" s="36" t="s">
        <v>4627</v>
      </c>
      <c r="I1160" s="18">
        <v>2.539230769230769</v>
      </c>
      <c r="J1160" s="31"/>
      <c r="K1160" s="31"/>
      <c r="L1160" s="31"/>
      <c r="M1160" s="31"/>
      <c r="N1160" s="31"/>
      <c r="O1160" s="31"/>
      <c r="P1160" s="31"/>
      <c r="Q1160" s="31"/>
      <c r="R1160" s="31"/>
      <c r="S1160" s="31"/>
      <c r="T1160" s="31"/>
      <c r="U1160" s="31"/>
      <c r="V1160" s="31"/>
      <c r="W1160" s="31"/>
      <c r="X1160" s="31"/>
      <c r="Y1160" s="31"/>
    </row>
    <row r="1161" ht="15.75" customHeight="1">
      <c r="A1161" s="8">
        <v>1160.0</v>
      </c>
      <c r="B1161" s="31" t="s">
        <v>8211</v>
      </c>
      <c r="C1161" s="26" t="s">
        <v>8212</v>
      </c>
      <c r="D1161" s="29" t="s">
        <v>8213</v>
      </c>
      <c r="E1161" s="32">
        <v>148.2012</v>
      </c>
      <c r="F1161" s="20">
        <v>2.77</v>
      </c>
      <c r="G1161" s="31" t="s">
        <v>8214</v>
      </c>
      <c r="H1161" s="36" t="s">
        <v>4627</v>
      </c>
      <c r="I1161" s="18">
        <v>3.21125</v>
      </c>
      <c r="J1161" s="31"/>
      <c r="K1161" s="31"/>
      <c r="L1161" s="31"/>
      <c r="M1161" s="31"/>
      <c r="N1161" s="31"/>
      <c r="O1161" s="31"/>
      <c r="P1161" s="31"/>
      <c r="Q1161" s="31"/>
      <c r="R1161" s="31"/>
      <c r="S1161" s="31"/>
      <c r="T1161" s="31"/>
      <c r="U1161" s="31"/>
      <c r="V1161" s="31"/>
      <c r="W1161" s="31"/>
      <c r="X1161" s="31"/>
      <c r="Y1161" s="31"/>
    </row>
    <row r="1162" ht="15.75" customHeight="1">
      <c r="A1162" s="8">
        <v>1161.0</v>
      </c>
      <c r="B1162" s="31" t="s">
        <v>8215</v>
      </c>
      <c r="C1162" s="26" t="s">
        <v>8216</v>
      </c>
      <c r="D1162" s="29" t="s">
        <v>8217</v>
      </c>
      <c r="E1162" s="32">
        <v>176.2542</v>
      </c>
      <c r="F1162" s="20">
        <v>3.64</v>
      </c>
      <c r="G1162" s="31" t="s">
        <v>8218</v>
      </c>
      <c r="H1162" s="36" t="s">
        <v>4627</v>
      </c>
      <c r="I1162" s="18">
        <v>4.188</v>
      </c>
      <c r="J1162" s="31"/>
      <c r="K1162" s="31"/>
      <c r="L1162" s="31"/>
      <c r="M1162" s="31"/>
      <c r="N1162" s="31"/>
      <c r="O1162" s="31"/>
      <c r="P1162" s="31"/>
      <c r="Q1162" s="31"/>
      <c r="R1162" s="31"/>
      <c r="S1162" s="31"/>
      <c r="T1162" s="31"/>
      <c r="U1162" s="31"/>
      <c r="V1162" s="31"/>
      <c r="W1162" s="31"/>
      <c r="X1162" s="31"/>
      <c r="Y1162" s="31"/>
    </row>
    <row r="1163" ht="15.75" customHeight="1">
      <c r="A1163" s="8">
        <v>1162.0</v>
      </c>
      <c r="B1163" s="31" t="s">
        <v>8219</v>
      </c>
      <c r="C1163" s="26" t="s">
        <v>8220</v>
      </c>
      <c r="D1163" s="29" t="s">
        <v>8221</v>
      </c>
      <c r="E1163" s="32">
        <v>162.2277</v>
      </c>
      <c r="F1163" s="20">
        <v>3.15</v>
      </c>
      <c r="G1163" s="31" t="s">
        <v>8222</v>
      </c>
      <c r="H1163" s="36" t="s">
        <v>4627</v>
      </c>
      <c r="I1163" s="18">
        <v>3.5583333333333336</v>
      </c>
      <c r="J1163" s="31"/>
      <c r="K1163" s="31"/>
      <c r="L1163" s="31"/>
      <c r="M1163" s="31"/>
      <c r="N1163" s="31"/>
      <c r="O1163" s="31"/>
      <c r="P1163" s="31"/>
      <c r="Q1163" s="31"/>
      <c r="R1163" s="31"/>
      <c r="S1163" s="31"/>
      <c r="T1163" s="31"/>
      <c r="U1163" s="31"/>
      <c r="V1163" s="31"/>
      <c r="W1163" s="31"/>
      <c r="X1163" s="31"/>
      <c r="Y1163" s="31"/>
    </row>
    <row r="1164" ht="15.75" customHeight="1">
      <c r="A1164" s="8">
        <v>1163.0</v>
      </c>
      <c r="B1164" s="31" t="s">
        <v>8223</v>
      </c>
      <c r="C1164" s="26" t="s">
        <v>8224</v>
      </c>
      <c r="D1164" s="29" t="s">
        <v>8225</v>
      </c>
      <c r="E1164" s="32">
        <v>190.2807</v>
      </c>
      <c r="F1164" s="20">
        <v>4.13</v>
      </c>
      <c r="G1164" s="31" t="s">
        <v>8226</v>
      </c>
      <c r="H1164" s="36" t="s">
        <v>4627</v>
      </c>
      <c r="I1164" s="18">
        <v>4.551666666666667</v>
      </c>
      <c r="J1164" s="31"/>
      <c r="K1164" s="31"/>
      <c r="L1164" s="31"/>
      <c r="M1164" s="31"/>
      <c r="N1164" s="31"/>
      <c r="O1164" s="31"/>
      <c r="P1164" s="31"/>
      <c r="Q1164" s="31"/>
      <c r="R1164" s="31"/>
      <c r="S1164" s="31"/>
      <c r="T1164" s="31"/>
      <c r="U1164" s="31"/>
      <c r="V1164" s="31"/>
      <c r="W1164" s="31"/>
      <c r="X1164" s="31"/>
      <c r="Y1164" s="31"/>
    </row>
    <row r="1165" ht="15.75" customHeight="1">
      <c r="A1165" s="8">
        <v>1164.0</v>
      </c>
      <c r="B1165" s="31" t="s">
        <v>8227</v>
      </c>
      <c r="C1165" s="26" t="s">
        <v>8228</v>
      </c>
      <c r="D1165" s="29" t="s">
        <v>8229</v>
      </c>
      <c r="E1165" s="32">
        <v>204.3072</v>
      </c>
      <c r="F1165" s="20">
        <v>4.62</v>
      </c>
      <c r="G1165" s="31" t="s">
        <v>8230</v>
      </c>
      <c r="H1165" s="36" t="s">
        <v>4627</v>
      </c>
      <c r="I1165" s="18">
        <v>4.885</v>
      </c>
      <c r="J1165" s="31"/>
      <c r="K1165" s="31"/>
      <c r="L1165" s="31"/>
      <c r="M1165" s="31"/>
      <c r="N1165" s="31"/>
      <c r="O1165" s="31"/>
      <c r="P1165" s="31"/>
      <c r="Q1165" s="31"/>
      <c r="R1165" s="31"/>
      <c r="S1165" s="31"/>
      <c r="T1165" s="31"/>
      <c r="U1165" s="31"/>
      <c r="V1165" s="31"/>
      <c r="W1165" s="31"/>
      <c r="X1165" s="31"/>
      <c r="Y1165" s="31"/>
    </row>
    <row r="1166" ht="15.75" customHeight="1">
      <c r="A1166" s="8">
        <v>1165.0</v>
      </c>
      <c r="B1166" s="31" t="s">
        <v>8231</v>
      </c>
      <c r="C1166" s="26" t="s">
        <v>8232</v>
      </c>
      <c r="D1166" s="29" t="s">
        <v>8233</v>
      </c>
      <c r="E1166" s="32">
        <v>199.0443</v>
      </c>
      <c r="F1166" s="20">
        <v>2.43</v>
      </c>
      <c r="G1166" s="31" t="s">
        <v>7808</v>
      </c>
      <c r="H1166" s="29" t="s">
        <v>4319</v>
      </c>
      <c r="I1166" s="18">
        <v>3.4</v>
      </c>
      <c r="J1166" s="31"/>
      <c r="K1166" s="31"/>
      <c r="L1166" s="31"/>
      <c r="M1166" s="31"/>
      <c r="N1166" s="31"/>
      <c r="O1166" s="31"/>
      <c r="P1166" s="31"/>
      <c r="Q1166" s="31"/>
      <c r="R1166" s="31"/>
      <c r="S1166" s="31"/>
      <c r="T1166" s="31"/>
      <c r="U1166" s="31"/>
      <c r="V1166" s="31"/>
      <c r="W1166" s="31"/>
      <c r="X1166" s="31"/>
      <c r="Y1166" s="31"/>
    </row>
    <row r="1167" ht="15.75" customHeight="1">
      <c r="A1167" s="8">
        <v>1166.0</v>
      </c>
      <c r="B1167" s="31" t="s">
        <v>8234</v>
      </c>
      <c r="C1167" s="26" t="s">
        <v>8235</v>
      </c>
      <c r="D1167" s="29" t="s">
        <v>8236</v>
      </c>
      <c r="E1167" s="32">
        <v>199.0443</v>
      </c>
      <c r="F1167" s="20">
        <v>2.19</v>
      </c>
      <c r="G1167" s="31" t="s">
        <v>8237</v>
      </c>
      <c r="H1167" s="29" t="s">
        <v>4319</v>
      </c>
      <c r="I1167" s="18">
        <v>5.82</v>
      </c>
      <c r="J1167" s="31"/>
      <c r="K1167" s="31"/>
      <c r="L1167" s="31"/>
      <c r="M1167" s="31"/>
      <c r="N1167" s="31"/>
      <c r="O1167" s="31"/>
      <c r="P1167" s="31"/>
      <c r="Q1167" s="31"/>
      <c r="R1167" s="31"/>
      <c r="S1167" s="31"/>
      <c r="T1167" s="31"/>
      <c r="U1167" s="31"/>
      <c r="V1167" s="31"/>
      <c r="W1167" s="31"/>
      <c r="X1167" s="31"/>
      <c r="Y1167" s="31"/>
    </row>
    <row r="1168" ht="15.75" customHeight="1">
      <c r="A1168" s="8">
        <v>1167.0</v>
      </c>
      <c r="B1168" s="31" t="s">
        <v>1685</v>
      </c>
      <c r="C1168" s="26" t="s">
        <v>1686</v>
      </c>
      <c r="D1168" s="29" t="s">
        <v>8238</v>
      </c>
      <c r="E1168" s="32">
        <v>189.0378</v>
      </c>
      <c r="F1168" s="20">
        <v>2.96</v>
      </c>
      <c r="G1168" s="31" t="s">
        <v>8239</v>
      </c>
      <c r="H1168" s="29" t="s">
        <v>4319</v>
      </c>
      <c r="I1168" s="18">
        <v>3.62</v>
      </c>
      <c r="J1168" s="31"/>
      <c r="K1168" s="31"/>
      <c r="L1168" s="31"/>
      <c r="M1168" s="31"/>
      <c r="N1168" s="31"/>
      <c r="O1168" s="31"/>
      <c r="P1168" s="31"/>
      <c r="Q1168" s="31"/>
      <c r="R1168" s="31"/>
      <c r="S1168" s="31"/>
      <c r="T1168" s="31"/>
      <c r="U1168" s="31"/>
      <c r="V1168" s="31"/>
      <c r="W1168" s="31"/>
      <c r="X1168" s="31"/>
      <c r="Y1168" s="31"/>
    </row>
    <row r="1169" ht="15.75" customHeight="1">
      <c r="A1169" s="8">
        <v>1168.0</v>
      </c>
      <c r="B1169" s="31" t="s">
        <v>1688</v>
      </c>
      <c r="C1169" s="26" t="s">
        <v>1689</v>
      </c>
      <c r="D1169" s="29" t="s">
        <v>8240</v>
      </c>
      <c r="E1169" s="32">
        <v>223.4826</v>
      </c>
      <c r="F1169" s="20">
        <v>3.61</v>
      </c>
      <c r="G1169" s="31" t="s">
        <v>8241</v>
      </c>
      <c r="H1169" s="36" t="s">
        <v>4627</v>
      </c>
      <c r="I1169" s="18">
        <v>4.34</v>
      </c>
      <c r="J1169" s="31"/>
      <c r="K1169" s="31"/>
      <c r="L1169" s="31"/>
      <c r="M1169" s="31"/>
      <c r="N1169" s="31"/>
      <c r="O1169" s="31"/>
      <c r="P1169" s="31"/>
      <c r="Q1169" s="31"/>
      <c r="R1169" s="31"/>
      <c r="S1169" s="31"/>
      <c r="T1169" s="31"/>
      <c r="U1169" s="31"/>
      <c r="V1169" s="31"/>
      <c r="W1169" s="31"/>
      <c r="X1169" s="31"/>
      <c r="Y1169" s="31"/>
    </row>
    <row r="1170" ht="15.75" customHeight="1">
      <c r="A1170" s="8">
        <v>1169.0</v>
      </c>
      <c r="B1170" s="31" t="s">
        <v>8242</v>
      </c>
      <c r="C1170" s="26" t="s">
        <v>8243</v>
      </c>
      <c r="D1170" s="29" t="s">
        <v>8244</v>
      </c>
      <c r="E1170" s="32">
        <v>163.1729</v>
      </c>
      <c r="F1170" s="20">
        <v>3.65</v>
      </c>
      <c r="G1170" s="31" t="s">
        <v>8245</v>
      </c>
      <c r="H1170" s="29" t="s">
        <v>4319</v>
      </c>
      <c r="I1170" s="18">
        <v>2.96</v>
      </c>
      <c r="J1170" s="31"/>
      <c r="K1170" s="31"/>
      <c r="L1170" s="31"/>
      <c r="M1170" s="31"/>
      <c r="N1170" s="31"/>
      <c r="O1170" s="31"/>
      <c r="P1170" s="31"/>
      <c r="Q1170" s="31"/>
      <c r="R1170" s="31"/>
      <c r="S1170" s="31"/>
      <c r="T1170" s="31"/>
      <c r="U1170" s="31"/>
      <c r="V1170" s="31"/>
      <c r="W1170" s="31"/>
      <c r="X1170" s="31"/>
      <c r="Y1170" s="31"/>
    </row>
    <row r="1171" ht="15.75" customHeight="1">
      <c r="A1171" s="8">
        <v>1170.0</v>
      </c>
      <c r="B1171" s="31" t="s">
        <v>8246</v>
      </c>
      <c r="C1171" s="26" t="s">
        <v>8247</v>
      </c>
      <c r="D1171" s="29" t="s">
        <v>8248</v>
      </c>
      <c r="E1171" s="32">
        <v>174.1197</v>
      </c>
      <c r="F1171" s="20">
        <v>2.15</v>
      </c>
      <c r="G1171" s="31" t="s">
        <v>4602</v>
      </c>
      <c r="H1171" s="29" t="s">
        <v>4319</v>
      </c>
      <c r="I1171" s="18">
        <v>2.99</v>
      </c>
      <c r="J1171" s="31"/>
      <c r="K1171" s="31"/>
      <c r="L1171" s="31"/>
      <c r="M1171" s="31"/>
      <c r="N1171" s="31"/>
      <c r="O1171" s="31"/>
      <c r="P1171" s="31"/>
      <c r="Q1171" s="31"/>
      <c r="R1171" s="31"/>
      <c r="S1171" s="31"/>
      <c r="T1171" s="31"/>
      <c r="U1171" s="31"/>
      <c r="V1171" s="31"/>
      <c r="W1171" s="31"/>
      <c r="X1171" s="31"/>
      <c r="Y1171" s="31"/>
    </row>
    <row r="1172" ht="14.25" customHeight="1">
      <c r="A1172" s="8">
        <v>1171.0</v>
      </c>
      <c r="B1172" s="31" t="s">
        <v>8249</v>
      </c>
      <c r="C1172" s="26" t="s">
        <v>8250</v>
      </c>
      <c r="D1172" s="29" t="s">
        <v>8251</v>
      </c>
      <c r="E1172" s="32">
        <v>250.2896</v>
      </c>
      <c r="F1172" s="20">
        <v>3.27</v>
      </c>
      <c r="G1172" s="31" t="s">
        <v>8252</v>
      </c>
      <c r="H1172" s="29" t="s">
        <v>4319</v>
      </c>
      <c r="I1172" s="18">
        <v>3.98</v>
      </c>
      <c r="J1172" s="31"/>
      <c r="K1172" s="31"/>
      <c r="L1172" s="31"/>
      <c r="M1172" s="31"/>
      <c r="N1172" s="31"/>
      <c r="O1172" s="31"/>
      <c r="P1172" s="31"/>
      <c r="Q1172" s="31"/>
      <c r="R1172" s="31"/>
      <c r="S1172" s="31"/>
      <c r="T1172" s="31"/>
      <c r="U1172" s="31"/>
      <c r="V1172" s="31"/>
      <c r="W1172" s="31"/>
      <c r="X1172" s="31"/>
      <c r="Y1172" s="31"/>
    </row>
    <row r="1173" ht="15.75" customHeight="1">
      <c r="A1173" s="8">
        <v>1172.0</v>
      </c>
      <c r="B1173" s="31" t="s">
        <v>8253</v>
      </c>
      <c r="C1173" s="26" t="s">
        <v>8254</v>
      </c>
      <c r="D1173" s="29" t="s">
        <v>8255</v>
      </c>
      <c r="E1173" s="32">
        <v>166.1735</v>
      </c>
      <c r="F1173" s="20">
        <v>1.41</v>
      </c>
      <c r="G1173" s="31" t="s">
        <v>8256</v>
      </c>
      <c r="H1173" s="29" t="s">
        <v>4319</v>
      </c>
      <c r="I1173" s="18">
        <v>2.79</v>
      </c>
      <c r="J1173" s="31"/>
      <c r="K1173" s="31"/>
      <c r="L1173" s="31"/>
      <c r="M1173" s="31"/>
      <c r="N1173" s="31"/>
      <c r="O1173" s="31"/>
      <c r="P1173" s="31"/>
      <c r="Q1173" s="31"/>
      <c r="R1173" s="31"/>
      <c r="S1173" s="31"/>
      <c r="T1173" s="31"/>
      <c r="U1173" s="31"/>
      <c r="V1173" s="31"/>
      <c r="W1173" s="31"/>
      <c r="X1173" s="31"/>
      <c r="Y1173" s="31"/>
    </row>
    <row r="1174" ht="14.25" customHeight="1">
      <c r="A1174" s="8">
        <v>1173.0</v>
      </c>
      <c r="B1174" s="31" t="s">
        <v>8257</v>
      </c>
      <c r="C1174" s="26" t="s">
        <v>8258</v>
      </c>
      <c r="D1174" s="29" t="s">
        <v>8259</v>
      </c>
      <c r="E1174" s="32">
        <v>162.1848</v>
      </c>
      <c r="F1174" s="20">
        <v>1.08</v>
      </c>
      <c r="G1174" s="31" t="s">
        <v>8260</v>
      </c>
      <c r="H1174" s="29" t="s">
        <v>4319</v>
      </c>
      <c r="I1174" s="18">
        <v>2.95</v>
      </c>
      <c r="J1174" s="31"/>
      <c r="K1174" s="31"/>
      <c r="L1174" s="31"/>
      <c r="M1174" s="31"/>
      <c r="N1174" s="31"/>
      <c r="O1174" s="31"/>
      <c r="P1174" s="31"/>
      <c r="Q1174" s="31"/>
      <c r="R1174" s="31"/>
      <c r="S1174" s="31"/>
      <c r="T1174" s="31"/>
      <c r="U1174" s="31"/>
      <c r="V1174" s="31"/>
      <c r="W1174" s="31"/>
      <c r="X1174" s="31"/>
      <c r="Y1174" s="31"/>
    </row>
    <row r="1175" ht="15.75" customHeight="1">
      <c r="A1175" s="8">
        <v>1174.0</v>
      </c>
      <c r="B1175" s="31" t="s">
        <v>8261</v>
      </c>
      <c r="C1175" s="26" t="s">
        <v>8262</v>
      </c>
      <c r="D1175" s="29" t="s">
        <v>8263</v>
      </c>
      <c r="E1175" s="32">
        <v>150.1741</v>
      </c>
      <c r="F1175" s="20">
        <v>1.83</v>
      </c>
      <c r="G1175" s="31" t="s">
        <v>8264</v>
      </c>
      <c r="H1175" s="29" t="s">
        <v>4319</v>
      </c>
      <c r="I1175" s="18">
        <v>2.5993333333333335</v>
      </c>
      <c r="J1175" s="31"/>
      <c r="K1175" s="31"/>
      <c r="L1175" s="31"/>
      <c r="M1175" s="31"/>
      <c r="N1175" s="31"/>
      <c r="O1175" s="31"/>
      <c r="P1175" s="31"/>
      <c r="Q1175" s="31"/>
      <c r="R1175" s="31"/>
      <c r="S1175" s="31"/>
      <c r="T1175" s="31"/>
      <c r="U1175" s="31"/>
      <c r="V1175" s="31"/>
      <c r="W1175" s="31"/>
      <c r="X1175" s="31"/>
      <c r="Y1175" s="31"/>
    </row>
    <row r="1176" ht="14.25" customHeight="1">
      <c r="A1176" s="8">
        <v>1175.0</v>
      </c>
      <c r="B1176" s="31" t="s">
        <v>8265</v>
      </c>
      <c r="C1176" s="26" t="s">
        <v>8266</v>
      </c>
      <c r="D1176" s="29" t="s">
        <v>8267</v>
      </c>
      <c r="E1176" s="32">
        <v>136.1476</v>
      </c>
      <c r="F1176" s="20">
        <v>1.49</v>
      </c>
      <c r="G1176" s="31" t="s">
        <v>8268</v>
      </c>
      <c r="H1176" s="29" t="s">
        <v>4319</v>
      </c>
      <c r="I1176" s="18">
        <v>2.771333333333333</v>
      </c>
      <c r="J1176" s="31"/>
      <c r="K1176" s="31"/>
      <c r="L1176" s="31"/>
      <c r="M1176" s="31"/>
      <c r="N1176" s="31"/>
      <c r="O1176" s="31"/>
      <c r="P1176" s="31"/>
      <c r="Q1176" s="31"/>
      <c r="R1176" s="31"/>
      <c r="S1176" s="31"/>
      <c r="T1176" s="31"/>
      <c r="U1176" s="31"/>
      <c r="V1176" s="31"/>
      <c r="W1176" s="31"/>
      <c r="X1176" s="31"/>
      <c r="Y1176" s="31"/>
    </row>
    <row r="1177" ht="15.75" customHeight="1">
      <c r="A1177" s="8">
        <v>1176.0</v>
      </c>
      <c r="B1177" s="31" t="s">
        <v>1691</v>
      </c>
      <c r="C1177" s="26" t="s">
        <v>1692</v>
      </c>
      <c r="D1177" s="29" t="s">
        <v>8269</v>
      </c>
      <c r="E1177" s="32">
        <v>250.2896</v>
      </c>
      <c r="F1177" s="20">
        <v>2.76</v>
      </c>
      <c r="G1177" s="31" t="s">
        <v>8270</v>
      </c>
      <c r="H1177" s="29" t="s">
        <v>4319</v>
      </c>
      <c r="I1177" s="18">
        <v>3.71</v>
      </c>
      <c r="J1177" s="31"/>
      <c r="K1177" s="31"/>
      <c r="L1177" s="31"/>
      <c r="M1177" s="31"/>
      <c r="N1177" s="31"/>
      <c r="O1177" s="31"/>
      <c r="P1177" s="31"/>
      <c r="Q1177" s="31"/>
      <c r="R1177" s="31"/>
      <c r="S1177" s="31"/>
      <c r="T1177" s="31"/>
      <c r="U1177" s="31"/>
      <c r="V1177" s="31"/>
      <c r="W1177" s="31"/>
      <c r="X1177" s="31"/>
      <c r="Y1177" s="31"/>
    </row>
    <row r="1178" ht="15.75" customHeight="1">
      <c r="A1178" s="8">
        <v>1177.0</v>
      </c>
      <c r="B1178" s="31" t="s">
        <v>8271</v>
      </c>
      <c r="C1178" s="3" t="s">
        <v>8272</v>
      </c>
      <c r="D1178" s="29" t="s">
        <v>8273</v>
      </c>
      <c r="E1178" s="32">
        <v>276.0707</v>
      </c>
      <c r="F1178" s="20">
        <v>3.40746842699635</v>
      </c>
      <c r="G1178" s="31" t="s">
        <v>8274</v>
      </c>
      <c r="H1178" s="29" t="s">
        <v>4319</v>
      </c>
      <c r="I1178" s="18">
        <v>4.53</v>
      </c>
      <c r="J1178" s="31"/>
      <c r="K1178" s="31"/>
      <c r="L1178" s="31"/>
      <c r="M1178" s="31"/>
      <c r="N1178" s="31"/>
      <c r="O1178" s="31"/>
      <c r="P1178" s="31"/>
      <c r="Q1178" s="31"/>
      <c r="R1178" s="31"/>
      <c r="S1178" s="31"/>
      <c r="T1178" s="31"/>
      <c r="U1178" s="31"/>
      <c r="V1178" s="31"/>
      <c r="W1178" s="31"/>
      <c r="X1178" s="31"/>
      <c r="Y1178" s="31"/>
    </row>
    <row r="1179" ht="15.75" customHeight="1">
      <c r="A1179" s="8">
        <v>1178.0</v>
      </c>
      <c r="B1179" s="31" t="s">
        <v>8275</v>
      </c>
      <c r="C1179" s="26" t="s">
        <v>8276</v>
      </c>
      <c r="D1179" s="29" t="s">
        <v>8277</v>
      </c>
      <c r="E1179" s="32">
        <v>136.1476</v>
      </c>
      <c r="F1179" s="20">
        <v>2.12</v>
      </c>
      <c r="G1179" s="31" t="s">
        <v>8278</v>
      </c>
      <c r="H1179" s="29" t="s">
        <v>4319</v>
      </c>
      <c r="I1179" s="18">
        <v>2.768666666666667</v>
      </c>
      <c r="J1179" s="31"/>
      <c r="K1179" s="31"/>
      <c r="L1179" s="31"/>
      <c r="M1179" s="31"/>
      <c r="N1179" s="31"/>
      <c r="O1179" s="31"/>
      <c r="P1179" s="31"/>
      <c r="Q1179" s="31"/>
      <c r="R1179" s="31"/>
      <c r="S1179" s="31"/>
      <c r="T1179" s="31"/>
      <c r="U1179" s="31"/>
      <c r="V1179" s="31"/>
      <c r="W1179" s="31"/>
      <c r="X1179" s="31"/>
      <c r="Y1179" s="31"/>
    </row>
    <row r="1180" ht="15.75" customHeight="1">
      <c r="A1180" s="8">
        <v>1179.0</v>
      </c>
      <c r="B1180" s="31" t="s">
        <v>8279</v>
      </c>
      <c r="C1180" s="26" t="s">
        <v>8280</v>
      </c>
      <c r="D1180" s="29" t="s">
        <v>8281</v>
      </c>
      <c r="E1180" s="32">
        <v>150.1741</v>
      </c>
      <c r="F1180" s="20">
        <v>2.64</v>
      </c>
      <c r="G1180" s="31" t="s">
        <v>8282</v>
      </c>
      <c r="H1180" s="29" t="s">
        <v>4319</v>
      </c>
      <c r="I1180" s="18">
        <v>2.9971666666666668</v>
      </c>
      <c r="J1180" s="31"/>
      <c r="K1180" s="31"/>
      <c r="L1180" s="31"/>
      <c r="M1180" s="31"/>
      <c r="N1180" s="31"/>
      <c r="O1180" s="31"/>
      <c r="P1180" s="31"/>
      <c r="Q1180" s="31"/>
      <c r="R1180" s="31"/>
      <c r="S1180" s="31"/>
      <c r="T1180" s="31"/>
      <c r="U1180" s="31"/>
      <c r="V1180" s="31"/>
      <c r="W1180" s="31"/>
      <c r="X1180" s="31"/>
      <c r="Y1180" s="31"/>
    </row>
    <row r="1181" ht="15.75" customHeight="1">
      <c r="A1181" s="8">
        <v>1180.0</v>
      </c>
      <c r="B1181" s="31" t="s">
        <v>8283</v>
      </c>
      <c r="C1181" s="26" t="s">
        <v>8284</v>
      </c>
      <c r="D1181" s="29" t="s">
        <v>8285</v>
      </c>
      <c r="E1181" s="32">
        <v>164.2006</v>
      </c>
      <c r="F1181" s="20">
        <v>2.87</v>
      </c>
      <c r="G1181" s="31" t="s">
        <v>6478</v>
      </c>
      <c r="H1181" s="29" t="s">
        <v>4319</v>
      </c>
      <c r="I1181" s="18">
        <v>3.68</v>
      </c>
      <c r="J1181" s="31"/>
      <c r="K1181" s="31"/>
      <c r="L1181" s="31"/>
      <c r="M1181" s="31"/>
      <c r="N1181" s="31"/>
      <c r="O1181" s="31"/>
      <c r="P1181" s="31"/>
      <c r="Q1181" s="31"/>
      <c r="R1181" s="31"/>
      <c r="S1181" s="31"/>
      <c r="T1181" s="31"/>
      <c r="U1181" s="31"/>
      <c r="V1181" s="31"/>
      <c r="W1181" s="31"/>
      <c r="X1181" s="31"/>
      <c r="Y1181" s="31"/>
    </row>
    <row r="1182" ht="14.25" customHeight="1">
      <c r="A1182" s="8">
        <v>1181.0</v>
      </c>
      <c r="B1182" s="31" t="s">
        <v>8286</v>
      </c>
      <c r="C1182" s="26" t="s">
        <v>8287</v>
      </c>
      <c r="D1182" s="29" t="s">
        <v>8288</v>
      </c>
      <c r="E1182" s="32">
        <v>150.1741</v>
      </c>
      <c r="F1182" s="20">
        <v>2.7</v>
      </c>
      <c r="G1182" s="31" t="s">
        <v>8289</v>
      </c>
      <c r="H1182" s="29" t="s">
        <v>4319</v>
      </c>
      <c r="I1182" s="18">
        <v>3.23</v>
      </c>
      <c r="J1182" s="31"/>
      <c r="K1182" s="31"/>
      <c r="L1182" s="31"/>
      <c r="M1182" s="31"/>
      <c r="N1182" s="31"/>
      <c r="O1182" s="31"/>
      <c r="P1182" s="31"/>
      <c r="Q1182" s="31"/>
      <c r="R1182" s="31"/>
      <c r="S1182" s="31"/>
      <c r="T1182" s="31"/>
      <c r="U1182" s="31"/>
      <c r="V1182" s="31"/>
      <c r="W1182" s="31"/>
      <c r="X1182" s="31"/>
      <c r="Y1182" s="31"/>
    </row>
    <row r="1183" ht="15.75" customHeight="1">
      <c r="A1183" s="8">
        <v>1182.0</v>
      </c>
      <c r="B1183" s="31" t="s">
        <v>8290</v>
      </c>
      <c r="C1183" s="26" t="s">
        <v>8291</v>
      </c>
      <c r="D1183" s="29" t="s">
        <v>8292</v>
      </c>
      <c r="E1183" s="32">
        <v>178.2271</v>
      </c>
      <c r="F1183" s="20">
        <v>3.23</v>
      </c>
      <c r="G1183" s="31" t="s">
        <v>8293</v>
      </c>
      <c r="H1183" s="29" t="s">
        <v>4319</v>
      </c>
      <c r="I1183" s="18">
        <v>3.98</v>
      </c>
      <c r="J1183" s="31"/>
      <c r="K1183" s="31"/>
      <c r="L1183" s="31"/>
      <c r="M1183" s="31"/>
      <c r="N1183" s="31"/>
      <c r="O1183" s="31"/>
      <c r="P1183" s="31"/>
      <c r="Q1183" s="31"/>
      <c r="R1183" s="31"/>
      <c r="S1183" s="31"/>
      <c r="T1183" s="31"/>
      <c r="U1183" s="31"/>
      <c r="V1183" s="31"/>
      <c r="W1183" s="31"/>
      <c r="X1183" s="31"/>
      <c r="Y1183" s="31"/>
    </row>
    <row r="1184" ht="15.75" customHeight="1">
      <c r="A1184" s="8">
        <v>1183.0</v>
      </c>
      <c r="B1184" s="31" t="s">
        <v>8294</v>
      </c>
      <c r="C1184" s="26" t="s">
        <v>8295</v>
      </c>
      <c r="D1184" s="29" t="s">
        <v>8296</v>
      </c>
      <c r="E1184" s="32">
        <v>178.2271</v>
      </c>
      <c r="F1184" s="20">
        <v>3.84</v>
      </c>
      <c r="G1184" s="31" t="s">
        <v>8297</v>
      </c>
      <c r="H1184" s="29" t="s">
        <v>4319</v>
      </c>
      <c r="I1184" s="18">
        <v>3.92</v>
      </c>
      <c r="J1184" s="31"/>
      <c r="K1184" s="31"/>
      <c r="L1184" s="31"/>
      <c r="M1184" s="31"/>
      <c r="N1184" s="31"/>
      <c r="O1184" s="31"/>
      <c r="P1184" s="31"/>
      <c r="Q1184" s="31"/>
      <c r="R1184" s="31"/>
      <c r="S1184" s="31"/>
      <c r="T1184" s="31"/>
      <c r="U1184" s="31"/>
      <c r="V1184" s="31"/>
      <c r="W1184" s="31"/>
      <c r="X1184" s="31"/>
      <c r="Y1184" s="31"/>
    </row>
    <row r="1185" ht="15.75" customHeight="1">
      <c r="A1185" s="8">
        <v>1184.0</v>
      </c>
      <c r="B1185" s="31" t="s">
        <v>8298</v>
      </c>
      <c r="C1185" s="26" t="s">
        <v>8299</v>
      </c>
      <c r="D1185" s="29" t="s">
        <v>8300</v>
      </c>
      <c r="E1185" s="32">
        <v>192.2536</v>
      </c>
      <c r="F1185" s="20">
        <v>3.79</v>
      </c>
      <c r="G1185" s="31" t="s">
        <v>8301</v>
      </c>
      <c r="H1185" s="29" t="s">
        <v>4319</v>
      </c>
      <c r="I1185" s="18">
        <v>4.37</v>
      </c>
      <c r="J1185" s="31"/>
      <c r="K1185" s="31"/>
      <c r="L1185" s="31"/>
      <c r="M1185" s="31"/>
      <c r="N1185" s="31"/>
      <c r="O1185" s="31"/>
      <c r="P1185" s="31"/>
      <c r="Q1185" s="31"/>
      <c r="R1185" s="31"/>
      <c r="S1185" s="31"/>
      <c r="T1185" s="31"/>
      <c r="U1185" s="31"/>
      <c r="V1185" s="31"/>
      <c r="W1185" s="31"/>
      <c r="X1185" s="31"/>
      <c r="Y1185" s="31"/>
    </row>
    <row r="1186" ht="15.75" customHeight="1">
      <c r="A1186" s="8">
        <v>1185.0</v>
      </c>
      <c r="B1186" s="31" t="s">
        <v>8302</v>
      </c>
      <c r="C1186" s="26" t="s">
        <v>8303</v>
      </c>
      <c r="D1186" s="29" t="s">
        <v>8304</v>
      </c>
      <c r="E1186" s="32">
        <v>164.2006</v>
      </c>
      <c r="F1186" s="20">
        <v>3.01</v>
      </c>
      <c r="G1186" s="31" t="s">
        <v>8305</v>
      </c>
      <c r="H1186" s="29" t="s">
        <v>4319</v>
      </c>
      <c r="I1186" s="18">
        <v>3.42</v>
      </c>
      <c r="J1186" s="31"/>
      <c r="K1186" s="31"/>
      <c r="L1186" s="31"/>
      <c r="M1186" s="31"/>
      <c r="N1186" s="31"/>
      <c r="O1186" s="31"/>
      <c r="P1186" s="31"/>
      <c r="Q1186" s="31"/>
      <c r="R1186" s="31"/>
      <c r="S1186" s="31"/>
      <c r="T1186" s="31"/>
      <c r="U1186" s="31"/>
      <c r="V1186" s="31"/>
      <c r="W1186" s="31"/>
      <c r="X1186" s="31"/>
      <c r="Y1186" s="31"/>
    </row>
    <row r="1187" ht="15.75" customHeight="1">
      <c r="A1187" s="8">
        <v>1186.0</v>
      </c>
      <c r="B1187" s="31" t="s">
        <v>8306</v>
      </c>
      <c r="C1187" s="26" t="s">
        <v>8307</v>
      </c>
      <c r="D1187" s="29" t="s">
        <v>8308</v>
      </c>
      <c r="E1187" s="32">
        <v>206.2801</v>
      </c>
      <c r="F1187" s="20">
        <v>4.28</v>
      </c>
      <c r="G1187" s="31" t="s">
        <v>7745</v>
      </c>
      <c r="H1187" s="29" t="s">
        <v>4319</v>
      </c>
      <c r="I1187" s="18">
        <v>4.9399999999999995</v>
      </c>
      <c r="J1187" s="31"/>
      <c r="K1187" s="31"/>
      <c r="L1187" s="31"/>
      <c r="M1187" s="31"/>
      <c r="N1187" s="31"/>
      <c r="O1187" s="31"/>
      <c r="P1187" s="31"/>
      <c r="Q1187" s="31"/>
      <c r="R1187" s="31"/>
      <c r="S1187" s="31"/>
      <c r="T1187" s="31"/>
      <c r="U1187" s="31"/>
      <c r="V1187" s="31"/>
      <c r="W1187" s="31"/>
      <c r="X1187" s="31"/>
      <c r="Y1187" s="31"/>
    </row>
    <row r="1188" ht="15.75" customHeight="1">
      <c r="A1188" s="8">
        <v>1187.0</v>
      </c>
      <c r="B1188" s="31" t="s">
        <v>8309</v>
      </c>
      <c r="C1188" s="3" t="s">
        <v>8310</v>
      </c>
      <c r="D1188" s="29" t="s">
        <v>8311</v>
      </c>
      <c r="E1188" s="32">
        <v>192.2536</v>
      </c>
      <c r="F1188" s="20">
        <v>3.56445612540784</v>
      </c>
      <c r="G1188" s="31" t="s">
        <v>7695</v>
      </c>
      <c r="H1188" s="29" t="s">
        <v>4319</v>
      </c>
      <c r="I1188" s="18">
        <v>3.92</v>
      </c>
      <c r="J1188" s="31"/>
      <c r="K1188" s="31"/>
      <c r="L1188" s="31"/>
      <c r="M1188" s="31"/>
      <c r="N1188" s="31"/>
      <c r="O1188" s="31"/>
      <c r="P1188" s="31"/>
      <c r="Q1188" s="31"/>
      <c r="R1188" s="31"/>
      <c r="S1188" s="31"/>
      <c r="T1188" s="31"/>
      <c r="U1188" s="31"/>
      <c r="V1188" s="31"/>
      <c r="W1188" s="31"/>
      <c r="X1188" s="31"/>
      <c r="Y1188" s="31"/>
    </row>
    <row r="1189" ht="15.75" customHeight="1">
      <c r="A1189" s="8">
        <v>1188.0</v>
      </c>
      <c r="B1189" s="31" t="s">
        <v>8312</v>
      </c>
      <c r="C1189" s="26" t="s">
        <v>8313</v>
      </c>
      <c r="D1189" s="29" t="s">
        <v>8314</v>
      </c>
      <c r="E1189" s="32">
        <v>180.2</v>
      </c>
      <c r="F1189" s="20">
        <v>2.4</v>
      </c>
      <c r="G1189" s="31" t="s">
        <v>8315</v>
      </c>
      <c r="H1189" s="36" t="s">
        <v>4627</v>
      </c>
      <c r="I1189" s="18">
        <v>3.77</v>
      </c>
      <c r="J1189" s="31"/>
      <c r="K1189" s="31"/>
      <c r="L1189" s="31"/>
      <c r="M1189" s="31"/>
      <c r="N1189" s="31"/>
      <c r="O1189" s="31"/>
      <c r="P1189" s="31"/>
      <c r="Q1189" s="31"/>
      <c r="R1189" s="31"/>
      <c r="S1189" s="31"/>
      <c r="T1189" s="31"/>
      <c r="U1189" s="31"/>
      <c r="V1189" s="31"/>
      <c r="W1189" s="31"/>
      <c r="X1189" s="31"/>
      <c r="Y1189" s="31"/>
    </row>
    <row r="1190" ht="15.75" customHeight="1">
      <c r="A1190" s="8">
        <v>1189.0</v>
      </c>
      <c r="B1190" s="31" t="s">
        <v>8316</v>
      </c>
      <c r="C1190" s="26" t="s">
        <v>8317</v>
      </c>
      <c r="D1190" s="29" t="s">
        <v>8318</v>
      </c>
      <c r="E1190" s="32">
        <v>166.1735</v>
      </c>
      <c r="F1190" s="20">
        <v>2.27</v>
      </c>
      <c r="G1190" s="31" t="s">
        <v>8319</v>
      </c>
      <c r="H1190" s="29" t="s">
        <v>4319</v>
      </c>
      <c r="I1190" s="18">
        <v>3.31</v>
      </c>
      <c r="J1190" s="31"/>
      <c r="K1190" s="31"/>
      <c r="L1190" s="31"/>
      <c r="M1190" s="31"/>
      <c r="N1190" s="31"/>
      <c r="O1190" s="31"/>
      <c r="P1190" s="31"/>
      <c r="Q1190" s="31"/>
      <c r="R1190" s="31"/>
      <c r="S1190" s="31"/>
      <c r="T1190" s="31"/>
      <c r="U1190" s="31"/>
      <c r="V1190" s="31"/>
      <c r="W1190" s="31"/>
      <c r="X1190" s="31"/>
      <c r="Y1190" s="31"/>
    </row>
    <row r="1191" ht="15.75" customHeight="1">
      <c r="A1191" s="8">
        <v>1190.0</v>
      </c>
      <c r="B1191" s="31" t="s">
        <v>8320</v>
      </c>
      <c r="C1191" s="26" t="s">
        <v>8321</v>
      </c>
      <c r="D1191" s="29" t="s">
        <v>8322</v>
      </c>
      <c r="E1191" s="32">
        <v>180.2</v>
      </c>
      <c r="F1191" s="20">
        <v>2.4</v>
      </c>
      <c r="G1191" s="31" t="s">
        <v>8323</v>
      </c>
      <c r="H1191" s="29" t="s">
        <v>4319</v>
      </c>
      <c r="I1191" s="18">
        <v>3.58</v>
      </c>
      <c r="J1191" s="31"/>
      <c r="K1191" s="31"/>
      <c r="L1191" s="31"/>
      <c r="M1191" s="31"/>
      <c r="N1191" s="31"/>
      <c r="O1191" s="31"/>
      <c r="P1191" s="31"/>
      <c r="Q1191" s="31"/>
      <c r="R1191" s="31"/>
      <c r="S1191" s="31"/>
      <c r="T1191" s="31"/>
      <c r="U1191" s="31"/>
      <c r="V1191" s="31"/>
      <c r="W1191" s="31"/>
      <c r="X1191" s="31"/>
      <c r="Y1191" s="31"/>
    </row>
    <row r="1192" ht="15.75" customHeight="1">
      <c r="A1192" s="8">
        <v>1191.0</v>
      </c>
      <c r="B1192" s="31" t="s">
        <v>8324</v>
      </c>
      <c r="C1192" s="26" t="s">
        <v>8325</v>
      </c>
      <c r="D1192" s="29" t="s">
        <v>8326</v>
      </c>
      <c r="E1192" s="32">
        <v>206.2801</v>
      </c>
      <c r="F1192" s="20">
        <v>4.23</v>
      </c>
      <c r="G1192" s="31" t="s">
        <v>6908</v>
      </c>
      <c r="H1192" s="29" t="s">
        <v>4319</v>
      </c>
      <c r="I1192" s="18">
        <v>4.42</v>
      </c>
      <c r="J1192" s="31"/>
      <c r="K1192" s="31"/>
      <c r="L1192" s="31"/>
      <c r="M1192" s="31"/>
      <c r="N1192" s="31"/>
      <c r="O1192" s="31"/>
      <c r="P1192" s="31"/>
      <c r="Q1192" s="31"/>
      <c r="R1192" s="31"/>
      <c r="S1192" s="31"/>
      <c r="T1192" s="31"/>
      <c r="U1192" s="31"/>
      <c r="V1192" s="31"/>
      <c r="W1192" s="31"/>
      <c r="X1192" s="31"/>
      <c r="Y1192" s="31"/>
    </row>
    <row r="1193" ht="15.75" customHeight="1">
      <c r="A1193" s="8">
        <v>1192.0</v>
      </c>
      <c r="B1193" s="31" t="s">
        <v>8327</v>
      </c>
      <c r="C1193" s="26" t="s">
        <v>8328</v>
      </c>
      <c r="D1193" s="29" t="s">
        <v>8329</v>
      </c>
      <c r="E1193" s="32">
        <v>165.1887</v>
      </c>
      <c r="F1193" s="20">
        <v>2.21306406935421</v>
      </c>
      <c r="G1193" s="31" t="s">
        <v>8330</v>
      </c>
      <c r="H1193" s="36" t="s">
        <v>4627</v>
      </c>
      <c r="I1193" s="18">
        <v>3.31</v>
      </c>
      <c r="J1193" s="31"/>
      <c r="K1193" s="31"/>
      <c r="L1193" s="31"/>
      <c r="M1193" s="31"/>
      <c r="N1193" s="31"/>
      <c r="O1193" s="31"/>
      <c r="P1193" s="31"/>
      <c r="Q1193" s="31"/>
      <c r="R1193" s="31"/>
      <c r="S1193" s="31"/>
      <c r="T1193" s="31"/>
      <c r="U1193" s="31"/>
      <c r="V1193" s="31"/>
      <c r="W1193" s="31"/>
      <c r="X1193" s="31"/>
      <c r="Y1193" s="31"/>
    </row>
    <row r="1194" ht="15.75" customHeight="1">
      <c r="A1194" s="8">
        <v>1193.0</v>
      </c>
      <c r="B1194" s="31" t="s">
        <v>8331</v>
      </c>
      <c r="C1194" s="26" t="s">
        <v>8332</v>
      </c>
      <c r="D1194" s="29" t="s">
        <v>8333</v>
      </c>
      <c r="E1194" s="32">
        <v>215.0437</v>
      </c>
      <c r="F1194" s="20">
        <v>2.95</v>
      </c>
      <c r="G1194" s="31" t="s">
        <v>8334</v>
      </c>
      <c r="H1194" s="29" t="s">
        <v>4319</v>
      </c>
      <c r="I1194" s="18">
        <v>3.6333333333333333</v>
      </c>
      <c r="J1194" s="31"/>
      <c r="K1194" s="31"/>
      <c r="L1194" s="31"/>
      <c r="M1194" s="31"/>
      <c r="N1194" s="31"/>
      <c r="O1194" s="31"/>
      <c r="P1194" s="31"/>
      <c r="Q1194" s="31"/>
      <c r="R1194" s="31"/>
      <c r="S1194" s="31"/>
      <c r="T1194" s="31"/>
      <c r="U1194" s="31"/>
      <c r="V1194" s="31"/>
      <c r="W1194" s="31"/>
      <c r="X1194" s="31"/>
      <c r="Y1194" s="31"/>
    </row>
    <row r="1195" ht="15.75" customHeight="1">
      <c r="A1195" s="8">
        <v>1194.0</v>
      </c>
      <c r="B1195" s="31" t="s">
        <v>8335</v>
      </c>
      <c r="C1195" s="3" t="s">
        <v>8336</v>
      </c>
      <c r="D1195" s="29" t="s">
        <v>8337</v>
      </c>
      <c r="E1195" s="32">
        <v>215.0437</v>
      </c>
      <c r="F1195" s="20">
        <v>2.15415103585736</v>
      </c>
      <c r="G1195" s="31" t="s">
        <v>8338</v>
      </c>
      <c r="H1195" s="29" t="s">
        <v>4319</v>
      </c>
      <c r="I1195" s="18">
        <v>5.08</v>
      </c>
      <c r="J1195" s="31"/>
      <c r="K1195" s="31"/>
      <c r="L1195" s="31"/>
      <c r="M1195" s="31"/>
      <c r="N1195" s="31"/>
      <c r="O1195" s="31"/>
      <c r="P1195" s="31"/>
      <c r="Q1195" s="31"/>
      <c r="R1195" s="31"/>
      <c r="S1195" s="31"/>
      <c r="T1195" s="31"/>
      <c r="U1195" s="31"/>
      <c r="V1195" s="31"/>
      <c r="W1195" s="31"/>
      <c r="X1195" s="31"/>
      <c r="Y1195" s="31"/>
    </row>
    <row r="1196" ht="14.25" customHeight="1">
      <c r="A1196" s="8">
        <v>1195.0</v>
      </c>
      <c r="B1196" s="31" t="s">
        <v>8339</v>
      </c>
      <c r="C1196" s="26" t="s">
        <v>8340</v>
      </c>
      <c r="D1196" s="29" t="s">
        <v>8341</v>
      </c>
      <c r="E1196" s="32">
        <v>229.0702</v>
      </c>
      <c r="F1196" s="20">
        <v>3.21</v>
      </c>
      <c r="G1196" s="31" t="s">
        <v>8342</v>
      </c>
      <c r="H1196" s="36" t="s">
        <v>4627</v>
      </c>
      <c r="I1196" s="18">
        <v>4.33</v>
      </c>
      <c r="J1196" s="31"/>
      <c r="K1196" s="31"/>
      <c r="L1196" s="31"/>
      <c r="M1196" s="31"/>
      <c r="N1196" s="31"/>
      <c r="O1196" s="31"/>
      <c r="P1196" s="31"/>
      <c r="Q1196" s="31"/>
      <c r="R1196" s="31"/>
      <c r="S1196" s="31"/>
      <c r="T1196" s="31"/>
      <c r="U1196" s="31"/>
      <c r="V1196" s="31"/>
      <c r="W1196" s="31"/>
      <c r="X1196" s="31"/>
      <c r="Y1196" s="31"/>
    </row>
    <row r="1197" ht="15.75" customHeight="1">
      <c r="A1197" s="8">
        <v>1196.0</v>
      </c>
      <c r="B1197" s="31" t="s">
        <v>1694</v>
      </c>
      <c r="C1197" s="26" t="s">
        <v>1695</v>
      </c>
      <c r="D1197" s="29" t="s">
        <v>8343</v>
      </c>
      <c r="E1197" s="32">
        <v>170.5924</v>
      </c>
      <c r="F1197" s="20">
        <v>2.87</v>
      </c>
      <c r="G1197" s="31" t="s">
        <v>8344</v>
      </c>
      <c r="H1197" s="29" t="s">
        <v>4319</v>
      </c>
      <c r="I1197" s="18">
        <v>3.4195</v>
      </c>
      <c r="J1197" s="31"/>
      <c r="K1197" s="31"/>
      <c r="L1197" s="31"/>
      <c r="M1197" s="31"/>
      <c r="N1197" s="31"/>
      <c r="O1197" s="31"/>
      <c r="P1197" s="31"/>
      <c r="Q1197" s="31"/>
      <c r="R1197" s="31"/>
      <c r="S1197" s="31"/>
      <c r="T1197" s="31"/>
      <c r="U1197" s="31"/>
      <c r="V1197" s="31"/>
      <c r="W1197" s="31"/>
      <c r="X1197" s="31"/>
      <c r="Y1197" s="31"/>
    </row>
    <row r="1198" ht="14.25" customHeight="1">
      <c r="A1198" s="8">
        <v>1197.0</v>
      </c>
      <c r="B1198" s="31" t="s">
        <v>1698</v>
      </c>
      <c r="C1198" s="26" t="s">
        <v>1699</v>
      </c>
      <c r="D1198" s="29" t="s">
        <v>8345</v>
      </c>
      <c r="E1198" s="32">
        <v>205.0372</v>
      </c>
      <c r="F1198" s="20">
        <v>3.12</v>
      </c>
      <c r="G1198" s="31" t="s">
        <v>8346</v>
      </c>
      <c r="H1198" s="36" t="s">
        <v>4627</v>
      </c>
      <c r="I1198" s="18">
        <v>3.810125</v>
      </c>
      <c r="J1198" s="31"/>
      <c r="K1198" s="31"/>
      <c r="L1198" s="31"/>
      <c r="M1198" s="31"/>
      <c r="N1198" s="31"/>
      <c r="O1198" s="31"/>
      <c r="P1198" s="31"/>
      <c r="Q1198" s="31"/>
      <c r="R1198" s="31"/>
      <c r="S1198" s="31"/>
      <c r="T1198" s="31"/>
      <c r="U1198" s="31"/>
      <c r="V1198" s="31"/>
      <c r="W1198" s="31"/>
      <c r="X1198" s="31"/>
      <c r="Y1198" s="31"/>
    </row>
    <row r="1199" ht="14.25" customHeight="1">
      <c r="A1199" s="8">
        <v>1198.0</v>
      </c>
      <c r="B1199" s="31" t="s">
        <v>8347</v>
      </c>
      <c r="C1199" s="26" t="s">
        <v>8348</v>
      </c>
      <c r="D1199" s="29" t="s">
        <v>8349</v>
      </c>
      <c r="E1199" s="32">
        <v>184.6189</v>
      </c>
      <c r="F1199" s="20">
        <v>2.96</v>
      </c>
      <c r="G1199" s="31" t="s">
        <v>4669</v>
      </c>
      <c r="H1199" s="29" t="s">
        <v>4319</v>
      </c>
      <c r="I1199" s="18">
        <v>3.75</v>
      </c>
      <c r="J1199" s="31"/>
      <c r="K1199" s="31"/>
      <c r="L1199" s="31"/>
      <c r="M1199" s="31"/>
      <c r="N1199" s="31"/>
      <c r="O1199" s="31"/>
      <c r="P1199" s="31"/>
      <c r="Q1199" s="31"/>
      <c r="R1199" s="31"/>
      <c r="S1199" s="31"/>
      <c r="T1199" s="31"/>
      <c r="U1199" s="31"/>
      <c r="V1199" s="31"/>
      <c r="W1199" s="31"/>
      <c r="X1199" s="31"/>
      <c r="Y1199" s="31"/>
    </row>
    <row r="1200" ht="14.25" customHeight="1">
      <c r="A1200" s="8">
        <v>1199.0</v>
      </c>
      <c r="B1200" s="31" t="s">
        <v>8350</v>
      </c>
      <c r="C1200" s="26" t="s">
        <v>8351</v>
      </c>
      <c r="D1200" s="29" t="s">
        <v>8352</v>
      </c>
      <c r="E1200" s="32">
        <v>168.1646</v>
      </c>
      <c r="F1200" s="20">
        <v>2.52</v>
      </c>
      <c r="G1200" s="31" t="s">
        <v>4590</v>
      </c>
      <c r="H1200" s="29" t="s">
        <v>4319</v>
      </c>
      <c r="I1200" s="18">
        <v>3.01</v>
      </c>
      <c r="J1200" s="31"/>
      <c r="K1200" s="31"/>
      <c r="L1200" s="31"/>
      <c r="M1200" s="31"/>
      <c r="N1200" s="31"/>
      <c r="O1200" s="31"/>
      <c r="P1200" s="31"/>
      <c r="Q1200" s="31"/>
      <c r="R1200" s="31"/>
      <c r="S1200" s="31"/>
      <c r="T1200" s="31"/>
      <c r="U1200" s="31"/>
      <c r="V1200" s="31"/>
      <c r="W1200" s="31"/>
      <c r="X1200" s="31"/>
      <c r="Y1200" s="31"/>
    </row>
    <row r="1201" ht="14.25" customHeight="1">
      <c r="A1201" s="8">
        <v>1200.0</v>
      </c>
      <c r="B1201" s="31" t="s">
        <v>1701</v>
      </c>
      <c r="C1201" s="26" t="s">
        <v>1702</v>
      </c>
      <c r="D1201" s="29" t="s">
        <v>8353</v>
      </c>
      <c r="E1201" s="32">
        <v>222.2366</v>
      </c>
      <c r="F1201" s="20">
        <v>2.42</v>
      </c>
      <c r="G1201" s="31" t="s">
        <v>8354</v>
      </c>
      <c r="H1201" s="29" t="s">
        <v>4319</v>
      </c>
      <c r="I1201" s="18">
        <v>3.186</v>
      </c>
      <c r="J1201" s="31"/>
      <c r="K1201" s="31"/>
      <c r="L1201" s="31"/>
      <c r="M1201" s="31"/>
      <c r="N1201" s="31"/>
      <c r="O1201" s="31"/>
      <c r="P1201" s="31"/>
      <c r="Q1201" s="31"/>
      <c r="R1201" s="31"/>
      <c r="S1201" s="31"/>
      <c r="T1201" s="31"/>
      <c r="U1201" s="31"/>
      <c r="V1201" s="31"/>
      <c r="W1201" s="31"/>
      <c r="X1201" s="31"/>
      <c r="Y1201" s="31"/>
    </row>
    <row r="1202" ht="14.25" customHeight="1">
      <c r="A1202" s="8">
        <v>1201.0</v>
      </c>
      <c r="B1202" s="31" t="s">
        <v>1705</v>
      </c>
      <c r="C1202" s="26" t="s">
        <v>1706</v>
      </c>
      <c r="D1202" s="29" t="s">
        <v>8355</v>
      </c>
      <c r="E1202" s="32">
        <v>278.3426</v>
      </c>
      <c r="F1202" s="20">
        <v>4.11</v>
      </c>
      <c r="G1202" s="31" t="s">
        <v>8356</v>
      </c>
      <c r="H1202" s="29" t="s">
        <v>4319</v>
      </c>
      <c r="I1202" s="18">
        <v>4.44</v>
      </c>
      <c r="J1202" s="31"/>
      <c r="K1202" s="31"/>
      <c r="L1202" s="31"/>
      <c r="M1202" s="31"/>
      <c r="N1202" s="31"/>
      <c r="O1202" s="31"/>
      <c r="P1202" s="31"/>
      <c r="Q1202" s="31"/>
      <c r="R1202" s="31"/>
      <c r="S1202" s="31"/>
      <c r="T1202" s="31"/>
      <c r="U1202" s="31"/>
      <c r="V1202" s="31"/>
      <c r="W1202" s="31"/>
      <c r="X1202" s="31"/>
      <c r="Y1202" s="31"/>
    </row>
    <row r="1203" ht="15.75" customHeight="1">
      <c r="A1203" s="8">
        <v>1202.0</v>
      </c>
      <c r="B1203" s="31" t="s">
        <v>1708</v>
      </c>
      <c r="C1203" s="26" t="s">
        <v>1709</v>
      </c>
      <c r="D1203" s="29" t="s">
        <v>8357</v>
      </c>
      <c r="E1203" s="32">
        <v>278.3426</v>
      </c>
      <c r="F1203" s="20">
        <v>4.5</v>
      </c>
      <c r="G1203" s="31" t="s">
        <v>8358</v>
      </c>
      <c r="H1203" s="29" t="s">
        <v>4319</v>
      </c>
      <c r="I1203" s="18">
        <v>4.600142857142857</v>
      </c>
      <c r="J1203" s="31"/>
      <c r="K1203" s="31"/>
      <c r="L1203" s="31"/>
      <c r="M1203" s="31"/>
      <c r="N1203" s="31"/>
      <c r="O1203" s="31"/>
      <c r="P1203" s="31"/>
      <c r="Q1203" s="31"/>
      <c r="R1203" s="31"/>
      <c r="S1203" s="31"/>
      <c r="T1203" s="31"/>
      <c r="U1203" s="31"/>
      <c r="V1203" s="31"/>
      <c r="W1203" s="31"/>
      <c r="X1203" s="31"/>
      <c r="Y1203" s="31"/>
    </row>
    <row r="1204" ht="15.75" customHeight="1">
      <c r="A1204" s="8">
        <v>1203.0</v>
      </c>
      <c r="B1204" s="31" t="s">
        <v>3631</v>
      </c>
      <c r="C1204" s="26" t="s">
        <v>3632</v>
      </c>
      <c r="D1204" s="29" t="s">
        <v>8359</v>
      </c>
      <c r="E1204" s="32">
        <v>194.1836</v>
      </c>
      <c r="F1204" s="20">
        <v>1.6</v>
      </c>
      <c r="G1204" s="31" t="s">
        <v>8360</v>
      </c>
      <c r="H1204" s="29" t="s">
        <v>4319</v>
      </c>
      <c r="I1204" s="18">
        <v>2.5296666666666665</v>
      </c>
      <c r="J1204" s="31"/>
      <c r="K1204" s="31"/>
      <c r="L1204" s="31"/>
      <c r="M1204" s="31"/>
      <c r="N1204" s="31"/>
      <c r="O1204" s="31"/>
      <c r="P1204" s="31"/>
      <c r="Q1204" s="31"/>
      <c r="R1204" s="31"/>
      <c r="S1204" s="31"/>
      <c r="T1204" s="31"/>
      <c r="U1204" s="31"/>
      <c r="V1204" s="31"/>
      <c r="W1204" s="31"/>
      <c r="X1204" s="31"/>
      <c r="Y1204" s="31"/>
    </row>
    <row r="1205" ht="15.75" customHeight="1">
      <c r="A1205" s="8">
        <v>1204.0</v>
      </c>
      <c r="B1205" s="31" t="s">
        <v>8361</v>
      </c>
      <c r="C1205" s="26" t="s">
        <v>8362</v>
      </c>
      <c r="D1205" s="29" t="s">
        <v>8363</v>
      </c>
      <c r="E1205" s="32">
        <v>172.5653</v>
      </c>
      <c r="F1205" s="20">
        <v>3.09</v>
      </c>
      <c r="G1205" s="31" t="s">
        <v>6932</v>
      </c>
      <c r="H1205" s="29" t="s">
        <v>4319</v>
      </c>
      <c r="I1205" s="18">
        <v>2.6</v>
      </c>
      <c r="J1205" s="31"/>
      <c r="K1205" s="31"/>
      <c r="L1205" s="31"/>
      <c r="M1205" s="31"/>
      <c r="N1205" s="31"/>
      <c r="O1205" s="31"/>
      <c r="P1205" s="31"/>
      <c r="Q1205" s="31"/>
      <c r="R1205" s="31"/>
      <c r="S1205" s="31"/>
      <c r="T1205" s="31"/>
      <c r="U1205" s="31"/>
      <c r="V1205" s="31"/>
      <c r="W1205" s="31"/>
      <c r="X1205" s="31"/>
      <c r="Y1205" s="31"/>
    </row>
    <row r="1206" ht="15.75" customHeight="1">
      <c r="A1206" s="8">
        <v>1205.0</v>
      </c>
      <c r="B1206" s="31" t="s">
        <v>3643</v>
      </c>
      <c r="C1206" s="26" t="s">
        <v>3644</v>
      </c>
      <c r="D1206" s="29" t="s">
        <v>8364</v>
      </c>
      <c r="E1206" s="32">
        <v>122.1211</v>
      </c>
      <c r="F1206" s="20">
        <v>1.87</v>
      </c>
      <c r="G1206" s="31" t="s">
        <v>8365</v>
      </c>
      <c r="H1206" s="29" t="s">
        <v>4319</v>
      </c>
      <c r="I1206" s="18">
        <v>2.7022</v>
      </c>
      <c r="J1206" s="31"/>
      <c r="K1206" s="31"/>
      <c r="L1206" s="31"/>
      <c r="M1206" s="31"/>
      <c r="N1206" s="31"/>
      <c r="O1206" s="31"/>
      <c r="P1206" s="31"/>
      <c r="Q1206" s="31"/>
      <c r="R1206" s="31"/>
      <c r="S1206" s="31"/>
      <c r="T1206" s="31"/>
      <c r="U1206" s="31"/>
      <c r="V1206" s="31"/>
      <c r="W1206" s="31"/>
      <c r="X1206" s="31"/>
      <c r="Y1206" s="31"/>
    </row>
    <row r="1207" ht="14.25" customHeight="1">
      <c r="A1207" s="8">
        <v>1206.0</v>
      </c>
      <c r="B1207" s="31" t="s">
        <v>1724</v>
      </c>
      <c r="C1207" s="26" t="s">
        <v>1725</v>
      </c>
      <c r="D1207" s="29" t="s">
        <v>8366</v>
      </c>
      <c r="E1207" s="32">
        <v>136.1476</v>
      </c>
      <c r="F1207" s="20">
        <v>2.37</v>
      </c>
      <c r="G1207" s="31" t="s">
        <v>8367</v>
      </c>
      <c r="H1207" s="29" t="s">
        <v>4319</v>
      </c>
      <c r="I1207" s="18">
        <v>3.12</v>
      </c>
      <c r="J1207" s="31"/>
      <c r="K1207" s="31"/>
      <c r="L1207" s="31"/>
      <c r="M1207" s="31"/>
      <c r="N1207" s="31"/>
      <c r="O1207" s="31"/>
      <c r="P1207" s="31"/>
      <c r="Q1207" s="31"/>
      <c r="R1207" s="31"/>
      <c r="S1207" s="31"/>
      <c r="T1207" s="31"/>
      <c r="U1207" s="31"/>
      <c r="V1207" s="31"/>
      <c r="W1207" s="31"/>
      <c r="X1207" s="31"/>
      <c r="Y1207" s="31"/>
    </row>
    <row r="1208" ht="15.75" customHeight="1">
      <c r="A1208" s="8">
        <v>1207.0</v>
      </c>
      <c r="B1208" s="31" t="s">
        <v>1727</v>
      </c>
      <c r="C1208" s="26" t="s">
        <v>1728</v>
      </c>
      <c r="D1208" s="29" t="s">
        <v>8368</v>
      </c>
      <c r="E1208" s="32">
        <v>136.1476</v>
      </c>
      <c r="F1208" s="20">
        <v>2.27</v>
      </c>
      <c r="G1208" s="31" t="s">
        <v>8369</v>
      </c>
      <c r="H1208" s="29" t="s">
        <v>4319</v>
      </c>
      <c r="I1208" s="18">
        <v>2.78</v>
      </c>
      <c r="J1208" s="31"/>
      <c r="K1208" s="31"/>
      <c r="L1208" s="31"/>
      <c r="M1208" s="31"/>
      <c r="N1208" s="31"/>
      <c r="O1208" s="31"/>
      <c r="P1208" s="31"/>
      <c r="Q1208" s="31"/>
      <c r="R1208" s="31"/>
      <c r="S1208" s="31"/>
      <c r="T1208" s="31"/>
      <c r="U1208" s="31"/>
      <c r="V1208" s="31"/>
      <c r="W1208" s="31"/>
      <c r="X1208" s="31"/>
      <c r="Y1208" s="31"/>
    </row>
    <row r="1209" ht="15.75" customHeight="1">
      <c r="A1209" s="8">
        <v>1208.0</v>
      </c>
      <c r="B1209" s="31" t="s">
        <v>8370</v>
      </c>
      <c r="C1209" s="26" t="s">
        <v>8371</v>
      </c>
      <c r="D1209" s="29" t="s">
        <v>8372</v>
      </c>
      <c r="E1209" s="32">
        <v>201.0172</v>
      </c>
      <c r="F1209" s="20">
        <v>2.2</v>
      </c>
      <c r="G1209" s="31" t="s">
        <v>4374</v>
      </c>
      <c r="H1209" s="29" t="s">
        <v>4319</v>
      </c>
      <c r="I1209" s="18">
        <v>2.5300000000000002</v>
      </c>
      <c r="J1209" s="31"/>
      <c r="K1209" s="31"/>
      <c r="L1209" s="31"/>
      <c r="M1209" s="31"/>
      <c r="N1209" s="31"/>
      <c r="O1209" s="31"/>
      <c r="P1209" s="31"/>
      <c r="Q1209" s="31"/>
      <c r="R1209" s="31"/>
      <c r="S1209" s="31"/>
      <c r="T1209" s="31"/>
      <c r="U1209" s="31"/>
      <c r="V1209" s="31"/>
      <c r="W1209" s="31"/>
      <c r="X1209" s="31"/>
      <c r="Y1209" s="31"/>
    </row>
    <row r="1210" ht="15.75" customHeight="1">
      <c r="A1210" s="8">
        <v>1209.0</v>
      </c>
      <c r="B1210" s="31" t="s">
        <v>8373</v>
      </c>
      <c r="C1210" s="26" t="s">
        <v>8374</v>
      </c>
      <c r="D1210" s="29" t="s">
        <v>8375</v>
      </c>
      <c r="E1210" s="32">
        <v>201.0172</v>
      </c>
      <c r="F1210" s="20">
        <v>2.86</v>
      </c>
      <c r="G1210" s="31" t="s">
        <v>8376</v>
      </c>
      <c r="H1210" s="29" t="s">
        <v>4319</v>
      </c>
      <c r="I1210" s="18">
        <v>3.18</v>
      </c>
      <c r="J1210" s="31"/>
      <c r="K1210" s="31"/>
      <c r="L1210" s="31"/>
      <c r="M1210" s="31"/>
      <c r="N1210" s="31"/>
      <c r="O1210" s="31"/>
      <c r="P1210" s="31"/>
      <c r="Q1210" s="31"/>
      <c r="R1210" s="31"/>
      <c r="S1210" s="31"/>
      <c r="T1210" s="31"/>
      <c r="U1210" s="31"/>
      <c r="V1210" s="31"/>
      <c r="W1210" s="31"/>
      <c r="X1210" s="31"/>
      <c r="Y1210" s="31"/>
    </row>
    <row r="1211" ht="15.75" customHeight="1">
      <c r="A1211" s="8">
        <v>1210.0</v>
      </c>
      <c r="B1211" s="31" t="s">
        <v>8377</v>
      </c>
      <c r="C1211" s="26" t="s">
        <v>8378</v>
      </c>
      <c r="D1211" s="29" t="s">
        <v>8379</v>
      </c>
      <c r="E1211" s="32">
        <v>279.9133</v>
      </c>
      <c r="F1211" s="20">
        <v>3.31</v>
      </c>
      <c r="G1211" s="31" t="s">
        <v>7579</v>
      </c>
      <c r="H1211" s="29" t="s">
        <v>4319</v>
      </c>
      <c r="I1211" s="18">
        <v>2.69</v>
      </c>
      <c r="J1211" s="31"/>
      <c r="K1211" s="31"/>
      <c r="L1211" s="31"/>
      <c r="M1211" s="31"/>
      <c r="N1211" s="31"/>
      <c r="O1211" s="31"/>
      <c r="P1211" s="31"/>
      <c r="Q1211" s="31"/>
      <c r="R1211" s="31"/>
      <c r="S1211" s="31"/>
      <c r="T1211" s="31"/>
      <c r="U1211" s="31"/>
      <c r="V1211" s="31"/>
      <c r="W1211" s="31"/>
      <c r="X1211" s="31"/>
      <c r="Y1211" s="31"/>
    </row>
    <row r="1212" ht="15.75" customHeight="1">
      <c r="A1212" s="8">
        <v>1211.0</v>
      </c>
      <c r="B1212" s="31" t="s">
        <v>8380</v>
      </c>
      <c r="C1212" s="3" t="s">
        <v>8381</v>
      </c>
      <c r="D1212" s="29" t="s">
        <v>8382</v>
      </c>
      <c r="E1212" s="32">
        <v>279.9133</v>
      </c>
      <c r="F1212" s="20">
        <v>3.82046581514297</v>
      </c>
      <c r="G1212" s="31" t="s">
        <v>8383</v>
      </c>
      <c r="H1212" s="29" t="s">
        <v>4319</v>
      </c>
      <c r="I1212" s="18">
        <v>3.46</v>
      </c>
      <c r="J1212" s="31"/>
      <c r="K1212" s="31"/>
      <c r="L1212" s="31"/>
      <c r="M1212" s="31"/>
      <c r="N1212" s="31"/>
      <c r="O1212" s="31"/>
      <c r="P1212" s="31"/>
      <c r="Q1212" s="31"/>
      <c r="R1212" s="31"/>
      <c r="S1212" s="31"/>
      <c r="T1212" s="31"/>
      <c r="U1212" s="31"/>
      <c r="V1212" s="31"/>
      <c r="W1212" s="31"/>
      <c r="X1212" s="31"/>
      <c r="Y1212" s="31"/>
    </row>
    <row r="1213" ht="15.75" customHeight="1">
      <c r="A1213" s="8">
        <v>1212.0</v>
      </c>
      <c r="B1213" s="31" t="s">
        <v>8384</v>
      </c>
      <c r="C1213" s="26" t="s">
        <v>8385</v>
      </c>
      <c r="D1213" s="29" t="s">
        <v>8386</v>
      </c>
      <c r="E1213" s="32">
        <v>191.0107</v>
      </c>
      <c r="F1213" s="20">
        <v>2.23</v>
      </c>
      <c r="G1213" s="31" t="s">
        <v>7974</v>
      </c>
      <c r="H1213" s="29" t="s">
        <v>4319</v>
      </c>
      <c r="I1213" s="18">
        <v>2.33</v>
      </c>
      <c r="J1213" s="31"/>
      <c r="K1213" s="31"/>
      <c r="L1213" s="31"/>
      <c r="M1213" s="31"/>
      <c r="N1213" s="31"/>
      <c r="O1213" s="31"/>
      <c r="P1213" s="31"/>
      <c r="Q1213" s="31"/>
      <c r="R1213" s="31"/>
      <c r="S1213" s="31"/>
      <c r="T1213" s="31"/>
      <c r="U1213" s="31"/>
      <c r="V1213" s="31"/>
      <c r="W1213" s="31"/>
      <c r="X1213" s="31"/>
      <c r="Y1213" s="31"/>
    </row>
    <row r="1214" ht="14.25" customHeight="1">
      <c r="A1214" s="8">
        <v>1213.0</v>
      </c>
      <c r="B1214" s="31" t="s">
        <v>8387</v>
      </c>
      <c r="C1214" s="26" t="s">
        <v>8388</v>
      </c>
      <c r="D1214" s="29" t="s">
        <v>8389</v>
      </c>
      <c r="E1214" s="32">
        <v>225.4555</v>
      </c>
      <c r="F1214" s="20">
        <v>2.71</v>
      </c>
      <c r="G1214" s="31" t="s">
        <v>8390</v>
      </c>
      <c r="H1214" s="29" t="s">
        <v>4319</v>
      </c>
      <c r="I1214" s="18">
        <v>2.59</v>
      </c>
      <c r="J1214" s="31"/>
      <c r="K1214" s="31"/>
      <c r="L1214" s="31"/>
      <c r="M1214" s="31"/>
      <c r="N1214" s="31"/>
      <c r="O1214" s="31"/>
      <c r="P1214" s="31"/>
      <c r="Q1214" s="31"/>
      <c r="R1214" s="31"/>
      <c r="S1214" s="31"/>
      <c r="T1214" s="31"/>
      <c r="U1214" s="31"/>
      <c r="V1214" s="31"/>
      <c r="W1214" s="31"/>
      <c r="X1214" s="31"/>
      <c r="Y1214" s="31"/>
    </row>
    <row r="1215" ht="15.75" customHeight="1">
      <c r="A1215" s="8">
        <v>1214.0</v>
      </c>
      <c r="B1215" s="31" t="s">
        <v>8391</v>
      </c>
      <c r="C1215" s="26" t="s">
        <v>8392</v>
      </c>
      <c r="D1215" s="29" t="s">
        <v>8393</v>
      </c>
      <c r="E1215" s="32">
        <v>191.0107</v>
      </c>
      <c r="F1215" s="20">
        <v>2.82</v>
      </c>
      <c r="G1215" s="31" t="s">
        <v>8390</v>
      </c>
      <c r="H1215" s="29" t="s">
        <v>4319</v>
      </c>
      <c r="I1215" s="18">
        <v>2.59</v>
      </c>
      <c r="J1215" s="31"/>
      <c r="K1215" s="31"/>
      <c r="L1215" s="31"/>
      <c r="M1215" s="31"/>
      <c r="N1215" s="31"/>
      <c r="O1215" s="31"/>
      <c r="P1215" s="31"/>
      <c r="Q1215" s="31"/>
      <c r="R1215" s="31"/>
      <c r="S1215" s="31"/>
      <c r="T1215" s="31"/>
      <c r="U1215" s="31"/>
      <c r="V1215" s="31"/>
      <c r="W1215" s="31"/>
      <c r="X1215" s="31"/>
      <c r="Y1215" s="31"/>
    </row>
    <row r="1216" ht="14.25" customHeight="1">
      <c r="A1216" s="8">
        <v>1215.0</v>
      </c>
      <c r="B1216" s="31" t="s">
        <v>8394</v>
      </c>
      <c r="C1216" s="26" t="s">
        <v>8395</v>
      </c>
      <c r="D1216" s="29" t="s">
        <v>8396</v>
      </c>
      <c r="E1216" s="32">
        <v>191.0107</v>
      </c>
      <c r="F1216" s="20">
        <v>2.82</v>
      </c>
      <c r="G1216" s="31" t="s">
        <v>8397</v>
      </c>
      <c r="H1216" s="29" t="s">
        <v>4319</v>
      </c>
      <c r="I1216" s="18">
        <v>2.54</v>
      </c>
      <c r="J1216" s="31"/>
      <c r="K1216" s="31"/>
      <c r="L1216" s="31"/>
      <c r="M1216" s="31"/>
      <c r="N1216" s="31"/>
      <c r="O1216" s="31"/>
      <c r="P1216" s="31"/>
      <c r="Q1216" s="31"/>
      <c r="R1216" s="31"/>
      <c r="S1216" s="31"/>
      <c r="T1216" s="31"/>
      <c r="U1216" s="31"/>
      <c r="V1216" s="31"/>
      <c r="W1216" s="31"/>
      <c r="X1216" s="31"/>
      <c r="Y1216" s="31"/>
    </row>
    <row r="1217" ht="15.75" customHeight="1">
      <c r="A1217" s="8">
        <v>1216.0</v>
      </c>
      <c r="B1217" s="31" t="s">
        <v>8398</v>
      </c>
      <c r="C1217" s="26" t="s">
        <v>8399</v>
      </c>
      <c r="D1217" s="29" t="s">
        <v>8400</v>
      </c>
      <c r="E1217" s="32">
        <v>191.0107</v>
      </c>
      <c r="F1217" s="20">
        <v>2.82</v>
      </c>
      <c r="G1217" s="31" t="s">
        <v>4574</v>
      </c>
      <c r="H1217" s="29" t="s">
        <v>4319</v>
      </c>
      <c r="I1217" s="18">
        <v>2.61</v>
      </c>
      <c r="J1217" s="31"/>
      <c r="K1217" s="31"/>
      <c r="L1217" s="31"/>
      <c r="M1217" s="31"/>
      <c r="N1217" s="31"/>
      <c r="O1217" s="31"/>
      <c r="P1217" s="31"/>
      <c r="Q1217" s="31"/>
      <c r="R1217" s="31"/>
      <c r="S1217" s="31"/>
      <c r="T1217" s="31"/>
      <c r="U1217" s="31"/>
      <c r="V1217" s="31"/>
      <c r="W1217" s="31"/>
      <c r="X1217" s="31"/>
      <c r="Y1217" s="31"/>
    </row>
    <row r="1218" ht="15.75" customHeight="1">
      <c r="A1218" s="8">
        <v>1217.0</v>
      </c>
      <c r="B1218" s="31" t="s">
        <v>8401</v>
      </c>
      <c r="C1218" s="26" t="s">
        <v>8402</v>
      </c>
      <c r="D1218" s="29" t="s">
        <v>8403</v>
      </c>
      <c r="E1218" s="32">
        <v>191.0107</v>
      </c>
      <c r="F1218" s="20">
        <v>3.0</v>
      </c>
      <c r="G1218" s="31" t="s">
        <v>8404</v>
      </c>
      <c r="H1218" s="29" t="s">
        <v>4319</v>
      </c>
      <c r="I1218" s="18">
        <v>3.27</v>
      </c>
      <c r="J1218" s="31"/>
      <c r="K1218" s="31"/>
      <c r="L1218" s="31"/>
      <c r="M1218" s="31"/>
      <c r="N1218" s="31"/>
      <c r="O1218" s="31"/>
      <c r="P1218" s="31"/>
      <c r="Q1218" s="31"/>
      <c r="R1218" s="31"/>
      <c r="S1218" s="31"/>
      <c r="T1218" s="31"/>
      <c r="U1218" s="31"/>
      <c r="V1218" s="31"/>
      <c r="W1218" s="31"/>
      <c r="X1218" s="31"/>
      <c r="Y1218" s="31"/>
    </row>
    <row r="1219" ht="14.25" customHeight="1">
      <c r="A1219" s="8">
        <v>1218.0</v>
      </c>
      <c r="B1219" s="31" t="s">
        <v>8405</v>
      </c>
      <c r="C1219" s="26" t="s">
        <v>8406</v>
      </c>
      <c r="D1219" s="29" t="s">
        <v>8407</v>
      </c>
      <c r="E1219" s="32">
        <v>191.0107</v>
      </c>
      <c r="F1219" s="20">
        <v>3.25</v>
      </c>
      <c r="G1219" s="31" t="s">
        <v>8319</v>
      </c>
      <c r="H1219" s="29" t="s">
        <v>4319</v>
      </c>
      <c r="I1219" s="18">
        <v>3.31</v>
      </c>
      <c r="J1219" s="31"/>
      <c r="K1219" s="31"/>
      <c r="L1219" s="31"/>
      <c r="M1219" s="31"/>
      <c r="N1219" s="31"/>
      <c r="O1219" s="31"/>
      <c r="P1219" s="31"/>
      <c r="Q1219" s="31"/>
      <c r="R1219" s="31"/>
      <c r="S1219" s="31"/>
      <c r="T1219" s="31"/>
      <c r="U1219" s="31"/>
      <c r="V1219" s="31"/>
      <c r="W1219" s="31"/>
      <c r="X1219" s="31"/>
      <c r="Y1219" s="31"/>
    </row>
    <row r="1220" ht="14.25" customHeight="1">
      <c r="A1220" s="8">
        <v>1219.0</v>
      </c>
      <c r="B1220" s="31" t="s">
        <v>8408</v>
      </c>
      <c r="C1220" s="26" t="s">
        <v>8409</v>
      </c>
      <c r="D1220" s="29" t="s">
        <v>8410</v>
      </c>
      <c r="E1220" s="32">
        <v>156.5659</v>
      </c>
      <c r="F1220" s="20">
        <v>2.65</v>
      </c>
      <c r="G1220" s="31" t="s">
        <v>8411</v>
      </c>
      <c r="H1220" s="29" t="s">
        <v>4319</v>
      </c>
      <c r="I1220" s="18">
        <v>3.11</v>
      </c>
      <c r="J1220" s="31"/>
      <c r="K1220" s="31"/>
      <c r="L1220" s="31"/>
      <c r="M1220" s="31"/>
      <c r="N1220" s="31"/>
      <c r="O1220" s="31"/>
      <c r="P1220" s="31"/>
      <c r="Q1220" s="31"/>
      <c r="R1220" s="31"/>
      <c r="S1220" s="31"/>
      <c r="T1220" s="31"/>
      <c r="U1220" s="31"/>
      <c r="V1220" s="31"/>
      <c r="W1220" s="31"/>
      <c r="X1220" s="31"/>
      <c r="Y1220" s="31"/>
    </row>
    <row r="1221" ht="14.25" customHeight="1">
      <c r="A1221" s="8">
        <v>1220.0</v>
      </c>
      <c r="B1221" s="31" t="s">
        <v>8412</v>
      </c>
      <c r="C1221" s="26" t="s">
        <v>8413</v>
      </c>
      <c r="D1221" s="29" t="s">
        <v>8414</v>
      </c>
      <c r="E1221" s="32">
        <v>156.5659</v>
      </c>
      <c r="F1221" s="20">
        <v>2.05</v>
      </c>
      <c r="G1221" s="31" t="s">
        <v>8415</v>
      </c>
      <c r="H1221" s="29" t="s">
        <v>4319</v>
      </c>
      <c r="I1221" s="18">
        <v>2.55</v>
      </c>
      <c r="J1221" s="31"/>
      <c r="K1221" s="31"/>
      <c r="L1221" s="31"/>
      <c r="M1221" s="31"/>
      <c r="N1221" s="31"/>
      <c r="O1221" s="31"/>
      <c r="P1221" s="31"/>
      <c r="Q1221" s="31"/>
      <c r="R1221" s="31"/>
      <c r="S1221" s="31"/>
      <c r="T1221" s="31"/>
      <c r="U1221" s="31"/>
      <c r="V1221" s="31"/>
      <c r="W1221" s="31"/>
      <c r="X1221" s="31"/>
      <c r="Y1221" s="31"/>
    </row>
    <row r="1222" ht="14.25" customHeight="1">
      <c r="A1222" s="8">
        <v>1221.0</v>
      </c>
      <c r="B1222" s="31" t="s">
        <v>8416</v>
      </c>
      <c r="C1222" s="26" t="s">
        <v>8417</v>
      </c>
      <c r="D1222" s="29" t="s">
        <v>8418</v>
      </c>
      <c r="E1222" s="32">
        <v>156.5659</v>
      </c>
      <c r="F1222" s="20">
        <v>2.68</v>
      </c>
      <c r="G1222" s="31" t="s">
        <v>5620</v>
      </c>
      <c r="H1222" s="29" t="s">
        <v>4319</v>
      </c>
      <c r="I1222" s="18">
        <v>2.87</v>
      </c>
      <c r="J1222" s="31"/>
      <c r="K1222" s="31"/>
      <c r="L1222" s="31"/>
      <c r="M1222" s="31"/>
      <c r="N1222" s="31"/>
      <c r="O1222" s="31"/>
      <c r="P1222" s="31"/>
      <c r="Q1222" s="31"/>
      <c r="R1222" s="31"/>
      <c r="S1222" s="31"/>
      <c r="T1222" s="31"/>
      <c r="U1222" s="31"/>
      <c r="V1222" s="31"/>
      <c r="W1222" s="31"/>
      <c r="X1222" s="31"/>
      <c r="Y1222" s="31"/>
    </row>
    <row r="1223" ht="14.25" customHeight="1">
      <c r="A1223" s="8">
        <v>1222.0</v>
      </c>
      <c r="B1223" s="31" t="s">
        <v>3673</v>
      </c>
      <c r="C1223" s="26" t="s">
        <v>3674</v>
      </c>
      <c r="D1223" s="29" t="s">
        <v>8419</v>
      </c>
      <c r="E1223" s="32">
        <v>154.1199</v>
      </c>
      <c r="F1223" s="20">
        <v>1.74</v>
      </c>
      <c r="G1223" s="31" t="s">
        <v>8420</v>
      </c>
      <c r="H1223" s="29" t="s">
        <v>4319</v>
      </c>
      <c r="I1223" s="18">
        <v>2.32</v>
      </c>
      <c r="J1223" s="31"/>
      <c r="K1223" s="31"/>
      <c r="L1223" s="31"/>
      <c r="M1223" s="31"/>
      <c r="N1223" s="31"/>
      <c r="O1223" s="31"/>
      <c r="P1223" s="31"/>
      <c r="Q1223" s="31"/>
      <c r="R1223" s="31"/>
      <c r="S1223" s="31"/>
      <c r="T1223" s="31"/>
      <c r="U1223" s="31"/>
      <c r="V1223" s="31"/>
      <c r="W1223" s="31"/>
      <c r="X1223" s="31"/>
      <c r="Y1223" s="31"/>
    </row>
    <row r="1224" ht="14.25" customHeight="1">
      <c r="A1224" s="8">
        <v>1223.0</v>
      </c>
      <c r="B1224" s="31" t="s">
        <v>1734</v>
      </c>
      <c r="C1224" s="26" t="s">
        <v>1735</v>
      </c>
      <c r="D1224" s="29" t="s">
        <v>8421</v>
      </c>
      <c r="E1224" s="32">
        <v>138.1205</v>
      </c>
      <c r="F1224" s="20">
        <v>2.26</v>
      </c>
      <c r="G1224" s="31" t="s">
        <v>8422</v>
      </c>
      <c r="H1224" s="6" t="s">
        <v>5252</v>
      </c>
      <c r="I1224" s="18">
        <v>2.4676</v>
      </c>
      <c r="J1224" s="31"/>
      <c r="K1224" s="31"/>
      <c r="L1224" s="31"/>
      <c r="M1224" s="31"/>
      <c r="N1224" s="31"/>
      <c r="O1224" s="31"/>
      <c r="P1224" s="31"/>
      <c r="Q1224" s="31"/>
      <c r="R1224" s="31"/>
      <c r="S1224" s="31"/>
      <c r="T1224" s="31"/>
      <c r="U1224" s="31"/>
      <c r="V1224" s="31"/>
      <c r="W1224" s="31"/>
      <c r="X1224" s="31"/>
      <c r="Y1224" s="31"/>
    </row>
    <row r="1225" ht="14.25" customHeight="1">
      <c r="A1225" s="8">
        <v>1224.0</v>
      </c>
      <c r="B1225" s="31" t="s">
        <v>3679</v>
      </c>
      <c r="C1225" s="26" t="s">
        <v>3680</v>
      </c>
      <c r="D1225" s="29" t="s">
        <v>8423</v>
      </c>
      <c r="E1225" s="32">
        <v>138.1205</v>
      </c>
      <c r="F1225" s="20">
        <v>1.5</v>
      </c>
      <c r="G1225" s="31" t="s">
        <v>8424</v>
      </c>
      <c r="H1225" s="6" t="s">
        <v>5252</v>
      </c>
      <c r="I1225" s="18">
        <v>2.1844444444444444</v>
      </c>
      <c r="J1225" s="31"/>
      <c r="K1225" s="31"/>
      <c r="L1225" s="31"/>
      <c r="M1225" s="31"/>
      <c r="N1225" s="31"/>
      <c r="O1225" s="31"/>
      <c r="P1225" s="31"/>
      <c r="Q1225" s="31"/>
      <c r="R1225" s="31"/>
      <c r="S1225" s="31"/>
      <c r="T1225" s="31"/>
      <c r="U1225" s="31"/>
      <c r="V1225" s="31"/>
      <c r="W1225" s="31"/>
      <c r="X1225" s="31"/>
      <c r="Y1225" s="31"/>
    </row>
    <row r="1226" ht="14.25" customHeight="1">
      <c r="A1226" s="8">
        <v>1225.0</v>
      </c>
      <c r="B1226" s="31" t="s">
        <v>1737</v>
      </c>
      <c r="C1226" s="26" t="s">
        <v>1738</v>
      </c>
      <c r="D1226" s="29" t="s">
        <v>8425</v>
      </c>
      <c r="E1226" s="32">
        <v>138.1205</v>
      </c>
      <c r="F1226" s="20">
        <v>1.58</v>
      </c>
      <c r="G1226" s="31" t="s">
        <v>8426</v>
      </c>
      <c r="H1226" s="6" t="s">
        <v>5252</v>
      </c>
      <c r="I1226" s="18">
        <v>1.9131111111111112</v>
      </c>
      <c r="J1226" s="31"/>
      <c r="K1226" s="31"/>
      <c r="L1226" s="31"/>
      <c r="M1226" s="31"/>
      <c r="N1226" s="31"/>
      <c r="O1226" s="31"/>
      <c r="P1226" s="31"/>
      <c r="Q1226" s="31"/>
      <c r="R1226" s="31"/>
      <c r="S1226" s="31"/>
      <c r="T1226" s="31"/>
      <c r="U1226" s="31"/>
      <c r="V1226" s="31"/>
      <c r="W1226" s="31"/>
      <c r="X1226" s="31"/>
      <c r="Y1226" s="31"/>
    </row>
    <row r="1227" ht="14.25" customHeight="1">
      <c r="A1227" s="8">
        <v>1226.0</v>
      </c>
      <c r="B1227" s="31" t="s">
        <v>8427</v>
      </c>
      <c r="C1227" s="3" t="s">
        <v>8428</v>
      </c>
      <c r="D1227" s="29" t="s">
        <v>8429</v>
      </c>
      <c r="E1227" s="32">
        <v>167.1187</v>
      </c>
      <c r="F1227" s="20">
        <v>1.89</v>
      </c>
      <c r="G1227" s="31" t="s">
        <v>8430</v>
      </c>
      <c r="H1227" s="29" t="s">
        <v>4319</v>
      </c>
      <c r="I1227" s="18">
        <v>2.1390000000000002</v>
      </c>
      <c r="J1227" s="31"/>
      <c r="K1227" s="31"/>
      <c r="L1227" s="31"/>
      <c r="M1227" s="31"/>
      <c r="N1227" s="31"/>
      <c r="O1227" s="31"/>
      <c r="P1227" s="31"/>
      <c r="Q1227" s="31"/>
      <c r="R1227" s="31"/>
      <c r="S1227" s="31"/>
      <c r="T1227" s="31"/>
      <c r="U1227" s="31"/>
      <c r="V1227" s="31"/>
      <c r="W1227" s="31"/>
      <c r="X1227" s="31"/>
      <c r="Y1227" s="31"/>
    </row>
    <row r="1228" ht="14.25" customHeight="1">
      <c r="A1228" s="8">
        <v>1227.0</v>
      </c>
      <c r="B1228" s="9" t="s">
        <v>8431</v>
      </c>
      <c r="C1228" s="3" t="s">
        <v>8432</v>
      </c>
      <c r="D1228" s="3" t="s">
        <v>8433</v>
      </c>
      <c r="E1228" s="32">
        <v>167.1187</v>
      </c>
      <c r="F1228" s="20">
        <v>1.83</v>
      </c>
      <c r="G1228" s="13">
        <v>-1.09</v>
      </c>
      <c r="H1228" s="3" t="s">
        <v>8434</v>
      </c>
      <c r="I1228" s="13">
        <v>1.91</v>
      </c>
      <c r="J1228" s="31"/>
      <c r="K1228" s="31"/>
      <c r="L1228" s="31"/>
      <c r="M1228" s="31"/>
      <c r="N1228" s="31"/>
      <c r="O1228" s="31"/>
      <c r="P1228" s="31"/>
      <c r="Q1228" s="31"/>
      <c r="R1228" s="31"/>
      <c r="S1228" s="31"/>
      <c r="T1228" s="31"/>
      <c r="U1228" s="31"/>
      <c r="V1228" s="31"/>
      <c r="W1228" s="31"/>
      <c r="X1228" s="31"/>
      <c r="Y1228" s="31"/>
    </row>
    <row r="1229" ht="14.25" customHeight="1">
      <c r="A1229" s="8">
        <v>1228.0</v>
      </c>
      <c r="B1229" s="9" t="s">
        <v>8435</v>
      </c>
      <c r="C1229" s="3" t="s">
        <v>8436</v>
      </c>
      <c r="D1229" s="3" t="s">
        <v>8437</v>
      </c>
      <c r="E1229" s="32">
        <v>167.1187</v>
      </c>
      <c r="F1229" s="20">
        <v>1.46</v>
      </c>
      <c r="G1229" s="13">
        <v>-1.64</v>
      </c>
      <c r="H1229" s="3" t="s">
        <v>8434</v>
      </c>
      <c r="I1229" s="13">
        <v>1.36</v>
      </c>
      <c r="J1229" s="31"/>
      <c r="K1229" s="31"/>
      <c r="L1229" s="31"/>
      <c r="M1229" s="31"/>
      <c r="N1229" s="31"/>
      <c r="O1229" s="31"/>
      <c r="P1229" s="31"/>
      <c r="Q1229" s="31"/>
      <c r="R1229" s="31"/>
      <c r="S1229" s="31"/>
      <c r="T1229" s="31"/>
      <c r="U1229" s="31"/>
      <c r="V1229" s="31"/>
      <c r="W1229" s="31"/>
      <c r="X1229" s="31"/>
      <c r="Y1229" s="31"/>
    </row>
    <row r="1230" ht="14.25" customHeight="1">
      <c r="A1230" s="8">
        <v>1229.0</v>
      </c>
      <c r="B1230" s="31" t="s">
        <v>8438</v>
      </c>
      <c r="C1230" s="26" t="s">
        <v>8439</v>
      </c>
      <c r="D1230" s="29" t="s">
        <v>8440</v>
      </c>
      <c r="E1230" s="32">
        <v>423.7219</v>
      </c>
      <c r="F1230" s="20">
        <v>5.62</v>
      </c>
      <c r="G1230" s="31" t="s">
        <v>8441</v>
      </c>
      <c r="H1230" s="6" t="s">
        <v>5249</v>
      </c>
      <c r="I1230" s="18">
        <v>5.571066666666667</v>
      </c>
      <c r="J1230" s="31"/>
      <c r="K1230" s="31"/>
      <c r="L1230" s="31"/>
      <c r="M1230" s="31"/>
      <c r="N1230" s="31"/>
      <c r="O1230" s="31"/>
      <c r="P1230" s="31"/>
      <c r="Q1230" s="31"/>
      <c r="R1230" s="31"/>
      <c r="S1230" s="31"/>
      <c r="T1230" s="31"/>
      <c r="U1230" s="31"/>
      <c r="V1230" s="31"/>
      <c r="W1230" s="31"/>
      <c r="X1230" s="31"/>
      <c r="Y1230" s="31"/>
    </row>
    <row r="1231" ht="14.25" customHeight="1">
      <c r="A1231" s="8">
        <v>1230.0</v>
      </c>
      <c r="B1231" s="31" t="s">
        <v>1747</v>
      </c>
      <c r="C1231" s="26" t="s">
        <v>1748</v>
      </c>
      <c r="D1231" s="29" t="s">
        <v>8442</v>
      </c>
      <c r="E1231" s="32">
        <v>488.5915</v>
      </c>
      <c r="F1231" s="20">
        <v>5.96</v>
      </c>
      <c r="G1231" s="31" t="s">
        <v>8443</v>
      </c>
      <c r="H1231" s="6" t="s">
        <v>5249</v>
      </c>
      <c r="I1231" s="18">
        <v>5.660857142857142</v>
      </c>
      <c r="J1231" s="31"/>
      <c r="K1231" s="31"/>
      <c r="L1231" s="31"/>
      <c r="M1231" s="31"/>
      <c r="N1231" s="31"/>
      <c r="O1231" s="31"/>
      <c r="P1231" s="31"/>
      <c r="Q1231" s="31"/>
      <c r="R1231" s="31"/>
      <c r="S1231" s="31"/>
      <c r="T1231" s="31"/>
      <c r="U1231" s="31"/>
      <c r="V1231" s="31"/>
      <c r="W1231" s="31"/>
      <c r="X1231" s="31"/>
      <c r="Y1231" s="31"/>
    </row>
    <row r="1232" ht="15.75" customHeight="1">
      <c r="A1232" s="8">
        <v>1231.0</v>
      </c>
      <c r="B1232" s="31" t="s">
        <v>1750</v>
      </c>
      <c r="C1232" s="26" t="s">
        <v>1751</v>
      </c>
      <c r="D1232" s="29" t="s">
        <v>8444</v>
      </c>
      <c r="E1232" s="32">
        <v>231.8902</v>
      </c>
      <c r="F1232" s="20">
        <v>4.45</v>
      </c>
      <c r="G1232" s="31" t="s">
        <v>8445</v>
      </c>
      <c r="H1232" s="36" t="s">
        <v>4627</v>
      </c>
      <c r="I1232" s="18">
        <v>5.18</v>
      </c>
      <c r="J1232" s="31"/>
      <c r="K1232" s="31"/>
      <c r="L1232" s="31"/>
      <c r="M1232" s="31"/>
      <c r="N1232" s="31"/>
      <c r="O1232" s="31"/>
      <c r="P1232" s="31"/>
      <c r="Q1232" s="31"/>
      <c r="R1232" s="31"/>
      <c r="S1232" s="31"/>
      <c r="T1232" s="31"/>
      <c r="U1232" s="31"/>
      <c r="V1232" s="31"/>
      <c r="W1232" s="31"/>
      <c r="X1232" s="31"/>
      <c r="Y1232" s="31"/>
    </row>
    <row r="1233" ht="15.75" customHeight="1">
      <c r="A1233" s="8">
        <v>1232.0</v>
      </c>
      <c r="B1233" s="31" t="s">
        <v>1753</v>
      </c>
      <c r="C1233" s="26" t="s">
        <v>1754</v>
      </c>
      <c r="D1233" s="29" t="s">
        <v>8446</v>
      </c>
      <c r="E1233" s="32">
        <v>266.335</v>
      </c>
      <c r="F1233" s="20">
        <v>5.12</v>
      </c>
      <c r="G1233" s="31" t="s">
        <v>8447</v>
      </c>
      <c r="H1233" s="6" t="s">
        <v>5249</v>
      </c>
      <c r="I1233" s="18">
        <v>5.181066666666666</v>
      </c>
      <c r="J1233" s="31"/>
      <c r="K1233" s="31"/>
      <c r="L1233" s="31"/>
      <c r="M1233" s="31"/>
      <c r="N1233" s="31"/>
      <c r="O1233" s="31"/>
      <c r="P1233" s="31"/>
      <c r="Q1233" s="31"/>
      <c r="R1233" s="31"/>
      <c r="S1233" s="31"/>
      <c r="T1233" s="31"/>
      <c r="U1233" s="31"/>
      <c r="V1233" s="31"/>
      <c r="W1233" s="31"/>
      <c r="X1233" s="31"/>
      <c r="Y1233" s="31"/>
    </row>
    <row r="1234" ht="14.25" customHeight="1">
      <c r="A1234" s="8">
        <v>1233.0</v>
      </c>
      <c r="B1234" s="31" t="s">
        <v>1756</v>
      </c>
      <c r="C1234" s="26" t="s">
        <v>1757</v>
      </c>
      <c r="D1234" s="29" t="s">
        <v>3703</v>
      </c>
      <c r="E1234" s="32">
        <v>231.8902</v>
      </c>
      <c r="F1234" s="20">
        <v>3.88</v>
      </c>
      <c r="G1234" s="31" t="s">
        <v>8448</v>
      </c>
      <c r="H1234" s="29" t="s">
        <v>4319</v>
      </c>
      <c r="I1234" s="18">
        <v>5.217388888888889</v>
      </c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1"/>
      <c r="U1234" s="31"/>
      <c r="V1234" s="31"/>
      <c r="W1234" s="31"/>
      <c r="X1234" s="31"/>
      <c r="Y1234" s="31"/>
    </row>
    <row r="1235" ht="15.75" customHeight="1">
      <c r="A1235" s="8">
        <v>1234.0</v>
      </c>
      <c r="B1235" s="31" t="s">
        <v>1759</v>
      </c>
      <c r="C1235" s="26" t="s">
        <v>1760</v>
      </c>
      <c r="D1235" s="29" t="s">
        <v>3707</v>
      </c>
      <c r="E1235" s="32">
        <v>231.8902</v>
      </c>
      <c r="F1235" s="20">
        <v>4.21</v>
      </c>
      <c r="G1235" s="31" t="s">
        <v>8449</v>
      </c>
      <c r="H1235" s="6" t="s">
        <v>5249</v>
      </c>
      <c r="I1235" s="18">
        <v>5.648999999999999</v>
      </c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1"/>
      <c r="U1235" s="31"/>
      <c r="V1235" s="31"/>
      <c r="W1235" s="31"/>
      <c r="X1235" s="31"/>
      <c r="Y1235" s="31"/>
    </row>
    <row r="1236" ht="14.25" customHeight="1">
      <c r="A1236" s="8">
        <v>1235.0</v>
      </c>
      <c r="B1236" s="31" t="s">
        <v>3708</v>
      </c>
      <c r="C1236" s="26" t="s">
        <v>3709</v>
      </c>
      <c r="D1236" s="29" t="s">
        <v>8450</v>
      </c>
      <c r="E1236" s="32">
        <v>124.1369</v>
      </c>
      <c r="F1236" s="20">
        <v>1.32</v>
      </c>
      <c r="G1236" s="31" t="s">
        <v>8451</v>
      </c>
      <c r="H1236" s="6" t="s">
        <v>5252</v>
      </c>
      <c r="I1236" s="18">
        <v>2.49</v>
      </c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1"/>
      <c r="U1236" s="31"/>
      <c r="V1236" s="31"/>
      <c r="W1236" s="31"/>
      <c r="X1236" s="31"/>
      <c r="Y1236" s="31"/>
    </row>
    <row r="1237" ht="14.25" customHeight="1">
      <c r="A1237" s="8">
        <v>1236.0</v>
      </c>
      <c r="B1237" s="31" t="s">
        <v>8452</v>
      </c>
      <c r="C1237" s="26" t="s">
        <v>8453</v>
      </c>
      <c r="D1237" s="29" t="s">
        <v>8454</v>
      </c>
      <c r="E1237" s="32">
        <v>154.1628</v>
      </c>
      <c r="F1237" s="20">
        <v>1.15</v>
      </c>
      <c r="G1237" s="31" t="s">
        <v>8455</v>
      </c>
      <c r="H1237" s="6" t="s">
        <v>5252</v>
      </c>
      <c r="I1237" s="18">
        <v>2.40075</v>
      </c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1"/>
      <c r="U1237" s="31"/>
      <c r="V1237" s="31"/>
      <c r="W1237" s="31"/>
      <c r="X1237" s="31"/>
      <c r="Y1237" s="31"/>
    </row>
    <row r="1238" ht="14.25" customHeight="1">
      <c r="A1238" s="8">
        <v>1237.0</v>
      </c>
      <c r="B1238" s="31" t="s">
        <v>8456</v>
      </c>
      <c r="C1238" s="26" t="s">
        <v>8457</v>
      </c>
      <c r="D1238" s="29" t="s">
        <v>8458</v>
      </c>
      <c r="E1238" s="32">
        <v>138.1634</v>
      </c>
      <c r="F1238" s="20">
        <v>1.68</v>
      </c>
      <c r="G1238" s="31" t="s">
        <v>8459</v>
      </c>
      <c r="H1238" s="6" t="s">
        <v>5252</v>
      </c>
      <c r="I1238" s="18">
        <v>2.64075</v>
      </c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1"/>
      <c r="U1238" s="31"/>
      <c r="V1238" s="31"/>
      <c r="W1238" s="31"/>
      <c r="X1238" s="31"/>
      <c r="Y1238" s="31"/>
    </row>
    <row r="1239" ht="15.75" customHeight="1">
      <c r="A1239" s="8">
        <v>1238.0</v>
      </c>
      <c r="B1239" s="31" t="s">
        <v>8460</v>
      </c>
      <c r="C1239" s="26" t="s">
        <v>8461</v>
      </c>
      <c r="D1239" s="29" t="s">
        <v>8462</v>
      </c>
      <c r="E1239" s="32">
        <v>166.2164</v>
      </c>
      <c r="F1239" s="20">
        <v>2.9</v>
      </c>
      <c r="G1239" s="31" t="s">
        <v>8463</v>
      </c>
      <c r="H1239" s="6" t="s">
        <v>5249</v>
      </c>
      <c r="I1239" s="18">
        <v>3.7006875</v>
      </c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1"/>
      <c r="U1239" s="31"/>
      <c r="V1239" s="31"/>
      <c r="W1239" s="31"/>
      <c r="X1239" s="31"/>
      <c r="Y1239" s="31"/>
    </row>
    <row r="1240" ht="14.25" customHeight="1">
      <c r="A1240" s="8">
        <v>1239.0</v>
      </c>
      <c r="B1240" s="31" t="s">
        <v>1762</v>
      </c>
      <c r="C1240" s="26" t="s">
        <v>1763</v>
      </c>
      <c r="D1240" s="29" t="s">
        <v>3712</v>
      </c>
      <c r="E1240" s="32">
        <v>124.1369</v>
      </c>
      <c r="F1240" s="20">
        <v>1.34</v>
      </c>
      <c r="G1240" s="31" t="s">
        <v>8464</v>
      </c>
      <c r="H1240" s="6" t="s">
        <v>5249</v>
      </c>
      <c r="I1240" s="18">
        <v>2.7065</v>
      </c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1"/>
      <c r="U1240" s="31"/>
      <c r="V1240" s="31"/>
      <c r="W1240" s="31"/>
      <c r="X1240" s="31"/>
      <c r="Y1240" s="31"/>
    </row>
    <row r="1241" ht="15.75" customHeight="1">
      <c r="A1241" s="8">
        <v>1240.0</v>
      </c>
      <c r="B1241" s="31" t="s">
        <v>1765</v>
      </c>
      <c r="C1241" s="26" t="s">
        <v>1766</v>
      </c>
      <c r="D1241" s="29" t="s">
        <v>8465</v>
      </c>
      <c r="E1241" s="32">
        <v>124.1369</v>
      </c>
      <c r="F1241" s="20">
        <v>1.58</v>
      </c>
      <c r="G1241" s="31" t="s">
        <v>8466</v>
      </c>
      <c r="H1241" s="6" t="s">
        <v>5249</v>
      </c>
      <c r="I1241" s="18">
        <v>2.859076923076923</v>
      </c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1"/>
      <c r="U1241" s="31"/>
      <c r="V1241" s="31"/>
      <c r="W1241" s="31"/>
      <c r="X1241" s="31"/>
      <c r="Y1241" s="31"/>
    </row>
    <row r="1242" ht="15.75" customHeight="1">
      <c r="A1242" s="8">
        <v>1241.0</v>
      </c>
      <c r="B1242" s="31" t="s">
        <v>8467</v>
      </c>
      <c r="C1242" s="26" t="s">
        <v>8468</v>
      </c>
      <c r="D1242" s="29" t="s">
        <v>8469</v>
      </c>
      <c r="E1242" s="32">
        <v>154.1628</v>
      </c>
      <c r="F1242" s="20">
        <v>1.64</v>
      </c>
      <c r="G1242" s="31" t="s">
        <v>8470</v>
      </c>
      <c r="H1242" s="6" t="s">
        <v>5249</v>
      </c>
      <c r="I1242" s="18">
        <v>2.9094545454545453</v>
      </c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1"/>
      <c r="U1242" s="31"/>
      <c r="V1242" s="31"/>
      <c r="W1242" s="31"/>
      <c r="X1242" s="31"/>
      <c r="Y1242" s="31"/>
    </row>
    <row r="1243" ht="14.25" customHeight="1">
      <c r="A1243" s="8">
        <v>1242.0</v>
      </c>
      <c r="B1243" s="31" t="s">
        <v>8471</v>
      </c>
      <c r="C1243" s="26" t="s">
        <v>8472</v>
      </c>
      <c r="D1243" s="29" t="s">
        <v>8473</v>
      </c>
      <c r="E1243" s="32">
        <v>138.1634</v>
      </c>
      <c r="F1243" s="20">
        <v>1.81</v>
      </c>
      <c r="G1243" s="31" t="s">
        <v>8474</v>
      </c>
      <c r="H1243" s="6" t="s">
        <v>5249</v>
      </c>
      <c r="I1243" s="18">
        <v>3.0113125</v>
      </c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1"/>
      <c r="U1243" s="31"/>
      <c r="V1243" s="31"/>
      <c r="W1243" s="31"/>
      <c r="X1243" s="31"/>
      <c r="Y1243" s="31"/>
    </row>
    <row r="1244" ht="15.75" customHeight="1">
      <c r="A1244" s="8">
        <v>1243.0</v>
      </c>
      <c r="B1244" s="31" t="s">
        <v>8475</v>
      </c>
      <c r="C1244" s="26" t="s">
        <v>8476</v>
      </c>
      <c r="D1244" s="29" t="s">
        <v>8477</v>
      </c>
      <c r="E1244" s="32">
        <v>208.2959</v>
      </c>
      <c r="F1244" s="20">
        <v>4.54</v>
      </c>
      <c r="G1244" s="31" t="s">
        <v>8478</v>
      </c>
      <c r="H1244" s="6" t="s">
        <v>5252</v>
      </c>
      <c r="I1244" s="18">
        <v>5.031416666666667</v>
      </c>
      <c r="J1244" s="31"/>
      <c r="K1244" s="31"/>
      <c r="L1244" s="31"/>
      <c r="M1244" s="31"/>
      <c r="N1244" s="31"/>
      <c r="O1244" s="31"/>
      <c r="P1244" s="31"/>
      <c r="Q1244" s="31"/>
      <c r="R1244" s="31"/>
      <c r="S1244" s="31"/>
      <c r="T1244" s="31"/>
      <c r="U1244" s="31"/>
      <c r="V1244" s="31"/>
      <c r="W1244" s="31"/>
      <c r="X1244" s="31"/>
      <c r="Y1244" s="31"/>
    </row>
    <row r="1245" ht="15.75" customHeight="1">
      <c r="A1245" s="8">
        <v>1244.0</v>
      </c>
      <c r="B1245" s="31" t="s">
        <v>8479</v>
      </c>
      <c r="C1245" s="26" t="s">
        <v>8480</v>
      </c>
      <c r="D1245" s="29" t="s">
        <v>8481</v>
      </c>
      <c r="E1245" s="32">
        <v>152.1899</v>
      </c>
      <c r="F1245" s="20">
        <v>2.33</v>
      </c>
      <c r="G1245" s="31" t="s">
        <v>8482</v>
      </c>
      <c r="H1245" s="6" t="s">
        <v>5252</v>
      </c>
      <c r="I1245" s="18">
        <v>3.52</v>
      </c>
      <c r="J1245" s="31"/>
      <c r="K1245" s="31"/>
      <c r="L1245" s="31"/>
      <c r="M1245" s="31"/>
      <c r="N1245" s="31"/>
      <c r="O1245" s="31"/>
      <c r="P1245" s="31"/>
      <c r="Q1245" s="31"/>
      <c r="R1245" s="31"/>
      <c r="S1245" s="31"/>
      <c r="T1245" s="31"/>
      <c r="U1245" s="31"/>
      <c r="V1245" s="31"/>
      <c r="W1245" s="31"/>
      <c r="X1245" s="31"/>
      <c r="Y1245" s="31"/>
    </row>
    <row r="1246" ht="15.75" customHeight="1">
      <c r="A1246" s="8">
        <v>1245.0</v>
      </c>
      <c r="B1246" s="31" t="s">
        <v>8483</v>
      </c>
      <c r="C1246" s="26" t="s">
        <v>8484</v>
      </c>
      <c r="D1246" s="29" t="s">
        <v>8485</v>
      </c>
      <c r="E1246" s="32">
        <v>180.2429</v>
      </c>
      <c r="F1246" s="20">
        <v>3.5</v>
      </c>
      <c r="G1246" s="31" t="s">
        <v>8486</v>
      </c>
      <c r="H1246" s="6" t="s">
        <v>5252</v>
      </c>
      <c r="I1246" s="18">
        <v>4.36</v>
      </c>
      <c r="J1246" s="31"/>
      <c r="K1246" s="31"/>
      <c r="L1246" s="31"/>
      <c r="M1246" s="31"/>
      <c r="N1246" s="31"/>
      <c r="O1246" s="31"/>
      <c r="P1246" s="31"/>
      <c r="Q1246" s="31"/>
      <c r="R1246" s="31"/>
      <c r="S1246" s="31"/>
      <c r="T1246" s="31"/>
      <c r="U1246" s="31"/>
      <c r="V1246" s="31"/>
      <c r="W1246" s="31"/>
      <c r="X1246" s="31"/>
      <c r="Y1246" s="31"/>
    </row>
    <row r="1247" ht="14.25" customHeight="1">
      <c r="A1247" s="8">
        <v>1246.0</v>
      </c>
      <c r="B1247" s="31" t="s">
        <v>8487</v>
      </c>
      <c r="C1247" s="26" t="s">
        <v>8488</v>
      </c>
      <c r="D1247" s="29" t="s">
        <v>8489</v>
      </c>
      <c r="E1247" s="32">
        <v>194.2694</v>
      </c>
      <c r="F1247" s="20">
        <v>4.05</v>
      </c>
      <c r="G1247" s="31" t="s">
        <v>8490</v>
      </c>
      <c r="H1247" s="6" t="s">
        <v>5252</v>
      </c>
      <c r="I1247" s="18">
        <v>4.643454545454546</v>
      </c>
      <c r="J1247" s="31"/>
      <c r="K1247" s="31"/>
      <c r="L1247" s="31"/>
      <c r="M1247" s="31"/>
      <c r="N1247" s="31"/>
      <c r="O1247" s="31"/>
      <c r="P1247" s="31"/>
      <c r="Q1247" s="31"/>
      <c r="R1247" s="31"/>
      <c r="S1247" s="31"/>
      <c r="T1247" s="31"/>
      <c r="U1247" s="31"/>
      <c r="V1247" s="31"/>
      <c r="W1247" s="31"/>
      <c r="X1247" s="31"/>
      <c r="Y1247" s="31"/>
    </row>
    <row r="1248" ht="15.75" customHeight="1">
      <c r="A1248" s="8">
        <v>1247.0</v>
      </c>
      <c r="B1248" s="31" t="s">
        <v>8491</v>
      </c>
      <c r="C1248" s="3" t="s">
        <v>8492</v>
      </c>
      <c r="D1248" s="29" t="s">
        <v>8493</v>
      </c>
      <c r="E1248" s="32">
        <v>168.1893</v>
      </c>
      <c r="F1248" s="20">
        <v>1.5947622035715</v>
      </c>
      <c r="G1248" s="31" t="s">
        <v>8494</v>
      </c>
      <c r="H1248" s="6" t="s">
        <v>5252</v>
      </c>
      <c r="I1248" s="18">
        <v>2.700375</v>
      </c>
      <c r="J1248" s="31"/>
      <c r="K1248" s="31"/>
      <c r="L1248" s="31"/>
      <c r="M1248" s="31"/>
      <c r="N1248" s="31"/>
      <c r="O1248" s="31"/>
      <c r="P1248" s="31"/>
      <c r="Q1248" s="31"/>
      <c r="R1248" s="31"/>
      <c r="S1248" s="31"/>
      <c r="T1248" s="31"/>
      <c r="U1248" s="31"/>
      <c r="V1248" s="31"/>
      <c r="W1248" s="31"/>
      <c r="X1248" s="31"/>
      <c r="Y1248" s="31"/>
    </row>
    <row r="1249" ht="15.75" customHeight="1">
      <c r="A1249" s="8">
        <v>1248.0</v>
      </c>
      <c r="B1249" s="31" t="s">
        <v>8495</v>
      </c>
      <c r="C1249" s="26" t="s">
        <v>8496</v>
      </c>
      <c r="D1249" s="29" t="s">
        <v>8497</v>
      </c>
      <c r="E1249" s="32">
        <v>158.5817</v>
      </c>
      <c r="F1249" s="20">
        <v>2.24</v>
      </c>
      <c r="G1249" s="31" t="s">
        <v>8498</v>
      </c>
      <c r="H1249" s="6" t="s">
        <v>5249</v>
      </c>
      <c r="I1249" s="18">
        <v>3.7592499999999998</v>
      </c>
      <c r="J1249" s="31"/>
      <c r="K1249" s="31"/>
      <c r="L1249" s="31"/>
      <c r="M1249" s="31"/>
      <c r="N1249" s="31"/>
      <c r="O1249" s="31"/>
      <c r="P1249" s="31"/>
      <c r="Q1249" s="31"/>
      <c r="R1249" s="31"/>
      <c r="S1249" s="31"/>
      <c r="T1249" s="31"/>
      <c r="U1249" s="31"/>
      <c r="V1249" s="31"/>
      <c r="W1249" s="31"/>
      <c r="X1249" s="31"/>
      <c r="Y1249" s="31"/>
    </row>
    <row r="1250" ht="14.25" customHeight="1">
      <c r="A1250" s="8">
        <v>1249.0</v>
      </c>
      <c r="B1250" s="31" t="s">
        <v>8499</v>
      </c>
      <c r="C1250" s="26" t="s">
        <v>8500</v>
      </c>
      <c r="D1250" s="29" t="s">
        <v>8501</v>
      </c>
      <c r="E1250" s="32">
        <v>182.1729</v>
      </c>
      <c r="F1250" s="20">
        <v>2.68</v>
      </c>
      <c r="G1250" s="31" t="s">
        <v>8502</v>
      </c>
      <c r="H1250" s="6" t="s">
        <v>5252</v>
      </c>
      <c r="I1250" s="18">
        <v>3.62</v>
      </c>
      <c r="J1250" s="31"/>
      <c r="K1250" s="31"/>
      <c r="L1250" s="31"/>
      <c r="M1250" s="31"/>
      <c r="N1250" s="31"/>
      <c r="O1250" s="31"/>
      <c r="P1250" s="31"/>
      <c r="Q1250" s="31"/>
      <c r="R1250" s="31"/>
      <c r="S1250" s="31"/>
      <c r="T1250" s="31"/>
      <c r="U1250" s="31"/>
      <c r="V1250" s="31"/>
      <c r="W1250" s="31"/>
      <c r="X1250" s="31"/>
      <c r="Y1250" s="31"/>
    </row>
    <row r="1251" ht="14.25" customHeight="1">
      <c r="A1251" s="8">
        <v>1250.0</v>
      </c>
      <c r="B1251" s="31" t="s">
        <v>8503</v>
      </c>
      <c r="C1251" s="26" t="s">
        <v>8504</v>
      </c>
      <c r="D1251" s="29" t="s">
        <v>8505</v>
      </c>
      <c r="E1251" s="32">
        <v>164.2006</v>
      </c>
      <c r="F1251" s="20">
        <v>2.27</v>
      </c>
      <c r="G1251" s="31" t="s">
        <v>8506</v>
      </c>
      <c r="H1251" s="6" t="s">
        <v>5252</v>
      </c>
      <c r="I1251" s="18">
        <v>3.42</v>
      </c>
      <c r="J1251" s="31"/>
      <c r="K1251" s="31"/>
      <c r="L1251" s="31"/>
      <c r="M1251" s="31"/>
      <c r="N1251" s="31"/>
      <c r="O1251" s="31"/>
      <c r="P1251" s="31"/>
      <c r="Q1251" s="31"/>
      <c r="R1251" s="31"/>
      <c r="S1251" s="31"/>
      <c r="T1251" s="31"/>
      <c r="U1251" s="31"/>
      <c r="V1251" s="31"/>
      <c r="W1251" s="31"/>
      <c r="X1251" s="31"/>
      <c r="Y1251" s="31"/>
    </row>
    <row r="1252" ht="15.75" customHeight="1">
      <c r="A1252" s="8">
        <v>1251.0</v>
      </c>
      <c r="B1252" s="31" t="s">
        <v>8507</v>
      </c>
      <c r="C1252" s="26" t="s">
        <v>8508</v>
      </c>
      <c r="D1252" s="29" t="s">
        <v>8509</v>
      </c>
      <c r="E1252" s="32">
        <v>164.2006</v>
      </c>
      <c r="F1252" s="20">
        <v>3.04</v>
      </c>
      <c r="G1252" s="31" t="s">
        <v>8510</v>
      </c>
      <c r="H1252" s="6" t="s">
        <v>5249</v>
      </c>
      <c r="I1252" s="18">
        <v>3.75</v>
      </c>
      <c r="J1252" s="31"/>
      <c r="K1252" s="31"/>
      <c r="L1252" s="31"/>
      <c r="M1252" s="31"/>
      <c r="N1252" s="31"/>
      <c r="O1252" s="31"/>
      <c r="P1252" s="31"/>
      <c r="Q1252" s="31"/>
      <c r="R1252" s="31"/>
      <c r="S1252" s="31"/>
      <c r="T1252" s="31"/>
      <c r="U1252" s="31"/>
      <c r="V1252" s="31"/>
      <c r="W1252" s="31"/>
      <c r="X1252" s="31"/>
      <c r="Y1252" s="31"/>
    </row>
    <row r="1253" ht="15.75" customHeight="1">
      <c r="A1253" s="8">
        <v>1252.0</v>
      </c>
      <c r="B1253" s="31" t="s">
        <v>8511</v>
      </c>
      <c r="C1253" s="26" t="s">
        <v>8512</v>
      </c>
      <c r="D1253" s="29" t="s">
        <v>8513</v>
      </c>
      <c r="E1253" s="32">
        <v>154.1628</v>
      </c>
      <c r="F1253" s="20">
        <v>0.62</v>
      </c>
      <c r="G1253" s="31" t="s">
        <v>8514</v>
      </c>
      <c r="H1253" s="29" t="s">
        <v>4319</v>
      </c>
      <c r="I1253" s="18">
        <v>2.13</v>
      </c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1"/>
      <c r="U1253" s="31"/>
      <c r="V1253" s="31"/>
      <c r="W1253" s="31"/>
      <c r="X1253" s="31"/>
      <c r="Y1253" s="31"/>
    </row>
    <row r="1254" ht="15.75" customHeight="1">
      <c r="A1254" s="8">
        <v>1253.0</v>
      </c>
      <c r="B1254" s="31" t="s">
        <v>8515</v>
      </c>
      <c r="C1254" s="3" t="s">
        <v>8516</v>
      </c>
      <c r="D1254" s="29" t="s">
        <v>8517</v>
      </c>
      <c r="E1254" s="32">
        <v>153.178</v>
      </c>
      <c r="F1254" s="20">
        <v>0.101249085826234</v>
      </c>
      <c r="G1254" s="31" t="s">
        <v>8518</v>
      </c>
      <c r="H1254" s="6" t="s">
        <v>5252</v>
      </c>
      <c r="I1254" s="18">
        <v>2.0300000000000002</v>
      </c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1"/>
      <c r="U1254" s="31"/>
      <c r="V1254" s="31"/>
      <c r="W1254" s="31"/>
      <c r="X1254" s="31"/>
      <c r="Y1254" s="31"/>
    </row>
    <row r="1255" ht="15.75" customHeight="1">
      <c r="A1255" s="8">
        <v>1254.0</v>
      </c>
      <c r="B1255" s="31" t="s">
        <v>8519</v>
      </c>
      <c r="C1255" s="26" t="s">
        <v>8520</v>
      </c>
      <c r="D1255" s="29" t="s">
        <v>8521</v>
      </c>
      <c r="E1255" s="32">
        <v>194.2265</v>
      </c>
      <c r="F1255" s="20">
        <v>3.57</v>
      </c>
      <c r="G1255" s="31" t="s">
        <v>8522</v>
      </c>
      <c r="H1255" s="6" t="s">
        <v>5252</v>
      </c>
      <c r="I1255" s="18">
        <v>4.33</v>
      </c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1"/>
      <c r="U1255" s="31"/>
      <c r="V1255" s="31"/>
      <c r="W1255" s="31"/>
      <c r="X1255" s="31"/>
      <c r="Y1255" s="31"/>
    </row>
    <row r="1256" ht="15.75" customHeight="1">
      <c r="A1256" s="8">
        <v>1255.0</v>
      </c>
      <c r="B1256" s="31" t="s">
        <v>1774</v>
      </c>
      <c r="C1256" s="26" t="s">
        <v>1775</v>
      </c>
      <c r="D1256" s="29" t="s">
        <v>8523</v>
      </c>
      <c r="E1256" s="32">
        <v>152.147</v>
      </c>
      <c r="F1256" s="20">
        <v>1.96</v>
      </c>
      <c r="G1256" s="31" t="s">
        <v>8524</v>
      </c>
      <c r="H1256" s="6" t="s">
        <v>5252</v>
      </c>
      <c r="I1256" s="18">
        <v>3.0818461538461537</v>
      </c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1"/>
      <c r="U1256" s="31"/>
      <c r="V1256" s="31"/>
      <c r="W1256" s="31"/>
      <c r="X1256" s="31"/>
      <c r="Y1256" s="31"/>
    </row>
    <row r="1257" ht="14.25" customHeight="1">
      <c r="A1257" s="8">
        <v>1256.0</v>
      </c>
      <c r="B1257" s="31" t="s">
        <v>8525</v>
      </c>
      <c r="C1257" s="26" t="s">
        <v>8526</v>
      </c>
      <c r="D1257" s="29" t="s">
        <v>8527</v>
      </c>
      <c r="E1257" s="32">
        <v>166.1735</v>
      </c>
      <c r="F1257" s="20">
        <v>2.47</v>
      </c>
      <c r="G1257" s="31" t="s">
        <v>8528</v>
      </c>
      <c r="H1257" s="6" t="s">
        <v>5252</v>
      </c>
      <c r="I1257" s="18">
        <v>3.57125</v>
      </c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1"/>
      <c r="U1257" s="31"/>
      <c r="V1257" s="31"/>
      <c r="W1257" s="31"/>
      <c r="X1257" s="31"/>
      <c r="Y1257" s="31"/>
    </row>
    <row r="1258" ht="15.75" customHeight="1">
      <c r="A1258" s="8">
        <v>1257.0</v>
      </c>
      <c r="B1258" s="31" t="s">
        <v>8529</v>
      </c>
      <c r="C1258" s="26" t="s">
        <v>8530</v>
      </c>
      <c r="D1258" s="29" t="s">
        <v>8531</v>
      </c>
      <c r="E1258" s="32">
        <v>250.3325</v>
      </c>
      <c r="F1258" s="20">
        <v>5.36</v>
      </c>
      <c r="G1258" s="31" t="s">
        <v>8532</v>
      </c>
      <c r="H1258" s="6" t="s">
        <v>5252</v>
      </c>
      <c r="I1258" s="18">
        <v>5.51</v>
      </c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1"/>
      <c r="U1258" s="31"/>
      <c r="V1258" s="31"/>
      <c r="W1258" s="31"/>
      <c r="X1258" s="31"/>
      <c r="Y1258" s="31"/>
    </row>
    <row r="1259" ht="15.75" customHeight="1">
      <c r="A1259" s="8">
        <v>1258.0</v>
      </c>
      <c r="B1259" s="31" t="s">
        <v>8533</v>
      </c>
      <c r="C1259" s="26" t="s">
        <v>8534</v>
      </c>
      <c r="D1259" s="29" t="s">
        <v>8535</v>
      </c>
      <c r="E1259" s="32">
        <v>208.253</v>
      </c>
      <c r="F1259" s="20">
        <v>3.89</v>
      </c>
      <c r="G1259" s="31" t="s">
        <v>8536</v>
      </c>
      <c r="H1259" s="6" t="s">
        <v>5249</v>
      </c>
      <c r="I1259" s="18">
        <v>4.48</v>
      </c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1"/>
      <c r="U1259" s="31"/>
      <c r="V1259" s="31"/>
      <c r="W1259" s="31"/>
      <c r="X1259" s="31"/>
      <c r="Y1259" s="31"/>
    </row>
    <row r="1260" ht="15.75" customHeight="1">
      <c r="A1260" s="8">
        <v>1259.0</v>
      </c>
      <c r="B1260" s="31" t="s">
        <v>8537</v>
      </c>
      <c r="C1260" s="26" t="s">
        <v>8538</v>
      </c>
      <c r="D1260" s="29" t="s">
        <v>8539</v>
      </c>
      <c r="E1260" s="32">
        <v>166.1735</v>
      </c>
      <c r="F1260" s="20">
        <v>2.47</v>
      </c>
      <c r="G1260" s="31" t="s">
        <v>8540</v>
      </c>
      <c r="H1260" s="6" t="s">
        <v>5252</v>
      </c>
      <c r="I1260" s="18">
        <v>3.479</v>
      </c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1"/>
      <c r="U1260" s="31"/>
      <c r="V1260" s="31"/>
      <c r="W1260" s="31"/>
      <c r="X1260" s="31"/>
      <c r="Y1260" s="31"/>
    </row>
    <row r="1261" ht="15.75" customHeight="1">
      <c r="A1261" s="8">
        <v>1260.0</v>
      </c>
      <c r="B1261" s="31" t="s">
        <v>8541</v>
      </c>
      <c r="C1261" s="26" t="s">
        <v>8542</v>
      </c>
      <c r="D1261" s="29" t="s">
        <v>8543</v>
      </c>
      <c r="E1261" s="32">
        <v>152.147</v>
      </c>
      <c r="F1261" s="20">
        <v>1.89</v>
      </c>
      <c r="G1261" s="31" t="s">
        <v>8544</v>
      </c>
      <c r="H1261" s="6" t="s">
        <v>5252</v>
      </c>
      <c r="I1261" s="18">
        <v>2.952</v>
      </c>
      <c r="J1261" s="31"/>
      <c r="K1261" s="31"/>
      <c r="L1261" s="31"/>
      <c r="M1261" s="31"/>
      <c r="N1261" s="31"/>
      <c r="O1261" s="31"/>
      <c r="P1261" s="31"/>
      <c r="Q1261" s="31"/>
      <c r="R1261" s="31"/>
      <c r="S1261" s="31"/>
      <c r="T1261" s="31"/>
      <c r="U1261" s="31"/>
      <c r="V1261" s="31"/>
      <c r="W1261" s="31"/>
      <c r="X1261" s="31"/>
      <c r="Y1261" s="31"/>
    </row>
    <row r="1262" ht="15.75" customHeight="1">
      <c r="A1262" s="8">
        <v>1261.0</v>
      </c>
      <c r="B1262" s="31" t="s">
        <v>8545</v>
      </c>
      <c r="C1262" s="3" t="s">
        <v>8546</v>
      </c>
      <c r="D1262" s="29" t="s">
        <v>8547</v>
      </c>
      <c r="E1262" s="32">
        <v>264.359</v>
      </c>
      <c r="F1262" s="20">
        <v>5.47837472007221</v>
      </c>
      <c r="G1262" s="31" t="s">
        <v>8548</v>
      </c>
      <c r="H1262" s="6" t="s">
        <v>5252</v>
      </c>
      <c r="I1262" s="18">
        <v>5.63</v>
      </c>
      <c r="J1262" s="31"/>
      <c r="K1262" s="31"/>
      <c r="L1262" s="31"/>
      <c r="M1262" s="31"/>
      <c r="N1262" s="31"/>
      <c r="O1262" s="31"/>
      <c r="P1262" s="31"/>
      <c r="Q1262" s="31"/>
      <c r="R1262" s="31"/>
      <c r="S1262" s="31"/>
      <c r="T1262" s="31"/>
      <c r="U1262" s="31"/>
      <c r="V1262" s="31"/>
      <c r="W1262" s="31"/>
      <c r="X1262" s="31"/>
      <c r="Y1262" s="31"/>
    </row>
    <row r="1263" ht="14.25" customHeight="1">
      <c r="A1263" s="8">
        <v>1262.0</v>
      </c>
      <c r="B1263" s="31" t="s">
        <v>8549</v>
      </c>
      <c r="C1263" s="26" t="s">
        <v>8550</v>
      </c>
      <c r="D1263" s="29" t="s">
        <v>8551</v>
      </c>
      <c r="E1263" s="32">
        <v>182.1729</v>
      </c>
      <c r="F1263" s="20">
        <v>1.63</v>
      </c>
      <c r="G1263" s="31" t="s">
        <v>8552</v>
      </c>
      <c r="H1263" s="6" t="s">
        <v>5252</v>
      </c>
      <c r="I1263" s="18">
        <v>2.92</v>
      </c>
      <c r="J1263" s="31"/>
      <c r="K1263" s="31"/>
      <c r="L1263" s="31"/>
      <c r="M1263" s="31"/>
      <c r="N1263" s="31"/>
      <c r="O1263" s="31"/>
      <c r="P1263" s="31"/>
      <c r="Q1263" s="31"/>
      <c r="R1263" s="31"/>
      <c r="S1263" s="31"/>
      <c r="T1263" s="31"/>
      <c r="U1263" s="31"/>
      <c r="V1263" s="31"/>
      <c r="W1263" s="31"/>
      <c r="X1263" s="31"/>
      <c r="Y1263" s="31"/>
    </row>
    <row r="1264" ht="14.25" customHeight="1">
      <c r="A1264" s="8">
        <v>1263.0</v>
      </c>
      <c r="B1264" s="31" t="s">
        <v>8553</v>
      </c>
      <c r="C1264" s="26" t="s">
        <v>8554</v>
      </c>
      <c r="D1264" s="29" t="s">
        <v>8555</v>
      </c>
      <c r="E1264" s="32">
        <v>150.1741</v>
      </c>
      <c r="F1264" s="20">
        <v>2.03</v>
      </c>
      <c r="G1264" s="31" t="s">
        <v>8556</v>
      </c>
      <c r="H1264" s="6" t="s">
        <v>8557</v>
      </c>
      <c r="I1264" s="18">
        <v>3.0726428571428572</v>
      </c>
      <c r="J1264" s="31"/>
      <c r="K1264" s="31"/>
      <c r="L1264" s="31"/>
      <c r="M1264" s="31"/>
      <c r="N1264" s="31"/>
      <c r="O1264" s="31"/>
      <c r="P1264" s="31"/>
      <c r="Q1264" s="31"/>
      <c r="R1264" s="31"/>
      <c r="S1264" s="31"/>
      <c r="T1264" s="31"/>
      <c r="U1264" s="31"/>
      <c r="V1264" s="31"/>
      <c r="W1264" s="31"/>
      <c r="X1264" s="31"/>
      <c r="Y1264" s="31"/>
    </row>
    <row r="1265" ht="15.75" customHeight="1">
      <c r="A1265" s="8">
        <v>1264.0</v>
      </c>
      <c r="B1265" s="31" t="s">
        <v>3723</v>
      </c>
      <c r="C1265" s="26" t="s">
        <v>3724</v>
      </c>
      <c r="D1265" s="29" t="s">
        <v>8558</v>
      </c>
      <c r="E1265" s="32">
        <v>136.1476</v>
      </c>
      <c r="F1265" s="20">
        <v>1.35</v>
      </c>
      <c r="G1265" s="31" t="s">
        <v>8559</v>
      </c>
      <c r="H1265" s="6" t="s">
        <v>5252</v>
      </c>
      <c r="I1265" s="18">
        <v>2.76875</v>
      </c>
      <c r="J1265" s="31"/>
      <c r="K1265" s="31"/>
      <c r="L1265" s="31"/>
      <c r="M1265" s="31"/>
      <c r="N1265" s="31"/>
      <c r="O1265" s="31"/>
      <c r="P1265" s="31"/>
      <c r="Q1265" s="31"/>
      <c r="R1265" s="31"/>
      <c r="S1265" s="31"/>
      <c r="T1265" s="31"/>
      <c r="U1265" s="31"/>
      <c r="V1265" s="31"/>
      <c r="W1265" s="31"/>
      <c r="X1265" s="31"/>
      <c r="Y1265" s="31"/>
    </row>
    <row r="1266" ht="14.25" customHeight="1">
      <c r="A1266" s="8">
        <v>1265.0</v>
      </c>
      <c r="B1266" s="31" t="s">
        <v>8560</v>
      </c>
      <c r="C1266" s="26" t="s">
        <v>8561</v>
      </c>
      <c r="D1266" s="29" t="s">
        <v>8562</v>
      </c>
      <c r="E1266" s="32">
        <v>136.1476</v>
      </c>
      <c r="F1266" s="20">
        <v>1.92</v>
      </c>
      <c r="G1266" s="31" t="s">
        <v>8563</v>
      </c>
      <c r="H1266" s="29" t="s">
        <v>4319</v>
      </c>
      <c r="I1266" s="18">
        <v>3.079</v>
      </c>
      <c r="J1266" s="31"/>
      <c r="K1266" s="31"/>
      <c r="L1266" s="31"/>
      <c r="M1266" s="31"/>
      <c r="N1266" s="31"/>
      <c r="O1266" s="31"/>
      <c r="P1266" s="31"/>
      <c r="Q1266" s="31"/>
      <c r="R1266" s="31"/>
      <c r="S1266" s="31"/>
      <c r="T1266" s="31"/>
      <c r="U1266" s="31"/>
      <c r="V1266" s="31"/>
      <c r="W1266" s="31"/>
      <c r="X1266" s="31"/>
      <c r="Y1266" s="31"/>
    </row>
    <row r="1267" ht="14.25" customHeight="1">
      <c r="A1267" s="8">
        <v>1266.0</v>
      </c>
      <c r="B1267" s="31" t="s">
        <v>8564</v>
      </c>
      <c r="C1267" s="26" t="s">
        <v>8565</v>
      </c>
      <c r="D1267" s="29" t="s">
        <v>8566</v>
      </c>
      <c r="E1267" s="32">
        <v>136.1476</v>
      </c>
      <c r="F1267" s="20">
        <v>1.39</v>
      </c>
      <c r="G1267" s="31" t="s">
        <v>8567</v>
      </c>
      <c r="H1267" s="6" t="s">
        <v>5252</v>
      </c>
      <c r="I1267" s="18">
        <v>2.6195</v>
      </c>
      <c r="J1267" s="31"/>
      <c r="K1267" s="31"/>
      <c r="L1267" s="31"/>
      <c r="M1267" s="31"/>
      <c r="N1267" s="31"/>
      <c r="O1267" s="31"/>
      <c r="P1267" s="31"/>
      <c r="Q1267" s="31"/>
      <c r="R1267" s="31"/>
      <c r="S1267" s="31"/>
      <c r="T1267" s="31"/>
      <c r="U1267" s="31"/>
      <c r="V1267" s="31"/>
      <c r="W1267" s="31"/>
      <c r="X1267" s="31"/>
      <c r="Y1267" s="31"/>
    </row>
    <row r="1268" ht="14.25" customHeight="1">
      <c r="A1268" s="8">
        <v>1267.0</v>
      </c>
      <c r="B1268" s="31" t="s">
        <v>8568</v>
      </c>
      <c r="C1268" s="26" t="s">
        <v>8569</v>
      </c>
      <c r="D1268" s="29" t="s">
        <v>8570</v>
      </c>
      <c r="E1268" s="32">
        <v>150.1741</v>
      </c>
      <c r="F1268" s="20">
        <v>1.74</v>
      </c>
      <c r="G1268" s="31" t="s">
        <v>8571</v>
      </c>
      <c r="H1268" s="6" t="s">
        <v>5252</v>
      </c>
      <c r="I1268" s="18">
        <v>3.19</v>
      </c>
      <c r="J1268" s="31"/>
      <c r="K1268" s="31"/>
      <c r="L1268" s="31"/>
      <c r="M1268" s="31"/>
      <c r="N1268" s="31"/>
      <c r="O1268" s="31"/>
      <c r="P1268" s="31"/>
      <c r="Q1268" s="31"/>
      <c r="R1268" s="31"/>
      <c r="S1268" s="31"/>
      <c r="T1268" s="31"/>
      <c r="U1268" s="31"/>
      <c r="V1268" s="31"/>
      <c r="W1268" s="31"/>
      <c r="X1268" s="31"/>
      <c r="Y1268" s="31"/>
    </row>
    <row r="1269" ht="14.25" customHeight="1">
      <c r="A1269" s="8">
        <v>1268.0</v>
      </c>
      <c r="B1269" s="31" t="s">
        <v>8572</v>
      </c>
      <c r="C1269" s="26" t="s">
        <v>8573</v>
      </c>
      <c r="D1269" s="29" t="s">
        <v>8574</v>
      </c>
      <c r="E1269" s="32">
        <v>150.1741</v>
      </c>
      <c r="F1269" s="20">
        <v>2.52</v>
      </c>
      <c r="G1269" s="31" t="s">
        <v>8575</v>
      </c>
      <c r="H1269" s="6" t="s">
        <v>5252</v>
      </c>
      <c r="I1269" s="18">
        <v>3.31</v>
      </c>
      <c r="J1269" s="31"/>
      <c r="K1269" s="31"/>
      <c r="L1269" s="31"/>
      <c r="M1269" s="31"/>
      <c r="N1269" s="31"/>
      <c r="O1269" s="31"/>
      <c r="P1269" s="31"/>
      <c r="Q1269" s="31"/>
      <c r="R1269" s="31"/>
      <c r="S1269" s="31"/>
      <c r="T1269" s="31"/>
      <c r="U1269" s="31"/>
      <c r="V1269" s="31"/>
      <c r="W1269" s="31"/>
      <c r="X1269" s="31"/>
      <c r="Y1269" s="31"/>
    </row>
    <row r="1270" ht="14.25" customHeight="1">
      <c r="A1270" s="8">
        <v>1269.0</v>
      </c>
      <c r="B1270" s="31" t="s">
        <v>8576</v>
      </c>
      <c r="C1270" s="26" t="s">
        <v>8577</v>
      </c>
      <c r="D1270" s="29" t="s">
        <v>8578</v>
      </c>
      <c r="E1270" s="32">
        <v>164.2006</v>
      </c>
      <c r="F1270" s="20">
        <v>3.06</v>
      </c>
      <c r="G1270" s="31" t="s">
        <v>8579</v>
      </c>
      <c r="H1270" s="6" t="s">
        <v>5249</v>
      </c>
      <c r="I1270" s="18">
        <v>3.7091818181818184</v>
      </c>
      <c r="J1270" s="31"/>
      <c r="K1270" s="31"/>
      <c r="L1270" s="31"/>
      <c r="M1270" s="31"/>
      <c r="N1270" s="31"/>
      <c r="O1270" s="31"/>
      <c r="P1270" s="31"/>
      <c r="Q1270" s="31"/>
      <c r="R1270" s="31"/>
      <c r="S1270" s="31"/>
      <c r="T1270" s="31"/>
      <c r="U1270" s="31"/>
      <c r="V1270" s="31"/>
      <c r="W1270" s="31"/>
      <c r="X1270" s="31"/>
      <c r="Y1270" s="31"/>
    </row>
    <row r="1271" ht="14.25" customHeight="1">
      <c r="A1271" s="8">
        <v>1270.0</v>
      </c>
      <c r="B1271" s="31" t="s">
        <v>8580</v>
      </c>
      <c r="C1271" s="26" t="s">
        <v>8581</v>
      </c>
      <c r="D1271" s="29" t="s">
        <v>8582</v>
      </c>
      <c r="E1271" s="32">
        <v>166.1735</v>
      </c>
      <c r="F1271" s="20">
        <v>1.02</v>
      </c>
      <c r="G1271" s="31" t="s">
        <v>8583</v>
      </c>
      <c r="H1271" s="6" t="s">
        <v>5252</v>
      </c>
      <c r="I1271" s="18">
        <v>2.88</v>
      </c>
      <c r="J1271" s="31"/>
      <c r="K1271" s="31"/>
      <c r="L1271" s="31"/>
      <c r="M1271" s="31"/>
      <c r="N1271" s="31"/>
      <c r="O1271" s="31"/>
      <c r="P1271" s="31"/>
      <c r="Q1271" s="31"/>
      <c r="R1271" s="31"/>
      <c r="S1271" s="31"/>
      <c r="T1271" s="31"/>
      <c r="U1271" s="31"/>
      <c r="V1271" s="31"/>
      <c r="W1271" s="31"/>
      <c r="X1271" s="31"/>
      <c r="Y1271" s="31"/>
    </row>
    <row r="1272" ht="15.75" customHeight="1">
      <c r="A1272" s="8">
        <v>1271.0</v>
      </c>
      <c r="B1272" s="31" t="s">
        <v>8584</v>
      </c>
      <c r="C1272" s="3" t="s">
        <v>8585</v>
      </c>
      <c r="D1272" s="29" t="s">
        <v>8586</v>
      </c>
      <c r="E1272" s="32">
        <v>154.1381</v>
      </c>
      <c r="F1272" s="20">
        <v>2.00986835584801</v>
      </c>
      <c r="G1272" s="31" t="s">
        <v>8587</v>
      </c>
      <c r="H1272" s="6" t="s">
        <v>5252</v>
      </c>
      <c r="I1272" s="18">
        <v>3.04</v>
      </c>
      <c r="J1272" s="31"/>
      <c r="K1272" s="31"/>
      <c r="L1272" s="31"/>
      <c r="M1272" s="31"/>
      <c r="N1272" s="31"/>
      <c r="O1272" s="31"/>
      <c r="P1272" s="31"/>
      <c r="Q1272" s="31"/>
      <c r="R1272" s="31"/>
      <c r="S1272" s="31"/>
      <c r="T1272" s="31"/>
      <c r="U1272" s="31"/>
      <c r="V1272" s="31"/>
      <c r="W1272" s="31"/>
      <c r="X1272" s="31"/>
      <c r="Y1272" s="31"/>
    </row>
    <row r="1273" ht="15.75" customHeight="1">
      <c r="A1273" s="8">
        <v>1272.0</v>
      </c>
      <c r="B1273" s="31" t="s">
        <v>8588</v>
      </c>
      <c r="C1273" s="26" t="s">
        <v>8589</v>
      </c>
      <c r="D1273" s="29" t="s">
        <v>8590</v>
      </c>
      <c r="E1273" s="32">
        <v>124.1369</v>
      </c>
      <c r="F1273" s="20">
        <v>0.73</v>
      </c>
      <c r="G1273" s="31" t="s">
        <v>8591</v>
      </c>
      <c r="H1273" s="6" t="s">
        <v>5252</v>
      </c>
      <c r="I1273" s="18">
        <v>2.04825</v>
      </c>
      <c r="J1273" s="31"/>
      <c r="K1273" s="31"/>
      <c r="L1273" s="31"/>
      <c r="M1273" s="31"/>
      <c r="N1273" s="31"/>
      <c r="O1273" s="31"/>
      <c r="P1273" s="31"/>
      <c r="Q1273" s="31"/>
      <c r="R1273" s="31"/>
      <c r="S1273" s="31"/>
      <c r="T1273" s="31"/>
      <c r="U1273" s="31"/>
      <c r="V1273" s="31"/>
      <c r="W1273" s="31"/>
      <c r="X1273" s="31"/>
      <c r="Y1273" s="31"/>
    </row>
    <row r="1274" ht="15.75" customHeight="1">
      <c r="A1274" s="8">
        <v>1273.0</v>
      </c>
      <c r="B1274" s="31" t="s">
        <v>8592</v>
      </c>
      <c r="C1274" s="26" t="s">
        <v>8593</v>
      </c>
      <c r="D1274" s="29" t="s">
        <v>8594</v>
      </c>
      <c r="E1274" s="32">
        <v>138.1634</v>
      </c>
      <c r="F1274" s="20">
        <v>1.09</v>
      </c>
      <c r="G1274" s="31" t="s">
        <v>8595</v>
      </c>
      <c r="H1274" s="6" t="s">
        <v>5249</v>
      </c>
      <c r="I1274" s="18">
        <v>2.1710588235294117</v>
      </c>
      <c r="J1274" s="31"/>
      <c r="K1274" s="31"/>
      <c r="L1274" s="31"/>
      <c r="M1274" s="31"/>
      <c r="N1274" s="31"/>
      <c r="O1274" s="31"/>
      <c r="P1274" s="31"/>
      <c r="Q1274" s="31"/>
      <c r="R1274" s="31"/>
      <c r="S1274" s="31"/>
      <c r="T1274" s="31"/>
      <c r="U1274" s="31"/>
      <c r="V1274" s="31"/>
      <c r="W1274" s="31"/>
      <c r="X1274" s="31"/>
      <c r="Y1274" s="31"/>
    </row>
    <row r="1275" ht="15.75" customHeight="1">
      <c r="A1275" s="8">
        <v>1274.0</v>
      </c>
      <c r="B1275" s="31" t="s">
        <v>8596</v>
      </c>
      <c r="C1275" s="26" t="s">
        <v>8597</v>
      </c>
      <c r="D1275" s="29" t="s">
        <v>8598</v>
      </c>
      <c r="E1275" s="32">
        <v>124.1369</v>
      </c>
      <c r="F1275" s="20">
        <v>0.49</v>
      </c>
      <c r="G1275" s="31" t="s">
        <v>8599</v>
      </c>
      <c r="H1275" s="6" t="s">
        <v>5252</v>
      </c>
      <c r="I1275" s="18">
        <v>1.9601428571428574</v>
      </c>
      <c r="J1275" s="31"/>
      <c r="K1275" s="31"/>
      <c r="L1275" s="31"/>
      <c r="M1275" s="31"/>
      <c r="N1275" s="31"/>
      <c r="O1275" s="31"/>
      <c r="P1275" s="31"/>
      <c r="Q1275" s="31"/>
      <c r="R1275" s="31"/>
      <c r="S1275" s="31"/>
      <c r="T1275" s="31"/>
      <c r="U1275" s="31"/>
      <c r="V1275" s="31"/>
      <c r="W1275" s="31"/>
      <c r="X1275" s="31"/>
      <c r="Y1275" s="31"/>
    </row>
    <row r="1276" ht="15.75" customHeight="1">
      <c r="A1276" s="8">
        <v>1275.0</v>
      </c>
      <c r="B1276" s="31" t="s">
        <v>8600</v>
      </c>
      <c r="C1276" s="26" t="s">
        <v>8601</v>
      </c>
      <c r="D1276" s="29" t="s">
        <v>8602</v>
      </c>
      <c r="E1276" s="32">
        <v>154.1628</v>
      </c>
      <c r="F1276" s="20">
        <v>0.42</v>
      </c>
      <c r="G1276" s="31" t="s">
        <v>8603</v>
      </c>
      <c r="H1276" s="6" t="s">
        <v>5249</v>
      </c>
      <c r="I1276" s="18">
        <v>2.3</v>
      </c>
      <c r="J1276" s="31"/>
      <c r="K1276" s="31"/>
      <c r="L1276" s="31"/>
      <c r="M1276" s="31"/>
      <c r="N1276" s="31"/>
      <c r="O1276" s="31"/>
      <c r="P1276" s="31"/>
      <c r="Q1276" s="31"/>
      <c r="R1276" s="31"/>
      <c r="S1276" s="31"/>
      <c r="T1276" s="31"/>
      <c r="U1276" s="31"/>
      <c r="V1276" s="31"/>
      <c r="W1276" s="31"/>
      <c r="X1276" s="31"/>
      <c r="Y1276" s="31"/>
    </row>
    <row r="1277" ht="14.25" customHeight="1">
      <c r="A1277" s="8">
        <v>1276.0</v>
      </c>
      <c r="B1277" s="31" t="s">
        <v>8604</v>
      </c>
      <c r="C1277" s="26" t="s">
        <v>8605</v>
      </c>
      <c r="D1277" s="29" t="s">
        <v>8606</v>
      </c>
      <c r="E1277" s="32">
        <v>168.1893</v>
      </c>
      <c r="F1277" s="20">
        <v>0.47</v>
      </c>
      <c r="G1277" s="31" t="s">
        <v>8607</v>
      </c>
      <c r="H1277" s="6" t="s">
        <v>5252</v>
      </c>
      <c r="I1277" s="18">
        <v>2.82</v>
      </c>
      <c r="J1277" s="31"/>
      <c r="K1277" s="31"/>
      <c r="L1277" s="31"/>
      <c r="M1277" s="31"/>
      <c r="N1277" s="31"/>
      <c r="O1277" s="31"/>
      <c r="P1277" s="31"/>
      <c r="Q1277" s="31"/>
      <c r="R1277" s="31"/>
      <c r="S1277" s="31"/>
      <c r="T1277" s="31"/>
      <c r="U1277" s="31"/>
      <c r="V1277" s="31"/>
      <c r="W1277" s="31"/>
      <c r="X1277" s="31"/>
      <c r="Y1277" s="31"/>
    </row>
    <row r="1278" ht="14.25" customHeight="1">
      <c r="A1278" s="8">
        <v>1277.0</v>
      </c>
      <c r="B1278" s="31" t="s">
        <v>8608</v>
      </c>
      <c r="C1278" s="26" t="s">
        <v>8609</v>
      </c>
      <c r="D1278" s="29" t="s">
        <v>8610</v>
      </c>
      <c r="E1278" s="32">
        <v>154.1628</v>
      </c>
      <c r="F1278" s="20">
        <v>0.42</v>
      </c>
      <c r="G1278" s="31" t="s">
        <v>8611</v>
      </c>
      <c r="H1278" s="6" t="s">
        <v>5252</v>
      </c>
      <c r="I1278" s="18">
        <v>2.01</v>
      </c>
      <c r="J1278" s="31"/>
      <c r="K1278" s="31"/>
      <c r="L1278" s="31"/>
      <c r="M1278" s="31"/>
      <c r="N1278" s="31"/>
      <c r="O1278" s="31"/>
      <c r="P1278" s="31"/>
      <c r="Q1278" s="31"/>
      <c r="R1278" s="31"/>
      <c r="S1278" s="31"/>
      <c r="T1278" s="31"/>
      <c r="U1278" s="31"/>
      <c r="V1278" s="31"/>
      <c r="W1278" s="31"/>
      <c r="X1278" s="31"/>
      <c r="Y1278" s="31"/>
    </row>
    <row r="1279" ht="14.25" customHeight="1">
      <c r="A1279" s="8">
        <v>1278.0</v>
      </c>
      <c r="B1279" s="31" t="s">
        <v>1780</v>
      </c>
      <c r="C1279" s="26" t="s">
        <v>1781</v>
      </c>
      <c r="D1279" s="29" t="s">
        <v>8612</v>
      </c>
      <c r="E1279" s="32">
        <v>166.1735</v>
      </c>
      <c r="F1279" s="20">
        <v>1.98</v>
      </c>
      <c r="G1279" s="31" t="s">
        <v>8613</v>
      </c>
      <c r="H1279" s="6" t="s">
        <v>5249</v>
      </c>
      <c r="I1279" s="18">
        <v>3.55</v>
      </c>
      <c r="J1279" s="31"/>
      <c r="K1279" s="31"/>
      <c r="L1279" s="31"/>
      <c r="M1279" s="31"/>
      <c r="N1279" s="31"/>
      <c r="O1279" s="31"/>
      <c r="P1279" s="31"/>
      <c r="Q1279" s="31"/>
      <c r="R1279" s="31"/>
      <c r="S1279" s="31"/>
      <c r="T1279" s="31"/>
      <c r="U1279" s="31"/>
      <c r="V1279" s="31"/>
      <c r="W1279" s="31"/>
      <c r="X1279" s="31"/>
      <c r="Y1279" s="31"/>
    </row>
    <row r="1280" ht="14.25" customHeight="1">
      <c r="A1280" s="8">
        <v>1279.0</v>
      </c>
      <c r="B1280" s="31" t="s">
        <v>8614</v>
      </c>
      <c r="C1280" s="26" t="s">
        <v>8615</v>
      </c>
      <c r="D1280" s="29" t="s">
        <v>8616</v>
      </c>
      <c r="E1280" s="32">
        <v>210.2259</v>
      </c>
      <c r="F1280" s="20">
        <v>1.92</v>
      </c>
      <c r="G1280" s="31" t="s">
        <v>8617</v>
      </c>
      <c r="H1280" s="6" t="s">
        <v>5252</v>
      </c>
      <c r="I1280" s="18">
        <v>2.77</v>
      </c>
      <c r="J1280" s="31"/>
      <c r="K1280" s="31"/>
      <c r="L1280" s="31"/>
      <c r="M1280" s="31"/>
      <c r="N1280" s="31"/>
      <c r="O1280" s="31"/>
      <c r="P1280" s="31"/>
      <c r="Q1280" s="31"/>
      <c r="R1280" s="31"/>
      <c r="S1280" s="31"/>
      <c r="T1280" s="31"/>
      <c r="U1280" s="31"/>
      <c r="V1280" s="31"/>
      <c r="W1280" s="31"/>
      <c r="X1280" s="31"/>
      <c r="Y1280" s="31"/>
    </row>
    <row r="1281" ht="14.25" customHeight="1">
      <c r="A1281" s="8">
        <v>1280.0</v>
      </c>
      <c r="B1281" s="31" t="s">
        <v>8618</v>
      </c>
      <c r="C1281" s="26" t="s">
        <v>8619</v>
      </c>
      <c r="D1281" s="29" t="s">
        <v>8620</v>
      </c>
      <c r="E1281" s="32">
        <v>164.2006</v>
      </c>
      <c r="F1281" s="20">
        <v>1.48</v>
      </c>
      <c r="G1281" s="31" t="s">
        <v>8621</v>
      </c>
      <c r="H1281" s="6" t="s">
        <v>5252</v>
      </c>
      <c r="I1281" s="18">
        <v>2.5</v>
      </c>
      <c r="J1281" s="31"/>
      <c r="K1281" s="31"/>
      <c r="L1281" s="31"/>
      <c r="M1281" s="31"/>
      <c r="N1281" s="31"/>
      <c r="O1281" s="31"/>
      <c r="P1281" s="31"/>
      <c r="Q1281" s="31"/>
      <c r="R1281" s="31"/>
      <c r="S1281" s="31"/>
      <c r="T1281" s="31"/>
      <c r="U1281" s="31"/>
      <c r="V1281" s="31"/>
      <c r="W1281" s="31"/>
      <c r="X1281" s="31"/>
      <c r="Y1281" s="31"/>
    </row>
    <row r="1282" ht="14.25" customHeight="1">
      <c r="A1282" s="8">
        <v>1281.0</v>
      </c>
      <c r="B1282" s="31" t="s">
        <v>8622</v>
      </c>
      <c r="C1282" s="26" t="s">
        <v>8623</v>
      </c>
      <c r="D1282" s="29" t="s">
        <v>8624</v>
      </c>
      <c r="E1282" s="32">
        <v>124.1369</v>
      </c>
      <c r="F1282" s="20">
        <v>0.91</v>
      </c>
      <c r="G1282" s="31" t="s">
        <v>8625</v>
      </c>
      <c r="H1282" s="6" t="s">
        <v>5252</v>
      </c>
      <c r="I1282" s="18">
        <v>4.859249999999999</v>
      </c>
      <c r="J1282" s="31"/>
      <c r="K1282" s="31"/>
      <c r="L1282" s="31"/>
      <c r="M1282" s="31"/>
      <c r="N1282" s="31"/>
      <c r="O1282" s="31"/>
      <c r="P1282" s="31"/>
      <c r="Q1282" s="31"/>
      <c r="R1282" s="31"/>
      <c r="S1282" s="31"/>
      <c r="T1282" s="31"/>
      <c r="U1282" s="31"/>
      <c r="V1282" s="31"/>
      <c r="W1282" s="31"/>
      <c r="X1282" s="31"/>
      <c r="Y1282" s="31"/>
    </row>
    <row r="1283" ht="14.25" customHeight="1">
      <c r="A1283" s="8">
        <v>1282.0</v>
      </c>
      <c r="B1283" s="31" t="s">
        <v>8626</v>
      </c>
      <c r="C1283" s="26" t="s">
        <v>8627</v>
      </c>
      <c r="D1283" s="29" t="s">
        <v>8628</v>
      </c>
      <c r="E1283" s="32">
        <v>186.5918</v>
      </c>
      <c r="F1283" s="20">
        <v>0.97</v>
      </c>
      <c r="G1283" s="31" t="s">
        <v>8629</v>
      </c>
      <c r="H1283" s="29" t="s">
        <v>4319</v>
      </c>
      <c r="I1283" s="18">
        <v>4.47</v>
      </c>
      <c r="J1283" s="31"/>
      <c r="K1283" s="31"/>
      <c r="L1283" s="31"/>
      <c r="M1283" s="31"/>
      <c r="N1283" s="31"/>
      <c r="O1283" s="31"/>
      <c r="P1283" s="31"/>
      <c r="Q1283" s="31"/>
      <c r="R1283" s="31"/>
      <c r="S1283" s="31"/>
      <c r="T1283" s="31"/>
      <c r="U1283" s="31"/>
      <c r="V1283" s="31"/>
      <c r="W1283" s="31"/>
      <c r="X1283" s="31"/>
      <c r="Y1283" s="31"/>
    </row>
    <row r="1284" ht="14.25" customHeight="1">
      <c r="A1284" s="8">
        <v>1283.0</v>
      </c>
      <c r="B1284" s="31" t="s">
        <v>1783</v>
      </c>
      <c r="C1284" s="26" t="s">
        <v>1784</v>
      </c>
      <c r="D1284" s="29" t="s">
        <v>8630</v>
      </c>
      <c r="E1284" s="32">
        <v>110.1104</v>
      </c>
      <c r="F1284" s="20">
        <v>0.8</v>
      </c>
      <c r="G1284" s="31" t="s">
        <v>8631</v>
      </c>
      <c r="H1284" s="6" t="s">
        <v>5249</v>
      </c>
      <c r="I1284" s="18">
        <v>2.350095238095238</v>
      </c>
      <c r="J1284" s="31"/>
      <c r="K1284" s="31"/>
      <c r="L1284" s="31"/>
      <c r="M1284" s="31"/>
      <c r="N1284" s="31"/>
      <c r="O1284" s="31"/>
      <c r="P1284" s="31"/>
      <c r="Q1284" s="31"/>
      <c r="R1284" s="31"/>
      <c r="S1284" s="31"/>
      <c r="T1284" s="31"/>
      <c r="U1284" s="31"/>
      <c r="V1284" s="31"/>
      <c r="W1284" s="31"/>
      <c r="X1284" s="31"/>
      <c r="Y1284" s="31"/>
    </row>
    <row r="1285" ht="15.75" customHeight="1">
      <c r="A1285" s="8">
        <v>1284.0</v>
      </c>
      <c r="B1285" s="31" t="s">
        <v>1786</v>
      </c>
      <c r="C1285" s="26" t="s">
        <v>1787</v>
      </c>
      <c r="D1285" s="29" t="s">
        <v>8632</v>
      </c>
      <c r="E1285" s="32">
        <v>110.1104</v>
      </c>
      <c r="F1285" s="20">
        <v>0.88</v>
      </c>
      <c r="G1285" s="31" t="s">
        <v>8633</v>
      </c>
      <c r="H1285" s="6" t="s">
        <v>5252</v>
      </c>
      <c r="I1285" s="18">
        <v>3.6775</v>
      </c>
      <c r="J1285" s="31"/>
      <c r="K1285" s="31"/>
      <c r="L1285" s="31"/>
      <c r="M1285" s="31"/>
      <c r="N1285" s="31"/>
      <c r="O1285" s="31"/>
      <c r="P1285" s="31"/>
      <c r="Q1285" s="31"/>
      <c r="R1285" s="31"/>
      <c r="S1285" s="31"/>
      <c r="T1285" s="31"/>
      <c r="U1285" s="31"/>
      <c r="V1285" s="31"/>
      <c r="W1285" s="31"/>
      <c r="X1285" s="31"/>
      <c r="Y1285" s="31"/>
    </row>
    <row r="1286" ht="15.75" customHeight="1">
      <c r="A1286" s="8">
        <v>1285.0</v>
      </c>
      <c r="B1286" s="31" t="s">
        <v>3730</v>
      </c>
      <c r="C1286" s="26" t="s">
        <v>3731</v>
      </c>
      <c r="D1286" s="29" t="s">
        <v>8634</v>
      </c>
      <c r="E1286" s="32">
        <v>110.1104</v>
      </c>
      <c r="F1286" s="20">
        <v>0.59</v>
      </c>
      <c r="G1286" s="31" t="s">
        <v>8635</v>
      </c>
      <c r="H1286" s="6" t="s">
        <v>5252</v>
      </c>
      <c r="I1286" s="18">
        <v>3.4531545454545456</v>
      </c>
      <c r="J1286" s="31"/>
      <c r="K1286" s="31"/>
      <c r="L1286" s="31"/>
      <c r="M1286" s="31"/>
      <c r="N1286" s="31"/>
      <c r="O1286" s="31"/>
      <c r="P1286" s="31"/>
      <c r="Q1286" s="31"/>
      <c r="R1286" s="31"/>
      <c r="S1286" s="31"/>
      <c r="T1286" s="31"/>
      <c r="U1286" s="31"/>
      <c r="V1286" s="31"/>
      <c r="W1286" s="31"/>
      <c r="X1286" s="31"/>
      <c r="Y1286" s="31"/>
    </row>
    <row r="1287" ht="14.25" customHeight="1">
      <c r="A1287" s="8">
        <v>1286.0</v>
      </c>
      <c r="B1287" s="31" t="s">
        <v>8636</v>
      </c>
      <c r="C1287" s="26" t="s">
        <v>8637</v>
      </c>
      <c r="D1287" s="29" t="s">
        <v>8638</v>
      </c>
      <c r="E1287" s="32">
        <v>194.2694</v>
      </c>
      <c r="F1287" s="20">
        <v>3.45</v>
      </c>
      <c r="G1287" s="31" t="s">
        <v>8639</v>
      </c>
      <c r="H1287" s="6" t="s">
        <v>5249</v>
      </c>
      <c r="I1287" s="18">
        <v>4.799538461538462</v>
      </c>
      <c r="J1287" s="31"/>
      <c r="K1287" s="31"/>
      <c r="L1287" s="31"/>
      <c r="M1287" s="31"/>
      <c r="N1287" s="31"/>
      <c r="O1287" s="31"/>
      <c r="P1287" s="31"/>
      <c r="Q1287" s="31"/>
      <c r="R1287" s="31"/>
      <c r="S1287" s="31"/>
      <c r="T1287" s="31"/>
      <c r="U1287" s="31"/>
      <c r="V1287" s="31"/>
      <c r="W1287" s="31"/>
      <c r="X1287" s="31"/>
      <c r="Y1287" s="31"/>
    </row>
    <row r="1288" ht="14.25" customHeight="1">
      <c r="A1288" s="8">
        <v>1287.0</v>
      </c>
      <c r="B1288" s="31" t="s">
        <v>8640</v>
      </c>
      <c r="C1288" s="26" t="s">
        <v>8641</v>
      </c>
      <c r="D1288" s="29" t="s">
        <v>8642</v>
      </c>
      <c r="E1288" s="32">
        <v>124.1369</v>
      </c>
      <c r="F1288" s="20">
        <v>1.37</v>
      </c>
      <c r="G1288" s="31" t="s">
        <v>8643</v>
      </c>
      <c r="H1288" s="6" t="s">
        <v>5252</v>
      </c>
      <c r="I1288" s="18">
        <v>3.3842499999999998</v>
      </c>
      <c r="J1288" s="31"/>
      <c r="K1288" s="31"/>
      <c r="L1288" s="31"/>
      <c r="M1288" s="31"/>
      <c r="N1288" s="31"/>
      <c r="O1288" s="31"/>
      <c r="P1288" s="31"/>
      <c r="Q1288" s="31"/>
      <c r="R1288" s="31"/>
      <c r="S1288" s="31"/>
      <c r="T1288" s="31"/>
      <c r="U1288" s="31"/>
      <c r="V1288" s="31"/>
      <c r="W1288" s="31"/>
      <c r="X1288" s="31"/>
      <c r="Y1288" s="31"/>
    </row>
    <row r="1289" ht="14.25" customHeight="1">
      <c r="A1289" s="8">
        <v>1288.0</v>
      </c>
      <c r="B1289" s="31" t="s">
        <v>8644</v>
      </c>
      <c r="C1289" s="26" t="s">
        <v>8645</v>
      </c>
      <c r="D1289" s="29" t="s">
        <v>8646</v>
      </c>
      <c r="E1289" s="32">
        <v>124.1369</v>
      </c>
      <c r="F1289" s="20">
        <v>1.58</v>
      </c>
      <c r="G1289" s="31" t="s">
        <v>8647</v>
      </c>
      <c r="H1289" s="6" t="s">
        <v>5252</v>
      </c>
      <c r="I1289" s="18">
        <v>3.295</v>
      </c>
      <c r="J1289" s="31"/>
      <c r="K1289" s="31"/>
      <c r="L1289" s="31"/>
      <c r="M1289" s="31"/>
      <c r="N1289" s="31"/>
      <c r="O1289" s="31"/>
      <c r="P1289" s="31"/>
      <c r="Q1289" s="31"/>
      <c r="R1289" s="31"/>
      <c r="S1289" s="31"/>
      <c r="T1289" s="31"/>
      <c r="U1289" s="31"/>
      <c r="V1289" s="31"/>
      <c r="W1289" s="31"/>
      <c r="X1289" s="31"/>
      <c r="Y1289" s="31"/>
    </row>
    <row r="1290" ht="14.25" customHeight="1">
      <c r="A1290" s="8">
        <v>1289.0</v>
      </c>
      <c r="B1290" s="31" t="s">
        <v>8648</v>
      </c>
      <c r="C1290" s="3" t="s">
        <v>8649</v>
      </c>
      <c r="D1290" s="29" t="s">
        <v>8650</v>
      </c>
      <c r="E1290" s="32">
        <v>180.2429</v>
      </c>
      <c r="F1290" s="20">
        <v>3.18737990968079</v>
      </c>
      <c r="G1290" s="31" t="s">
        <v>8651</v>
      </c>
      <c r="H1290" s="6" t="s">
        <v>5249</v>
      </c>
      <c r="I1290" s="18">
        <v>4.309076923076923</v>
      </c>
      <c r="J1290" s="31"/>
      <c r="K1290" s="31"/>
      <c r="L1290" s="31"/>
      <c r="M1290" s="31"/>
      <c r="N1290" s="31"/>
      <c r="O1290" s="31"/>
      <c r="P1290" s="31"/>
      <c r="Q1290" s="31"/>
      <c r="R1290" s="31"/>
      <c r="S1290" s="31"/>
      <c r="T1290" s="31"/>
      <c r="U1290" s="31"/>
      <c r="V1290" s="31"/>
      <c r="W1290" s="31"/>
      <c r="X1290" s="31"/>
      <c r="Y1290" s="31"/>
    </row>
    <row r="1291" ht="14.25" customHeight="1">
      <c r="A1291" s="8">
        <v>1290.0</v>
      </c>
      <c r="B1291" s="9" t="s">
        <v>8652</v>
      </c>
      <c r="C1291" s="3" t="s">
        <v>8653</v>
      </c>
      <c r="D1291" s="3" t="s">
        <v>8654</v>
      </c>
      <c r="E1291" s="32">
        <v>124.1369</v>
      </c>
      <c r="F1291" s="20">
        <v>1.58</v>
      </c>
      <c r="G1291" s="9">
        <v>-0.39</v>
      </c>
      <c r="H1291" s="6" t="s">
        <v>5252</v>
      </c>
      <c r="I1291" s="13">
        <v>2.61</v>
      </c>
      <c r="J1291" s="31"/>
      <c r="K1291" s="31"/>
      <c r="L1291" s="31"/>
      <c r="M1291" s="31"/>
      <c r="N1291" s="31"/>
      <c r="O1291" s="31"/>
      <c r="P1291" s="31"/>
      <c r="Q1291" s="31"/>
      <c r="R1291" s="31"/>
      <c r="S1291" s="31"/>
      <c r="T1291" s="31"/>
      <c r="U1291" s="31"/>
      <c r="V1291" s="31"/>
      <c r="W1291" s="31"/>
      <c r="X1291" s="31"/>
      <c r="Y1291" s="31"/>
    </row>
    <row r="1292" ht="14.25" customHeight="1">
      <c r="A1292" s="8">
        <v>1291.0</v>
      </c>
      <c r="B1292" s="31" t="s">
        <v>8655</v>
      </c>
      <c r="C1292" s="26" t="s">
        <v>8656</v>
      </c>
      <c r="D1292" s="29" t="s">
        <v>8657</v>
      </c>
      <c r="E1292" s="32">
        <v>166.2164</v>
      </c>
      <c r="F1292" s="20">
        <v>3.22</v>
      </c>
      <c r="G1292" s="31" t="s">
        <v>8658</v>
      </c>
      <c r="H1292" s="6" t="s">
        <v>5252</v>
      </c>
      <c r="I1292" s="18">
        <v>4.2804</v>
      </c>
      <c r="J1292" s="31"/>
      <c r="K1292" s="31"/>
      <c r="L1292" s="31"/>
      <c r="M1292" s="31"/>
      <c r="N1292" s="31"/>
      <c r="O1292" s="31"/>
      <c r="P1292" s="31"/>
      <c r="Q1292" s="31"/>
      <c r="R1292" s="31"/>
      <c r="S1292" s="31"/>
      <c r="T1292" s="31"/>
      <c r="U1292" s="31"/>
      <c r="V1292" s="31"/>
      <c r="W1292" s="31"/>
      <c r="X1292" s="31"/>
      <c r="Y1292" s="31"/>
    </row>
    <row r="1293" ht="15.75" customHeight="1">
      <c r="A1293" s="8">
        <v>1292.0</v>
      </c>
      <c r="B1293" s="31" t="s">
        <v>8659</v>
      </c>
      <c r="C1293" s="26" t="s">
        <v>8660</v>
      </c>
      <c r="D1293" s="29" t="s">
        <v>8661</v>
      </c>
      <c r="E1293" s="32">
        <v>124.1369</v>
      </c>
      <c r="F1293" s="20">
        <v>1.58</v>
      </c>
      <c r="G1293" s="31" t="s">
        <v>7599</v>
      </c>
      <c r="H1293" s="29" t="s">
        <v>4319</v>
      </c>
      <c r="I1293" s="18">
        <v>3.03</v>
      </c>
      <c r="J1293" s="31"/>
      <c r="K1293" s="31"/>
      <c r="L1293" s="31"/>
      <c r="M1293" s="31"/>
      <c r="N1293" s="31"/>
      <c r="O1293" s="31"/>
      <c r="P1293" s="31"/>
      <c r="Q1293" s="31"/>
      <c r="R1293" s="31"/>
      <c r="S1293" s="31"/>
      <c r="T1293" s="31"/>
      <c r="U1293" s="31"/>
      <c r="V1293" s="31"/>
      <c r="W1293" s="31"/>
      <c r="X1293" s="31"/>
      <c r="Y1293" s="31"/>
    </row>
    <row r="1294" ht="14.25" customHeight="1">
      <c r="A1294" s="8">
        <v>1293.0</v>
      </c>
      <c r="B1294" s="31" t="s">
        <v>8662</v>
      </c>
      <c r="C1294" s="26" t="s">
        <v>8663</v>
      </c>
      <c r="D1294" s="29" t="s">
        <v>8664</v>
      </c>
      <c r="E1294" s="32">
        <v>138.1634</v>
      </c>
      <c r="F1294" s="20">
        <v>1.36</v>
      </c>
      <c r="G1294" s="31" t="s">
        <v>8665</v>
      </c>
      <c r="H1294" s="6" t="s">
        <v>5252</v>
      </c>
      <c r="I1294" s="18">
        <v>4.411125</v>
      </c>
      <c r="J1294" s="31"/>
      <c r="K1294" s="31"/>
      <c r="L1294" s="31"/>
      <c r="M1294" s="31"/>
      <c r="N1294" s="31"/>
      <c r="O1294" s="31"/>
      <c r="P1294" s="31"/>
      <c r="Q1294" s="31"/>
      <c r="R1294" s="31"/>
      <c r="S1294" s="31"/>
      <c r="T1294" s="31"/>
      <c r="U1294" s="31"/>
      <c r="V1294" s="31"/>
      <c r="W1294" s="31"/>
      <c r="X1294" s="31"/>
      <c r="Y1294" s="31"/>
    </row>
    <row r="1295" ht="14.25" customHeight="1">
      <c r="A1295" s="8">
        <v>1294.0</v>
      </c>
      <c r="B1295" s="31" t="s">
        <v>8666</v>
      </c>
      <c r="C1295" s="26" t="s">
        <v>8667</v>
      </c>
      <c r="D1295" s="29" t="s">
        <v>8668</v>
      </c>
      <c r="E1295" s="32">
        <v>152.1899</v>
      </c>
      <c r="F1295" s="20">
        <v>1.69</v>
      </c>
      <c r="G1295" s="31" t="s">
        <v>8669</v>
      </c>
      <c r="H1295" s="6" t="s">
        <v>5252</v>
      </c>
      <c r="I1295" s="18">
        <v>4.34075</v>
      </c>
      <c r="J1295" s="31"/>
      <c r="K1295" s="31"/>
      <c r="L1295" s="31"/>
      <c r="M1295" s="31"/>
      <c r="N1295" s="31"/>
      <c r="O1295" s="31"/>
      <c r="P1295" s="31"/>
      <c r="Q1295" s="31"/>
      <c r="R1295" s="31"/>
      <c r="S1295" s="31"/>
      <c r="T1295" s="31"/>
      <c r="U1295" s="31"/>
      <c r="V1295" s="31"/>
      <c r="W1295" s="31"/>
      <c r="X1295" s="31"/>
      <c r="Y1295" s="31"/>
    </row>
    <row r="1296" ht="14.25" customHeight="1">
      <c r="A1296" s="8">
        <v>1295.0</v>
      </c>
      <c r="B1296" s="31" t="s">
        <v>8670</v>
      </c>
      <c r="C1296" s="26" t="s">
        <v>8671</v>
      </c>
      <c r="D1296" s="29" t="s">
        <v>8672</v>
      </c>
      <c r="E1296" s="32">
        <v>222.3224</v>
      </c>
      <c r="F1296" s="20">
        <v>4.85</v>
      </c>
      <c r="G1296" s="31" t="s">
        <v>8673</v>
      </c>
      <c r="H1296" s="6" t="s">
        <v>5252</v>
      </c>
      <c r="I1296" s="18">
        <v>5.1095999999999995</v>
      </c>
      <c r="J1296" s="31"/>
      <c r="K1296" s="31"/>
      <c r="L1296" s="31"/>
      <c r="M1296" s="31"/>
      <c r="N1296" s="31"/>
      <c r="O1296" s="31"/>
      <c r="P1296" s="31"/>
      <c r="Q1296" s="31"/>
      <c r="R1296" s="31"/>
      <c r="S1296" s="31"/>
      <c r="T1296" s="31"/>
      <c r="U1296" s="31"/>
      <c r="V1296" s="31"/>
      <c r="W1296" s="31"/>
      <c r="X1296" s="31"/>
      <c r="Y1296" s="31"/>
    </row>
    <row r="1297" ht="14.25" customHeight="1">
      <c r="A1297" s="8">
        <v>1296.0</v>
      </c>
      <c r="B1297" s="31" t="s">
        <v>8674</v>
      </c>
      <c r="C1297" s="26" t="s">
        <v>8675</v>
      </c>
      <c r="D1297" s="29" t="s">
        <v>8676</v>
      </c>
      <c r="E1297" s="32">
        <v>138.1634</v>
      </c>
      <c r="F1297" s="20">
        <v>2.07</v>
      </c>
      <c r="G1297" s="31" t="s">
        <v>5652</v>
      </c>
      <c r="H1297" s="29" t="s">
        <v>4319</v>
      </c>
      <c r="I1297" s="18">
        <v>3.57</v>
      </c>
      <c r="J1297" s="31"/>
      <c r="K1297" s="31"/>
      <c r="L1297" s="31"/>
      <c r="M1297" s="31"/>
      <c r="N1297" s="31"/>
      <c r="O1297" s="31"/>
      <c r="P1297" s="31"/>
      <c r="Q1297" s="31"/>
      <c r="R1297" s="31"/>
      <c r="S1297" s="31"/>
      <c r="T1297" s="31"/>
      <c r="U1297" s="31"/>
      <c r="V1297" s="31"/>
      <c r="W1297" s="31"/>
      <c r="X1297" s="31"/>
      <c r="Y1297" s="31"/>
    </row>
    <row r="1298" ht="14.25" customHeight="1">
      <c r="A1298" s="8">
        <v>1297.0</v>
      </c>
      <c r="B1298" s="31" t="s">
        <v>8677</v>
      </c>
      <c r="C1298" s="3" t="s">
        <v>8678</v>
      </c>
      <c r="D1298" s="29" t="s">
        <v>8679</v>
      </c>
      <c r="E1298" s="32">
        <v>152.1899</v>
      </c>
      <c r="F1298" s="20">
        <v>2.21676133204011</v>
      </c>
      <c r="G1298" s="31" t="s">
        <v>7176</v>
      </c>
      <c r="H1298" s="29" t="s">
        <v>4319</v>
      </c>
      <c r="I1298" s="18">
        <v>3.22</v>
      </c>
      <c r="J1298" s="31"/>
      <c r="K1298" s="31"/>
      <c r="L1298" s="31"/>
      <c r="M1298" s="31"/>
      <c r="N1298" s="31"/>
      <c r="O1298" s="31"/>
      <c r="P1298" s="31"/>
      <c r="Q1298" s="31"/>
      <c r="R1298" s="31"/>
      <c r="S1298" s="31"/>
      <c r="T1298" s="31"/>
      <c r="U1298" s="31"/>
      <c r="V1298" s="31"/>
      <c r="W1298" s="31"/>
      <c r="X1298" s="31"/>
      <c r="Y1298" s="31"/>
    </row>
    <row r="1299" ht="14.25" customHeight="1">
      <c r="A1299" s="8">
        <v>1298.0</v>
      </c>
      <c r="B1299" s="31" t="s">
        <v>8680</v>
      </c>
      <c r="C1299" s="26" t="s">
        <v>8681</v>
      </c>
      <c r="D1299" s="29" t="s">
        <v>8682</v>
      </c>
      <c r="E1299" s="32">
        <v>168.1464</v>
      </c>
      <c r="F1299" s="20">
        <v>0.87</v>
      </c>
      <c r="G1299" s="31" t="s">
        <v>8683</v>
      </c>
      <c r="H1299" s="29" t="s">
        <v>4319</v>
      </c>
      <c r="I1299" s="18">
        <v>2.86</v>
      </c>
      <c r="J1299" s="31"/>
      <c r="K1299" s="31"/>
      <c r="L1299" s="31"/>
      <c r="M1299" s="31"/>
      <c r="N1299" s="31"/>
      <c r="O1299" s="31"/>
      <c r="P1299" s="31"/>
      <c r="Q1299" s="31"/>
      <c r="R1299" s="31"/>
      <c r="S1299" s="31"/>
      <c r="T1299" s="31"/>
      <c r="U1299" s="31"/>
      <c r="V1299" s="31"/>
      <c r="W1299" s="31"/>
      <c r="X1299" s="31"/>
      <c r="Y1299" s="31"/>
    </row>
    <row r="1300" ht="14.25" customHeight="1">
      <c r="A1300" s="8">
        <v>1299.0</v>
      </c>
      <c r="B1300" s="31" t="s">
        <v>1789</v>
      </c>
      <c r="C1300" s="26" t="s">
        <v>1790</v>
      </c>
      <c r="D1300" s="29" t="s">
        <v>8684</v>
      </c>
      <c r="E1300" s="32">
        <v>138.1205</v>
      </c>
      <c r="F1300" s="20">
        <v>1.53</v>
      </c>
      <c r="G1300" s="31" t="s">
        <v>8685</v>
      </c>
      <c r="H1300" s="3" t="s">
        <v>6076</v>
      </c>
      <c r="I1300" s="18">
        <v>3.665</v>
      </c>
      <c r="J1300" s="31"/>
      <c r="K1300" s="31"/>
      <c r="L1300" s="31"/>
      <c r="M1300" s="31"/>
      <c r="N1300" s="31"/>
      <c r="O1300" s="31"/>
      <c r="P1300" s="31"/>
      <c r="Q1300" s="31"/>
      <c r="R1300" s="31"/>
      <c r="S1300" s="31"/>
      <c r="T1300" s="31"/>
      <c r="U1300" s="31"/>
      <c r="V1300" s="31"/>
      <c r="W1300" s="31"/>
      <c r="X1300" s="31"/>
      <c r="Y1300" s="31"/>
    </row>
    <row r="1301" ht="14.25" customHeight="1">
      <c r="A1301" s="8">
        <v>1300.0</v>
      </c>
      <c r="B1301" s="31" t="s">
        <v>3733</v>
      </c>
      <c r="C1301" s="26" t="s">
        <v>3734</v>
      </c>
      <c r="D1301" s="29" t="s">
        <v>3735</v>
      </c>
      <c r="E1301" s="32">
        <v>138.1205</v>
      </c>
      <c r="F1301" s="20">
        <v>1.09</v>
      </c>
      <c r="G1301" s="31" t="s">
        <v>8686</v>
      </c>
      <c r="H1301" s="3" t="s">
        <v>6076</v>
      </c>
      <c r="I1301" s="18">
        <v>3.3623333333333334</v>
      </c>
      <c r="J1301" s="31"/>
      <c r="K1301" s="31"/>
      <c r="L1301" s="31"/>
      <c r="M1301" s="31"/>
      <c r="N1301" s="31"/>
      <c r="O1301" s="31"/>
      <c r="P1301" s="31"/>
      <c r="Q1301" s="31"/>
      <c r="R1301" s="31"/>
      <c r="S1301" s="31"/>
      <c r="T1301" s="31"/>
      <c r="U1301" s="31"/>
      <c r="V1301" s="31"/>
      <c r="W1301" s="31"/>
      <c r="X1301" s="31"/>
      <c r="Y1301" s="31"/>
    </row>
    <row r="1302" ht="14.25" customHeight="1">
      <c r="A1302" s="8">
        <v>1301.0</v>
      </c>
      <c r="B1302" s="31" t="s">
        <v>8687</v>
      </c>
      <c r="C1302" s="26" t="s">
        <v>8688</v>
      </c>
      <c r="D1302" s="29" t="s">
        <v>8689</v>
      </c>
      <c r="E1302" s="32">
        <v>154.1199</v>
      </c>
      <c r="F1302" s="20">
        <v>1.82</v>
      </c>
      <c r="G1302" s="31" t="s">
        <v>8690</v>
      </c>
      <c r="H1302" s="3" t="s">
        <v>6076</v>
      </c>
      <c r="I1302" s="18">
        <v>3.116</v>
      </c>
      <c r="J1302" s="31"/>
      <c r="K1302" s="31"/>
      <c r="L1302" s="31"/>
      <c r="M1302" s="31"/>
      <c r="N1302" s="31"/>
      <c r="O1302" s="31"/>
      <c r="P1302" s="31"/>
      <c r="Q1302" s="31"/>
      <c r="R1302" s="31"/>
      <c r="S1302" s="31"/>
      <c r="T1302" s="31"/>
      <c r="U1302" s="31"/>
      <c r="V1302" s="31"/>
      <c r="W1302" s="31"/>
      <c r="X1302" s="31"/>
      <c r="Y1302" s="31"/>
    </row>
    <row r="1303" ht="14.25" customHeight="1">
      <c r="A1303" s="8">
        <v>1302.0</v>
      </c>
      <c r="B1303" s="31" t="s">
        <v>3737</v>
      </c>
      <c r="C1303" s="26" t="s">
        <v>3738</v>
      </c>
      <c r="D1303" s="29" t="s">
        <v>3739</v>
      </c>
      <c r="E1303" s="32">
        <v>138.1205</v>
      </c>
      <c r="F1303" s="20">
        <v>0.54</v>
      </c>
      <c r="G1303" s="31" t="s">
        <v>8691</v>
      </c>
      <c r="H1303" s="3" t="s">
        <v>6076</v>
      </c>
      <c r="I1303" s="18">
        <v>3.59675</v>
      </c>
      <c r="J1303" s="31"/>
      <c r="K1303" s="31"/>
      <c r="L1303" s="31"/>
      <c r="M1303" s="31"/>
      <c r="N1303" s="31"/>
      <c r="O1303" s="31"/>
      <c r="P1303" s="31"/>
      <c r="Q1303" s="31"/>
      <c r="R1303" s="31"/>
      <c r="S1303" s="31"/>
      <c r="T1303" s="31"/>
      <c r="U1303" s="31"/>
      <c r="V1303" s="31"/>
      <c r="W1303" s="31"/>
      <c r="X1303" s="31"/>
      <c r="Y1303" s="31"/>
    </row>
    <row r="1304" ht="14.25" customHeight="1">
      <c r="A1304" s="8">
        <v>1303.0</v>
      </c>
      <c r="B1304" s="31" t="s">
        <v>8692</v>
      </c>
      <c r="C1304" s="26" t="s">
        <v>8693</v>
      </c>
      <c r="D1304" s="29" t="s">
        <v>8694</v>
      </c>
      <c r="E1304" s="32">
        <v>138.1205</v>
      </c>
      <c r="F1304" s="20">
        <v>1.53</v>
      </c>
      <c r="G1304" s="31" t="s">
        <v>8695</v>
      </c>
      <c r="H1304" s="29" t="s">
        <v>4319</v>
      </c>
      <c r="I1304" s="18">
        <v>3.723666666666667</v>
      </c>
      <c r="J1304" s="31"/>
      <c r="K1304" s="31"/>
      <c r="L1304" s="31"/>
      <c r="M1304" s="31"/>
      <c r="N1304" s="31"/>
      <c r="O1304" s="31"/>
      <c r="P1304" s="31"/>
      <c r="Q1304" s="31"/>
      <c r="R1304" s="31"/>
      <c r="S1304" s="31"/>
      <c r="T1304" s="31"/>
      <c r="U1304" s="31"/>
      <c r="V1304" s="31"/>
      <c r="W1304" s="31"/>
      <c r="X1304" s="31"/>
      <c r="Y1304" s="31"/>
    </row>
    <row r="1305" ht="14.25" customHeight="1">
      <c r="A1305" s="8">
        <v>1304.0</v>
      </c>
      <c r="B1305" s="31" t="s">
        <v>8696</v>
      </c>
      <c r="C1305" s="26" t="s">
        <v>8697</v>
      </c>
      <c r="D1305" s="29" t="s">
        <v>8698</v>
      </c>
      <c r="E1305" s="32">
        <v>140.1363</v>
      </c>
      <c r="F1305" s="20">
        <v>0.47</v>
      </c>
      <c r="G1305" s="31" t="s">
        <v>8699</v>
      </c>
      <c r="H1305" s="6" t="s">
        <v>5252</v>
      </c>
      <c r="I1305" s="18">
        <v>5.2010125</v>
      </c>
      <c r="J1305" s="31"/>
      <c r="K1305" s="31"/>
      <c r="L1305" s="31"/>
      <c r="M1305" s="31"/>
      <c r="N1305" s="31"/>
      <c r="O1305" s="31"/>
      <c r="P1305" s="31"/>
      <c r="Q1305" s="31"/>
      <c r="R1305" s="31"/>
      <c r="S1305" s="31"/>
      <c r="T1305" s="31"/>
      <c r="U1305" s="31"/>
      <c r="V1305" s="31"/>
      <c r="W1305" s="31"/>
      <c r="X1305" s="31"/>
      <c r="Y1305" s="31"/>
    </row>
    <row r="1306" ht="14.25" customHeight="1">
      <c r="A1306" s="8">
        <v>1305.0</v>
      </c>
      <c r="B1306" s="31" t="s">
        <v>8700</v>
      </c>
      <c r="C1306" s="26" t="s">
        <v>8701</v>
      </c>
      <c r="D1306" s="29" t="s">
        <v>8702</v>
      </c>
      <c r="E1306" s="32">
        <v>425.6948</v>
      </c>
      <c r="F1306" s="20">
        <v>4.59</v>
      </c>
      <c r="G1306" s="31" t="s">
        <v>8703</v>
      </c>
      <c r="H1306" s="6" t="s">
        <v>5252</v>
      </c>
      <c r="I1306" s="18">
        <v>3.981</v>
      </c>
      <c r="J1306" s="31"/>
      <c r="K1306" s="31"/>
      <c r="L1306" s="31"/>
      <c r="M1306" s="31"/>
      <c r="N1306" s="31"/>
      <c r="O1306" s="31"/>
      <c r="P1306" s="31"/>
      <c r="Q1306" s="31"/>
      <c r="R1306" s="31"/>
      <c r="S1306" s="31"/>
      <c r="T1306" s="31"/>
      <c r="U1306" s="31"/>
      <c r="V1306" s="31"/>
      <c r="W1306" s="31"/>
      <c r="X1306" s="31"/>
      <c r="Y1306" s="31"/>
    </row>
    <row r="1307" ht="14.25" customHeight="1">
      <c r="A1307" s="8">
        <v>1306.0</v>
      </c>
      <c r="B1307" s="31" t="s">
        <v>8704</v>
      </c>
      <c r="C1307" s="26" t="s">
        <v>8705</v>
      </c>
      <c r="D1307" s="29" t="s">
        <v>8706</v>
      </c>
      <c r="E1307" s="32">
        <v>189.0065</v>
      </c>
      <c r="F1307" s="20">
        <v>1.92</v>
      </c>
      <c r="G1307" s="31" t="s">
        <v>8707</v>
      </c>
      <c r="H1307" s="6" t="s">
        <v>5252</v>
      </c>
      <c r="I1307" s="18">
        <v>4.67925</v>
      </c>
      <c r="J1307" s="31"/>
      <c r="K1307" s="31"/>
      <c r="L1307" s="31"/>
      <c r="M1307" s="31"/>
      <c r="N1307" s="31"/>
      <c r="O1307" s="31"/>
      <c r="P1307" s="31"/>
      <c r="Q1307" s="31"/>
      <c r="R1307" s="31"/>
      <c r="S1307" s="31"/>
      <c r="T1307" s="31"/>
      <c r="U1307" s="31"/>
      <c r="V1307" s="31"/>
      <c r="W1307" s="31"/>
      <c r="X1307" s="31"/>
      <c r="Y1307" s="31"/>
    </row>
    <row r="1308" ht="15.75" customHeight="1">
      <c r="A1308" s="8">
        <v>1307.0</v>
      </c>
      <c r="B1308" s="31" t="s">
        <v>8708</v>
      </c>
      <c r="C1308" s="26" t="s">
        <v>8709</v>
      </c>
      <c r="D1308" s="29" t="s">
        <v>8710</v>
      </c>
      <c r="E1308" s="32">
        <v>346.7987</v>
      </c>
      <c r="F1308" s="20">
        <v>4.37</v>
      </c>
      <c r="G1308" s="31" t="s">
        <v>8711</v>
      </c>
      <c r="H1308" s="6" t="s">
        <v>5252</v>
      </c>
      <c r="I1308" s="18">
        <v>4.0600000000000005</v>
      </c>
      <c r="J1308" s="31"/>
      <c r="K1308" s="31"/>
      <c r="L1308" s="31"/>
      <c r="M1308" s="31"/>
      <c r="N1308" s="31"/>
      <c r="O1308" s="31"/>
      <c r="P1308" s="31"/>
      <c r="Q1308" s="31"/>
      <c r="R1308" s="31"/>
      <c r="S1308" s="31"/>
      <c r="T1308" s="31"/>
      <c r="U1308" s="31"/>
      <c r="V1308" s="31"/>
      <c r="W1308" s="31"/>
      <c r="X1308" s="31"/>
      <c r="Y1308" s="31"/>
    </row>
    <row r="1309" ht="14.25" customHeight="1">
      <c r="A1309" s="8">
        <v>1308.0</v>
      </c>
      <c r="B1309" s="31" t="s">
        <v>8712</v>
      </c>
      <c r="C1309" s="3" t="s">
        <v>8713</v>
      </c>
      <c r="D1309" s="29" t="s">
        <v>8714</v>
      </c>
      <c r="E1309" s="32">
        <v>267.9026</v>
      </c>
      <c r="F1309" s="20">
        <v>2.68958818986555</v>
      </c>
      <c r="G1309" s="31" t="s">
        <v>8715</v>
      </c>
      <c r="H1309" s="29" t="s">
        <v>4319</v>
      </c>
      <c r="I1309" s="18">
        <v>4.55</v>
      </c>
      <c r="J1309" s="31"/>
      <c r="K1309" s="31"/>
      <c r="L1309" s="31"/>
      <c r="M1309" s="31"/>
      <c r="N1309" s="31"/>
      <c r="O1309" s="31"/>
      <c r="P1309" s="31"/>
      <c r="Q1309" s="31"/>
      <c r="R1309" s="31"/>
      <c r="S1309" s="31"/>
      <c r="T1309" s="31"/>
      <c r="U1309" s="31"/>
      <c r="V1309" s="31"/>
      <c r="W1309" s="31"/>
      <c r="X1309" s="31"/>
      <c r="Y1309" s="31"/>
    </row>
    <row r="1310" ht="15.75" customHeight="1">
      <c r="A1310" s="8">
        <v>1309.0</v>
      </c>
      <c r="B1310" s="31" t="s">
        <v>8716</v>
      </c>
      <c r="C1310" s="26" t="s">
        <v>8717</v>
      </c>
      <c r="D1310" s="29" t="s">
        <v>8718</v>
      </c>
      <c r="E1310" s="32">
        <v>247.8896</v>
      </c>
      <c r="F1310" s="20">
        <v>3.61</v>
      </c>
      <c r="G1310" s="31" t="s">
        <v>8719</v>
      </c>
      <c r="H1310" s="6" t="s">
        <v>5252</v>
      </c>
      <c r="I1310" s="18">
        <v>5.150142857142857</v>
      </c>
      <c r="J1310" s="31"/>
      <c r="K1310" s="31"/>
      <c r="L1310" s="31"/>
      <c r="M1310" s="31"/>
      <c r="N1310" s="31"/>
      <c r="O1310" s="31"/>
      <c r="P1310" s="31"/>
      <c r="Q1310" s="31"/>
      <c r="R1310" s="31"/>
      <c r="S1310" s="31"/>
      <c r="T1310" s="31"/>
      <c r="U1310" s="31"/>
      <c r="V1310" s="31"/>
      <c r="W1310" s="31"/>
      <c r="X1310" s="31"/>
      <c r="Y1310" s="31"/>
    </row>
    <row r="1311" ht="14.25" customHeight="1">
      <c r="A1311" s="8">
        <v>1310.0</v>
      </c>
      <c r="B1311" s="31" t="s">
        <v>8720</v>
      </c>
      <c r="C1311" s="26" t="s">
        <v>8721</v>
      </c>
      <c r="D1311" s="29" t="s">
        <v>8722</v>
      </c>
      <c r="E1311" s="32">
        <v>144.5552</v>
      </c>
      <c r="F1311" s="20">
        <v>1.8</v>
      </c>
      <c r="G1311" s="31" t="s">
        <v>8723</v>
      </c>
      <c r="H1311" s="6" t="s">
        <v>5249</v>
      </c>
      <c r="I1311" s="18">
        <v>3.1286363636363634</v>
      </c>
      <c r="J1311" s="31"/>
      <c r="K1311" s="31"/>
      <c r="L1311" s="31"/>
      <c r="M1311" s="31"/>
      <c r="N1311" s="31"/>
      <c r="O1311" s="31"/>
      <c r="P1311" s="31"/>
      <c r="Q1311" s="31"/>
      <c r="R1311" s="31"/>
      <c r="S1311" s="31"/>
      <c r="T1311" s="31"/>
      <c r="U1311" s="31"/>
      <c r="V1311" s="31"/>
      <c r="W1311" s="31"/>
      <c r="X1311" s="31"/>
      <c r="Y1311" s="31"/>
    </row>
    <row r="1312" ht="15.75" customHeight="1">
      <c r="A1312" s="8">
        <v>1311.0</v>
      </c>
      <c r="B1312" s="31" t="s">
        <v>8724</v>
      </c>
      <c r="C1312" s="26" t="s">
        <v>8725</v>
      </c>
      <c r="D1312" s="29" t="s">
        <v>8726</v>
      </c>
      <c r="E1312" s="32">
        <v>179.0</v>
      </c>
      <c r="F1312" s="20">
        <v>2.32</v>
      </c>
      <c r="G1312" s="31" t="s">
        <v>8727</v>
      </c>
      <c r="H1312" s="6" t="s">
        <v>5252</v>
      </c>
      <c r="I1312" s="18">
        <v>3.9688749999999997</v>
      </c>
      <c r="J1312" s="31"/>
      <c r="K1312" s="31"/>
      <c r="L1312" s="31"/>
      <c r="M1312" s="31"/>
      <c r="N1312" s="31"/>
      <c r="O1312" s="31"/>
      <c r="P1312" s="31"/>
      <c r="Q1312" s="31"/>
      <c r="R1312" s="31"/>
      <c r="S1312" s="31"/>
      <c r="T1312" s="31"/>
      <c r="U1312" s="31"/>
      <c r="V1312" s="31"/>
      <c r="W1312" s="31"/>
      <c r="X1312" s="31"/>
      <c r="Y1312" s="31"/>
    </row>
    <row r="1313" ht="14.25" customHeight="1">
      <c r="A1313" s="8">
        <v>1312.0</v>
      </c>
      <c r="B1313" s="31" t="s">
        <v>8728</v>
      </c>
      <c r="C1313" s="26" t="s">
        <v>8729</v>
      </c>
      <c r="D1313" s="29" t="s">
        <v>8730</v>
      </c>
      <c r="E1313" s="32">
        <v>144.5552</v>
      </c>
      <c r="F1313" s="20">
        <v>1.4</v>
      </c>
      <c r="G1313" s="31" t="s">
        <v>8731</v>
      </c>
      <c r="H1313" s="6" t="s">
        <v>5252</v>
      </c>
      <c r="I1313" s="18">
        <v>4.2236666666666665</v>
      </c>
      <c r="J1313" s="31"/>
      <c r="K1313" s="31"/>
      <c r="L1313" s="31"/>
      <c r="M1313" s="31"/>
      <c r="N1313" s="31"/>
      <c r="O1313" s="31"/>
      <c r="P1313" s="31"/>
      <c r="Q1313" s="31"/>
      <c r="R1313" s="31"/>
      <c r="S1313" s="31"/>
      <c r="T1313" s="31"/>
      <c r="U1313" s="31"/>
      <c r="V1313" s="31"/>
      <c r="W1313" s="31"/>
      <c r="X1313" s="31"/>
      <c r="Y1313" s="31"/>
    </row>
    <row r="1314" ht="15.75" customHeight="1">
      <c r="A1314" s="8">
        <v>1313.0</v>
      </c>
      <c r="B1314" s="31" t="s">
        <v>8732</v>
      </c>
      <c r="C1314" s="26" t="s">
        <v>8733</v>
      </c>
      <c r="D1314" s="29" t="s">
        <v>8734</v>
      </c>
      <c r="E1314" s="32">
        <v>179.0</v>
      </c>
      <c r="F1314" s="20">
        <v>2.32</v>
      </c>
      <c r="G1314" s="31" t="s">
        <v>8735</v>
      </c>
      <c r="H1314" s="29" t="s">
        <v>4319</v>
      </c>
      <c r="I1314" s="18">
        <v>4.665</v>
      </c>
      <c r="J1314" s="31"/>
      <c r="K1314" s="31"/>
      <c r="L1314" s="31"/>
      <c r="M1314" s="31"/>
      <c r="N1314" s="31"/>
      <c r="O1314" s="31"/>
      <c r="P1314" s="31"/>
      <c r="Q1314" s="31"/>
      <c r="R1314" s="31"/>
      <c r="S1314" s="31"/>
      <c r="T1314" s="31"/>
      <c r="U1314" s="31"/>
      <c r="V1314" s="31"/>
      <c r="W1314" s="31"/>
      <c r="X1314" s="31"/>
      <c r="Y1314" s="31"/>
    </row>
    <row r="1315" ht="15.75" customHeight="1">
      <c r="A1315" s="8">
        <v>1314.0</v>
      </c>
      <c r="B1315" s="31" t="s">
        <v>1792</v>
      </c>
      <c r="C1315" s="26" t="s">
        <v>1793</v>
      </c>
      <c r="D1315" s="29" t="s">
        <v>8736</v>
      </c>
      <c r="E1315" s="32">
        <v>247.8896</v>
      </c>
      <c r="F1315" s="20">
        <v>4.29</v>
      </c>
      <c r="G1315" s="31" t="s">
        <v>8737</v>
      </c>
      <c r="H1315" s="6" t="s">
        <v>5252</v>
      </c>
      <c r="I1315" s="18">
        <v>4.699454545454545</v>
      </c>
      <c r="J1315" s="31"/>
      <c r="K1315" s="31"/>
      <c r="L1315" s="31"/>
      <c r="M1315" s="31"/>
      <c r="N1315" s="31"/>
      <c r="O1315" s="31"/>
      <c r="P1315" s="31"/>
      <c r="Q1315" s="31"/>
      <c r="R1315" s="31"/>
      <c r="S1315" s="31"/>
      <c r="T1315" s="31"/>
      <c r="U1315" s="31"/>
      <c r="V1315" s="31"/>
      <c r="W1315" s="31"/>
      <c r="X1315" s="31"/>
      <c r="Y1315" s="31"/>
    </row>
    <row r="1316" ht="15.75" customHeight="1">
      <c r="A1316" s="8">
        <v>1315.0</v>
      </c>
      <c r="B1316" s="31" t="s">
        <v>1795</v>
      </c>
      <c r="C1316" s="26" t="s">
        <v>1796</v>
      </c>
      <c r="D1316" s="29" t="s">
        <v>8738</v>
      </c>
      <c r="E1316" s="32">
        <v>144.5552</v>
      </c>
      <c r="F1316" s="20">
        <v>1.68</v>
      </c>
      <c r="G1316" s="31" t="s">
        <v>8739</v>
      </c>
      <c r="H1316" s="6" t="s">
        <v>5252</v>
      </c>
      <c r="I1316" s="18">
        <v>4.0643</v>
      </c>
      <c r="J1316" s="31"/>
      <c r="K1316" s="31"/>
      <c r="L1316" s="31"/>
      <c r="M1316" s="31"/>
      <c r="N1316" s="31"/>
      <c r="O1316" s="31"/>
      <c r="P1316" s="31"/>
      <c r="Q1316" s="31"/>
      <c r="R1316" s="31"/>
      <c r="S1316" s="31"/>
      <c r="T1316" s="31"/>
      <c r="U1316" s="31"/>
      <c r="V1316" s="31"/>
      <c r="W1316" s="31"/>
      <c r="X1316" s="31"/>
      <c r="Y1316" s="31"/>
    </row>
    <row r="1317" ht="15.75" customHeight="1">
      <c r="A1317" s="8">
        <v>1316.0</v>
      </c>
      <c r="B1317" s="31" t="s">
        <v>1799</v>
      </c>
      <c r="C1317" s="26" t="s">
        <v>1800</v>
      </c>
      <c r="D1317" s="29" t="s">
        <v>8740</v>
      </c>
      <c r="E1317" s="32">
        <v>179.0</v>
      </c>
      <c r="F1317" s="20">
        <v>2.32</v>
      </c>
      <c r="G1317" s="31" t="s">
        <v>8741</v>
      </c>
      <c r="H1317" s="29" t="s">
        <v>4319</v>
      </c>
      <c r="I1317" s="18">
        <v>4.32</v>
      </c>
      <c r="J1317" s="31"/>
      <c r="K1317" s="31"/>
      <c r="L1317" s="31"/>
      <c r="M1317" s="31"/>
      <c r="N1317" s="31"/>
      <c r="O1317" s="31"/>
      <c r="P1317" s="31"/>
      <c r="Q1317" s="31"/>
      <c r="R1317" s="31"/>
      <c r="S1317" s="31"/>
      <c r="T1317" s="31"/>
      <c r="U1317" s="31"/>
      <c r="V1317" s="31"/>
      <c r="W1317" s="31"/>
      <c r="X1317" s="31"/>
      <c r="Y1317" s="31"/>
    </row>
    <row r="1318" ht="15.75" customHeight="1">
      <c r="A1318" s="8">
        <v>1317.0</v>
      </c>
      <c r="B1318" s="31" t="s">
        <v>8742</v>
      </c>
      <c r="C1318" s="26" t="s">
        <v>8743</v>
      </c>
      <c r="D1318" s="29" t="s">
        <v>8744</v>
      </c>
      <c r="E1318" s="32">
        <v>179.0</v>
      </c>
      <c r="F1318" s="20">
        <v>2.32</v>
      </c>
      <c r="G1318" s="31" t="s">
        <v>8745</v>
      </c>
      <c r="H1318" s="29" t="s">
        <v>4319</v>
      </c>
      <c r="I1318" s="18">
        <v>4.37</v>
      </c>
      <c r="J1318" s="31"/>
      <c r="K1318" s="31"/>
      <c r="L1318" s="31"/>
      <c r="M1318" s="31"/>
      <c r="N1318" s="31"/>
      <c r="O1318" s="31"/>
      <c r="P1318" s="31"/>
      <c r="Q1318" s="31"/>
      <c r="R1318" s="31"/>
      <c r="S1318" s="31"/>
      <c r="T1318" s="31"/>
      <c r="U1318" s="31"/>
      <c r="V1318" s="31"/>
      <c r="W1318" s="31"/>
      <c r="X1318" s="31"/>
      <c r="Y1318" s="31"/>
    </row>
    <row r="1319" ht="15.75" customHeight="1">
      <c r="A1319" s="8">
        <v>1318.0</v>
      </c>
      <c r="B1319" s="31" t="s">
        <v>8746</v>
      </c>
      <c r="C1319" s="26" t="s">
        <v>8747</v>
      </c>
      <c r="D1319" s="29" t="s">
        <v>8748</v>
      </c>
      <c r="E1319" s="32">
        <v>135.1199</v>
      </c>
      <c r="F1319" s="20">
        <v>1.13</v>
      </c>
      <c r="G1319" s="31" t="s">
        <v>8749</v>
      </c>
      <c r="H1319" s="29" t="s">
        <v>4319</v>
      </c>
      <c r="I1319" s="18">
        <v>4.26</v>
      </c>
      <c r="J1319" s="31"/>
      <c r="K1319" s="31"/>
      <c r="L1319" s="31"/>
      <c r="M1319" s="31"/>
      <c r="N1319" s="31"/>
      <c r="O1319" s="31"/>
      <c r="P1319" s="31"/>
      <c r="Q1319" s="31"/>
      <c r="R1319" s="31"/>
      <c r="S1319" s="31"/>
      <c r="T1319" s="31"/>
      <c r="U1319" s="31"/>
      <c r="V1319" s="31"/>
      <c r="W1319" s="31"/>
      <c r="X1319" s="31"/>
      <c r="Y1319" s="31"/>
    </row>
    <row r="1320" ht="15.75" customHeight="1">
      <c r="A1320" s="8">
        <v>1319.0</v>
      </c>
      <c r="B1320" s="31" t="s">
        <v>8750</v>
      </c>
      <c r="C1320" s="26" t="s">
        <v>8751</v>
      </c>
      <c r="D1320" s="29" t="s">
        <v>8752</v>
      </c>
      <c r="E1320" s="32">
        <v>160.1294</v>
      </c>
      <c r="F1320" s="20">
        <v>0.68</v>
      </c>
      <c r="G1320" s="31" t="s">
        <v>8753</v>
      </c>
      <c r="H1320" s="6" t="s">
        <v>5070</v>
      </c>
      <c r="I1320" s="18">
        <v>2.5596666666666668</v>
      </c>
      <c r="J1320" s="31"/>
      <c r="K1320" s="31"/>
      <c r="L1320" s="31"/>
      <c r="M1320" s="31"/>
      <c r="N1320" s="31"/>
      <c r="O1320" s="31"/>
      <c r="P1320" s="31"/>
      <c r="Q1320" s="31"/>
      <c r="R1320" s="31"/>
      <c r="S1320" s="31"/>
      <c r="T1320" s="31"/>
      <c r="U1320" s="31"/>
      <c r="V1320" s="31"/>
      <c r="W1320" s="31"/>
      <c r="X1320" s="31"/>
      <c r="Y1320" s="31"/>
    </row>
    <row r="1321" ht="15.75" customHeight="1">
      <c r="A1321" s="8">
        <v>1320.0</v>
      </c>
      <c r="B1321" s="31" t="s">
        <v>8754</v>
      </c>
      <c r="C1321" s="26" t="s">
        <v>8755</v>
      </c>
      <c r="D1321" s="29" t="s">
        <v>8756</v>
      </c>
      <c r="E1321" s="32">
        <v>168.1464</v>
      </c>
      <c r="F1321" s="20">
        <v>2.12</v>
      </c>
      <c r="G1321" s="31" t="s">
        <v>2987</v>
      </c>
      <c r="H1321" s="29" t="s">
        <v>4319</v>
      </c>
      <c r="I1321" s="18">
        <v>3.51</v>
      </c>
      <c r="J1321" s="31"/>
      <c r="K1321" s="31"/>
      <c r="L1321" s="31"/>
      <c r="M1321" s="31"/>
      <c r="N1321" s="31"/>
      <c r="O1321" s="31"/>
      <c r="P1321" s="31"/>
      <c r="Q1321" s="31"/>
      <c r="R1321" s="31"/>
      <c r="S1321" s="31"/>
      <c r="T1321" s="31"/>
      <c r="U1321" s="31"/>
      <c r="V1321" s="31"/>
      <c r="W1321" s="31"/>
      <c r="X1321" s="31"/>
      <c r="Y1321" s="31"/>
    </row>
    <row r="1322" ht="15.75" customHeight="1">
      <c r="A1322" s="8">
        <v>1321.0</v>
      </c>
      <c r="B1322" s="31" t="s">
        <v>8757</v>
      </c>
      <c r="C1322" s="26" t="s">
        <v>8758</v>
      </c>
      <c r="D1322" s="29" t="s">
        <v>8759</v>
      </c>
      <c r="E1322" s="32">
        <v>182.1729</v>
      </c>
      <c r="F1322" s="20">
        <v>1.36</v>
      </c>
      <c r="G1322" s="31" t="s">
        <v>4582</v>
      </c>
      <c r="H1322" s="29" t="s">
        <v>4319</v>
      </c>
      <c r="I1322" s="18">
        <v>3.77</v>
      </c>
      <c r="J1322" s="31"/>
      <c r="K1322" s="31"/>
      <c r="L1322" s="31"/>
      <c r="M1322" s="31"/>
      <c r="N1322" s="31"/>
      <c r="O1322" s="31"/>
      <c r="P1322" s="31"/>
      <c r="Q1322" s="31"/>
      <c r="R1322" s="31"/>
      <c r="S1322" s="31"/>
      <c r="T1322" s="31"/>
      <c r="U1322" s="31"/>
      <c r="V1322" s="31"/>
      <c r="W1322" s="31"/>
      <c r="X1322" s="31"/>
      <c r="Y1322" s="31"/>
    </row>
    <row r="1323" ht="15.75" customHeight="1">
      <c r="A1323" s="8">
        <v>1322.0</v>
      </c>
      <c r="B1323" s="31" t="s">
        <v>8760</v>
      </c>
      <c r="C1323" s="26" t="s">
        <v>8761</v>
      </c>
      <c r="D1323" s="29" t="s">
        <v>8762</v>
      </c>
      <c r="E1323" s="32">
        <v>128.1009</v>
      </c>
      <c r="F1323" s="20">
        <v>1.23</v>
      </c>
      <c r="G1323" s="31" t="s">
        <v>7695</v>
      </c>
      <c r="H1323" s="29" t="s">
        <v>4319</v>
      </c>
      <c r="I1323" s="18">
        <v>3.92</v>
      </c>
      <c r="J1323" s="31"/>
      <c r="K1323" s="31"/>
      <c r="L1323" s="31"/>
      <c r="M1323" s="31"/>
      <c r="N1323" s="31"/>
      <c r="O1323" s="31"/>
      <c r="P1323" s="31"/>
      <c r="Q1323" s="31"/>
      <c r="R1323" s="31"/>
      <c r="S1323" s="31"/>
      <c r="T1323" s="31"/>
      <c r="U1323" s="31"/>
      <c r="V1323" s="31"/>
      <c r="W1323" s="31"/>
      <c r="X1323" s="31"/>
      <c r="Y1323" s="31"/>
    </row>
    <row r="1324" ht="15.75" customHeight="1">
      <c r="A1324" s="8">
        <v>1323.0</v>
      </c>
      <c r="B1324" s="31" t="s">
        <v>8763</v>
      </c>
      <c r="C1324" s="26" t="s">
        <v>8764</v>
      </c>
      <c r="D1324" s="29" t="s">
        <v>8765</v>
      </c>
      <c r="E1324" s="32">
        <v>182.0724</v>
      </c>
      <c r="F1324" s="20">
        <v>1.83</v>
      </c>
      <c r="G1324" s="31" t="s">
        <v>8766</v>
      </c>
      <c r="H1324" s="6" t="s">
        <v>5252</v>
      </c>
      <c r="I1324" s="18">
        <v>4.8416</v>
      </c>
      <c r="J1324" s="31"/>
      <c r="K1324" s="31"/>
      <c r="L1324" s="31"/>
      <c r="M1324" s="31"/>
      <c r="N1324" s="31"/>
      <c r="O1324" s="31"/>
      <c r="P1324" s="31"/>
      <c r="Q1324" s="31"/>
      <c r="R1324" s="31"/>
      <c r="S1324" s="31"/>
      <c r="T1324" s="31"/>
      <c r="U1324" s="31"/>
      <c r="V1324" s="31"/>
      <c r="W1324" s="31"/>
      <c r="X1324" s="31"/>
      <c r="Y1324" s="31"/>
    </row>
    <row r="1325" ht="15.75" customHeight="1">
      <c r="A1325" s="8">
        <v>1324.0</v>
      </c>
      <c r="B1325" s="31" t="s">
        <v>8767</v>
      </c>
      <c r="C1325" s="26" t="s">
        <v>8768</v>
      </c>
      <c r="D1325" s="29" t="s">
        <v>8769</v>
      </c>
      <c r="E1325" s="32">
        <v>152.147</v>
      </c>
      <c r="F1325" s="20">
        <v>1.49</v>
      </c>
      <c r="G1325" s="31" t="s">
        <v>7951</v>
      </c>
      <c r="H1325" s="36" t="s">
        <v>4627</v>
      </c>
      <c r="I1325" s="18">
        <v>3.25</v>
      </c>
      <c r="J1325" s="31"/>
      <c r="K1325" s="31"/>
      <c r="L1325" s="31"/>
      <c r="M1325" s="31"/>
      <c r="N1325" s="31"/>
      <c r="O1325" s="31"/>
      <c r="P1325" s="31"/>
      <c r="Q1325" s="31"/>
      <c r="R1325" s="31"/>
      <c r="S1325" s="31"/>
      <c r="T1325" s="31"/>
      <c r="U1325" s="31"/>
      <c r="V1325" s="31"/>
      <c r="W1325" s="31"/>
      <c r="X1325" s="31"/>
      <c r="Y1325" s="31"/>
    </row>
    <row r="1326" ht="15.75" customHeight="1">
      <c r="A1326" s="8">
        <v>1325.0</v>
      </c>
      <c r="B1326" s="31" t="s">
        <v>8770</v>
      </c>
      <c r="C1326" s="26" t="s">
        <v>8771</v>
      </c>
      <c r="D1326" s="29" t="s">
        <v>8772</v>
      </c>
      <c r="E1326" s="32">
        <v>152.147</v>
      </c>
      <c r="F1326" s="20">
        <v>1.49</v>
      </c>
      <c r="G1326" s="31" t="s">
        <v>4394</v>
      </c>
      <c r="H1326" s="29" t="s">
        <v>4319</v>
      </c>
      <c r="I1326" s="18">
        <v>3.36</v>
      </c>
      <c r="J1326" s="31"/>
      <c r="K1326" s="31"/>
      <c r="L1326" s="31"/>
      <c r="M1326" s="31"/>
      <c r="N1326" s="31"/>
      <c r="O1326" s="31"/>
      <c r="P1326" s="31"/>
      <c r="Q1326" s="31"/>
      <c r="R1326" s="31"/>
      <c r="S1326" s="31"/>
      <c r="T1326" s="31"/>
      <c r="U1326" s="31"/>
      <c r="V1326" s="31"/>
      <c r="W1326" s="31"/>
      <c r="X1326" s="31"/>
      <c r="Y1326" s="31"/>
    </row>
    <row r="1327" ht="15.75" customHeight="1">
      <c r="A1327" s="8">
        <v>1326.0</v>
      </c>
      <c r="B1327" s="31" t="s">
        <v>8773</v>
      </c>
      <c r="C1327" s="26" t="s">
        <v>8774</v>
      </c>
      <c r="D1327" s="29" t="s">
        <v>8775</v>
      </c>
      <c r="E1327" s="32">
        <v>155.108</v>
      </c>
      <c r="F1327" s="20">
        <v>1.56</v>
      </c>
      <c r="G1327" s="31" t="s">
        <v>8776</v>
      </c>
      <c r="H1327" s="6" t="s">
        <v>5555</v>
      </c>
      <c r="I1327" s="18">
        <v>3.6595</v>
      </c>
      <c r="J1327" s="31"/>
      <c r="K1327" s="31"/>
      <c r="L1327" s="31"/>
      <c r="M1327" s="31"/>
      <c r="N1327" s="31"/>
      <c r="O1327" s="31"/>
      <c r="P1327" s="31"/>
      <c r="Q1327" s="31"/>
      <c r="R1327" s="31"/>
      <c r="S1327" s="31"/>
      <c r="T1327" s="31"/>
      <c r="U1327" s="31"/>
      <c r="V1327" s="31"/>
      <c r="W1327" s="31"/>
      <c r="X1327" s="31"/>
      <c r="Y1327" s="31"/>
    </row>
    <row r="1328" ht="15.75" customHeight="1">
      <c r="A1328" s="8">
        <v>1327.0</v>
      </c>
      <c r="B1328" s="31" t="s">
        <v>8777</v>
      </c>
      <c r="C1328" s="26" t="s">
        <v>8778</v>
      </c>
      <c r="D1328" s="29" t="s">
        <v>8779</v>
      </c>
      <c r="E1328" s="32">
        <v>155.108</v>
      </c>
      <c r="F1328" s="20">
        <v>1.66</v>
      </c>
      <c r="G1328" s="31" t="s">
        <v>8780</v>
      </c>
      <c r="H1328" s="6" t="s">
        <v>5252</v>
      </c>
      <c r="I1328" s="18">
        <v>4.17</v>
      </c>
      <c r="J1328" s="31"/>
      <c r="K1328" s="31"/>
      <c r="L1328" s="31"/>
      <c r="M1328" s="31"/>
      <c r="N1328" s="31"/>
      <c r="O1328" s="31"/>
      <c r="P1328" s="31"/>
      <c r="Q1328" s="31"/>
      <c r="R1328" s="31"/>
      <c r="S1328" s="31"/>
      <c r="T1328" s="31"/>
      <c r="U1328" s="31"/>
      <c r="V1328" s="31"/>
      <c r="W1328" s="31"/>
      <c r="X1328" s="31"/>
      <c r="Y1328" s="31"/>
    </row>
    <row r="1329" ht="15.75" customHeight="1">
      <c r="A1329" s="8">
        <v>1328.0</v>
      </c>
      <c r="B1329" s="31" t="s">
        <v>1802</v>
      </c>
      <c r="C1329" s="26" t="s">
        <v>1803</v>
      </c>
      <c r="D1329" s="29" t="s">
        <v>8781</v>
      </c>
      <c r="E1329" s="32">
        <v>168.1464</v>
      </c>
      <c r="F1329" s="20">
        <v>2.12</v>
      </c>
      <c r="G1329" s="31" t="s">
        <v>4966</v>
      </c>
      <c r="H1329" s="29" t="s">
        <v>4319</v>
      </c>
      <c r="I1329" s="18">
        <v>3.61</v>
      </c>
      <c r="J1329" s="31"/>
      <c r="K1329" s="31"/>
      <c r="L1329" s="31"/>
      <c r="M1329" s="31"/>
      <c r="N1329" s="31"/>
      <c r="O1329" s="31"/>
      <c r="P1329" s="31"/>
      <c r="Q1329" s="31"/>
      <c r="R1329" s="31"/>
      <c r="S1329" s="31"/>
      <c r="T1329" s="31"/>
      <c r="U1329" s="31"/>
      <c r="V1329" s="31"/>
      <c r="W1329" s="31"/>
      <c r="X1329" s="31"/>
      <c r="Y1329" s="31"/>
    </row>
    <row r="1330" ht="15.75" customHeight="1">
      <c r="A1330" s="8">
        <v>1329.0</v>
      </c>
      <c r="B1330" s="31" t="s">
        <v>8782</v>
      </c>
      <c r="C1330" s="26" t="s">
        <v>8783</v>
      </c>
      <c r="D1330" s="29" t="s">
        <v>8784</v>
      </c>
      <c r="E1330" s="32">
        <v>126.1098</v>
      </c>
      <c r="F1330" s="20">
        <v>0.97</v>
      </c>
      <c r="G1330" s="31" t="s">
        <v>8785</v>
      </c>
      <c r="H1330" s="6" t="s">
        <v>5252</v>
      </c>
      <c r="I1330" s="18">
        <v>3.8499999999999996</v>
      </c>
      <c r="J1330" s="31"/>
      <c r="K1330" s="31"/>
      <c r="L1330" s="31"/>
      <c r="M1330" s="31"/>
      <c r="N1330" s="31"/>
      <c r="O1330" s="31"/>
      <c r="P1330" s="31"/>
      <c r="Q1330" s="31"/>
      <c r="R1330" s="31"/>
      <c r="S1330" s="31"/>
      <c r="T1330" s="31"/>
      <c r="U1330" s="31"/>
      <c r="V1330" s="31"/>
      <c r="W1330" s="31"/>
      <c r="X1330" s="31"/>
      <c r="Y1330" s="31"/>
    </row>
    <row r="1331" ht="15.75" customHeight="1">
      <c r="A1331" s="8">
        <v>1330.0</v>
      </c>
      <c r="B1331" s="9" t="s">
        <v>8786</v>
      </c>
      <c r="C1331" s="3" t="s">
        <v>8787</v>
      </c>
      <c r="D1331" s="3" t="s">
        <v>8788</v>
      </c>
      <c r="E1331" s="32">
        <v>126.1098</v>
      </c>
      <c r="F1331" s="20">
        <v>0.16</v>
      </c>
      <c r="G1331" s="9">
        <v>-1.26</v>
      </c>
      <c r="H1331" s="6" t="s">
        <v>5252</v>
      </c>
      <c r="I1331" s="13">
        <v>1.74</v>
      </c>
      <c r="J1331" s="31"/>
      <c r="K1331" s="31"/>
      <c r="L1331" s="31"/>
      <c r="M1331" s="31"/>
      <c r="N1331" s="31"/>
      <c r="O1331" s="31"/>
      <c r="P1331" s="31"/>
      <c r="Q1331" s="31"/>
      <c r="R1331" s="31"/>
      <c r="S1331" s="31"/>
      <c r="T1331" s="31"/>
      <c r="U1331" s="31"/>
      <c r="V1331" s="31"/>
      <c r="W1331" s="31"/>
      <c r="X1331" s="31"/>
      <c r="Y1331" s="31"/>
    </row>
    <row r="1332" ht="15.75" customHeight="1">
      <c r="A1332" s="8">
        <v>1331.0</v>
      </c>
      <c r="B1332" s="31" t="s">
        <v>8789</v>
      </c>
      <c r="C1332" s="26" t="s">
        <v>8790</v>
      </c>
      <c r="D1332" s="29" t="s">
        <v>8791</v>
      </c>
      <c r="E1332" s="32">
        <v>126.1098</v>
      </c>
      <c r="F1332" s="20">
        <v>0.55</v>
      </c>
      <c r="G1332" s="31" t="s">
        <v>8792</v>
      </c>
      <c r="H1332" s="6" t="s">
        <v>5252</v>
      </c>
      <c r="I1332" s="18">
        <v>3.4395714285714285</v>
      </c>
      <c r="J1332" s="31"/>
      <c r="K1332" s="31"/>
      <c r="L1332" s="31"/>
      <c r="M1332" s="31"/>
      <c r="N1332" s="31"/>
      <c r="O1332" s="31"/>
      <c r="P1332" s="31"/>
      <c r="Q1332" s="31"/>
      <c r="R1332" s="31"/>
      <c r="S1332" s="31"/>
      <c r="T1332" s="31"/>
      <c r="U1332" s="31"/>
      <c r="V1332" s="31"/>
      <c r="W1332" s="31"/>
      <c r="X1332" s="31"/>
      <c r="Y1332" s="31"/>
    </row>
    <row r="1333" ht="15.75" customHeight="1">
      <c r="A1333" s="8">
        <v>1332.0</v>
      </c>
      <c r="B1333" s="31" t="s">
        <v>8793</v>
      </c>
      <c r="C1333" s="26" t="s">
        <v>8794</v>
      </c>
      <c r="D1333" s="29" t="s">
        <v>8795</v>
      </c>
      <c r="E1333" s="32">
        <v>126.1098</v>
      </c>
      <c r="F1333" s="20">
        <v>0.16</v>
      </c>
      <c r="G1333" s="31" t="s">
        <v>8796</v>
      </c>
      <c r="H1333" s="29" t="s">
        <v>4319</v>
      </c>
      <c r="I1333" s="18">
        <v>1.7386666666666666</v>
      </c>
      <c r="J1333" s="31"/>
      <c r="K1333" s="31"/>
      <c r="L1333" s="31"/>
      <c r="M1333" s="31"/>
      <c r="N1333" s="31"/>
      <c r="O1333" s="31"/>
      <c r="P1333" s="31"/>
      <c r="Q1333" s="31"/>
      <c r="R1333" s="31"/>
      <c r="S1333" s="31"/>
      <c r="T1333" s="31"/>
      <c r="U1333" s="31"/>
      <c r="V1333" s="31"/>
      <c r="W1333" s="31"/>
      <c r="X1333" s="31"/>
      <c r="Y1333" s="31"/>
    </row>
    <row r="1334" ht="15.75" customHeight="1">
      <c r="A1334" s="8">
        <v>1333.0</v>
      </c>
      <c r="B1334" s="31" t="s">
        <v>8797</v>
      </c>
      <c r="C1334" s="26" t="s">
        <v>8798</v>
      </c>
      <c r="D1334" s="29" t="s">
        <v>8799</v>
      </c>
      <c r="E1334" s="32">
        <v>154.1199</v>
      </c>
      <c r="F1334" s="20">
        <v>1.47</v>
      </c>
      <c r="G1334" s="31" t="s">
        <v>8800</v>
      </c>
      <c r="H1334" s="3" t="s">
        <v>6076</v>
      </c>
      <c r="I1334" s="18">
        <v>3.307</v>
      </c>
      <c r="J1334" s="31"/>
      <c r="K1334" s="31"/>
      <c r="L1334" s="31"/>
      <c r="M1334" s="31"/>
      <c r="N1334" s="31"/>
      <c r="O1334" s="31"/>
      <c r="P1334" s="31"/>
      <c r="Q1334" s="31"/>
      <c r="R1334" s="31"/>
      <c r="S1334" s="31"/>
      <c r="T1334" s="31"/>
      <c r="U1334" s="31"/>
      <c r="V1334" s="31"/>
      <c r="W1334" s="31"/>
      <c r="X1334" s="31"/>
      <c r="Y1334" s="31"/>
    </row>
    <row r="1335" ht="15.75" customHeight="1">
      <c r="A1335" s="8">
        <v>1334.0</v>
      </c>
      <c r="B1335" s="31" t="s">
        <v>8801</v>
      </c>
      <c r="C1335" s="26" t="s">
        <v>8802</v>
      </c>
      <c r="D1335" s="29" t="s">
        <v>8803</v>
      </c>
      <c r="E1335" s="32">
        <v>154.1199</v>
      </c>
      <c r="F1335" s="20">
        <v>0.69</v>
      </c>
      <c r="G1335" s="31" t="s">
        <v>8804</v>
      </c>
      <c r="H1335" s="3" t="s">
        <v>6076</v>
      </c>
      <c r="I1335" s="18">
        <v>2.967</v>
      </c>
      <c r="J1335" s="31"/>
      <c r="K1335" s="31"/>
      <c r="L1335" s="31"/>
      <c r="M1335" s="31"/>
      <c r="N1335" s="31"/>
      <c r="O1335" s="31"/>
      <c r="P1335" s="31"/>
      <c r="Q1335" s="31"/>
      <c r="R1335" s="31"/>
      <c r="S1335" s="31"/>
      <c r="T1335" s="31"/>
      <c r="U1335" s="31"/>
      <c r="V1335" s="31"/>
      <c r="W1335" s="31"/>
      <c r="X1335" s="31"/>
      <c r="Y1335" s="31"/>
    </row>
    <row r="1336" ht="15.75" customHeight="1">
      <c r="A1336" s="8">
        <v>1335.0</v>
      </c>
      <c r="B1336" s="31" t="s">
        <v>8805</v>
      </c>
      <c r="C1336" s="3" t="s">
        <v>8806</v>
      </c>
      <c r="D1336" s="29" t="s">
        <v>8807</v>
      </c>
      <c r="E1336" s="32">
        <v>216.105</v>
      </c>
      <c r="F1336" s="20">
        <v>2.66544058474304</v>
      </c>
      <c r="G1336" s="31" t="s">
        <v>6582</v>
      </c>
      <c r="H1336" s="29" t="s">
        <v>4319</v>
      </c>
      <c r="I1336" s="18">
        <v>4.18</v>
      </c>
      <c r="J1336" s="31"/>
      <c r="K1336" s="31"/>
      <c r="L1336" s="31"/>
      <c r="M1336" s="31"/>
      <c r="N1336" s="31"/>
      <c r="O1336" s="31"/>
      <c r="P1336" s="31"/>
      <c r="Q1336" s="31"/>
      <c r="R1336" s="31"/>
      <c r="S1336" s="31"/>
      <c r="T1336" s="31"/>
      <c r="U1336" s="31"/>
      <c r="V1336" s="31"/>
      <c r="W1336" s="31"/>
      <c r="X1336" s="31"/>
      <c r="Y1336" s="31"/>
    </row>
    <row r="1337" ht="15.75" customHeight="1">
      <c r="A1337" s="8">
        <v>1336.0</v>
      </c>
      <c r="B1337" s="31" t="s">
        <v>8808</v>
      </c>
      <c r="C1337" s="26" t="s">
        <v>8809</v>
      </c>
      <c r="D1337" s="29" t="s">
        <v>8810</v>
      </c>
      <c r="E1337" s="32">
        <v>109.1256</v>
      </c>
      <c r="F1337" s="20">
        <v>0.62</v>
      </c>
      <c r="G1337" s="31" t="s">
        <v>8811</v>
      </c>
      <c r="H1337" s="6" t="s">
        <v>5252</v>
      </c>
      <c r="I1337" s="18">
        <v>3.9408</v>
      </c>
      <c r="J1337" s="31"/>
      <c r="K1337" s="31"/>
      <c r="L1337" s="31"/>
      <c r="M1337" s="31"/>
      <c r="N1337" s="31"/>
      <c r="O1337" s="31"/>
      <c r="P1337" s="31"/>
      <c r="Q1337" s="31"/>
      <c r="R1337" s="31"/>
      <c r="S1337" s="31"/>
      <c r="T1337" s="31"/>
      <c r="U1337" s="31"/>
      <c r="V1337" s="31"/>
      <c r="W1337" s="31"/>
      <c r="X1337" s="31"/>
      <c r="Y1337" s="31"/>
    </row>
    <row r="1338" ht="15.75" customHeight="1">
      <c r="A1338" s="8">
        <v>1337.0</v>
      </c>
      <c r="B1338" s="31" t="s">
        <v>8812</v>
      </c>
      <c r="C1338" s="26" t="s">
        <v>8813</v>
      </c>
      <c r="D1338" s="29" t="s">
        <v>8814</v>
      </c>
      <c r="E1338" s="32">
        <v>123.1521</v>
      </c>
      <c r="F1338" s="20">
        <v>1.16</v>
      </c>
      <c r="G1338" s="31" t="s">
        <v>8815</v>
      </c>
      <c r="H1338" s="29" t="s">
        <v>4319</v>
      </c>
      <c r="I1338" s="18">
        <v>3.29</v>
      </c>
      <c r="J1338" s="31"/>
      <c r="K1338" s="31"/>
      <c r="L1338" s="31"/>
      <c r="M1338" s="31"/>
      <c r="N1338" s="31"/>
      <c r="O1338" s="31"/>
      <c r="P1338" s="31"/>
      <c r="Q1338" s="31"/>
      <c r="R1338" s="31"/>
      <c r="S1338" s="31"/>
      <c r="T1338" s="31"/>
      <c r="U1338" s="31"/>
      <c r="V1338" s="31"/>
      <c r="W1338" s="31"/>
      <c r="X1338" s="31"/>
      <c r="Y1338" s="31"/>
    </row>
    <row r="1339" ht="15.75" customHeight="1">
      <c r="A1339" s="8">
        <v>1338.0</v>
      </c>
      <c r="B1339" s="31" t="s">
        <v>1805</v>
      </c>
      <c r="C1339" s="26" t="s">
        <v>1806</v>
      </c>
      <c r="D1339" s="29" t="s">
        <v>8816</v>
      </c>
      <c r="E1339" s="32">
        <v>109.1256</v>
      </c>
      <c r="F1339" s="20">
        <v>0.04</v>
      </c>
      <c r="G1339" s="31" t="s">
        <v>8817</v>
      </c>
      <c r="H1339" s="6" t="s">
        <v>5252</v>
      </c>
      <c r="I1339" s="18">
        <v>2.9216</v>
      </c>
      <c r="J1339" s="31"/>
      <c r="K1339" s="31"/>
      <c r="L1339" s="31"/>
      <c r="M1339" s="31"/>
      <c r="N1339" s="31"/>
      <c r="O1339" s="31"/>
      <c r="P1339" s="31"/>
      <c r="Q1339" s="31"/>
      <c r="R1339" s="31"/>
      <c r="S1339" s="31"/>
      <c r="T1339" s="31"/>
      <c r="U1339" s="31"/>
      <c r="V1339" s="31"/>
      <c r="W1339" s="31"/>
      <c r="X1339" s="31"/>
      <c r="Y1339" s="31"/>
    </row>
    <row r="1340" ht="15.75" customHeight="1">
      <c r="A1340" s="8">
        <v>1339.0</v>
      </c>
      <c r="B1340" s="31" t="s">
        <v>1808</v>
      </c>
      <c r="C1340" s="26" t="s">
        <v>1809</v>
      </c>
      <c r="D1340" s="29" t="s">
        <v>8818</v>
      </c>
      <c r="E1340" s="32">
        <v>109.1256</v>
      </c>
      <c r="F1340" s="20">
        <v>0.21</v>
      </c>
      <c r="G1340" s="31" t="s">
        <v>8819</v>
      </c>
      <c r="H1340" s="6" t="s">
        <v>5252</v>
      </c>
      <c r="I1340" s="18">
        <v>2.4730909090909092</v>
      </c>
      <c r="J1340" s="31"/>
      <c r="K1340" s="31"/>
      <c r="L1340" s="31"/>
      <c r="M1340" s="31"/>
      <c r="N1340" s="31"/>
      <c r="O1340" s="31"/>
      <c r="P1340" s="31"/>
      <c r="Q1340" s="31"/>
      <c r="R1340" s="31"/>
      <c r="S1340" s="31"/>
      <c r="T1340" s="31"/>
      <c r="U1340" s="31"/>
      <c r="V1340" s="31"/>
      <c r="W1340" s="31"/>
      <c r="X1340" s="31"/>
      <c r="Y1340" s="31"/>
    </row>
    <row r="1341" ht="15.75" customHeight="1">
      <c r="A1341" s="8">
        <v>1340.0</v>
      </c>
      <c r="B1341" s="31" t="s">
        <v>8820</v>
      </c>
      <c r="C1341" s="26" t="s">
        <v>8821</v>
      </c>
      <c r="D1341" s="29" t="s">
        <v>8822</v>
      </c>
      <c r="E1341" s="32">
        <v>165.2316</v>
      </c>
      <c r="F1341" s="20">
        <v>2.51</v>
      </c>
      <c r="G1341" s="31" t="s">
        <v>8823</v>
      </c>
      <c r="H1341" s="6" t="s">
        <v>8824</v>
      </c>
      <c r="I1341" s="18">
        <v>3.3688000000000002</v>
      </c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1"/>
      <c r="U1341" s="31"/>
      <c r="V1341" s="31"/>
      <c r="W1341" s="31"/>
      <c r="X1341" s="31"/>
      <c r="Y1341" s="31"/>
    </row>
    <row r="1342" ht="15.75" customHeight="1">
      <c r="A1342" s="8">
        <v>1341.0</v>
      </c>
      <c r="B1342" s="31" t="s">
        <v>8825</v>
      </c>
      <c r="C1342" s="26" t="s">
        <v>8826</v>
      </c>
      <c r="D1342" s="29" t="s">
        <v>8827</v>
      </c>
      <c r="E1342" s="32">
        <v>123.1521</v>
      </c>
      <c r="F1342" s="20">
        <v>0.79</v>
      </c>
      <c r="G1342" s="31" t="s">
        <v>4574</v>
      </c>
      <c r="H1342" s="29" t="s">
        <v>4319</v>
      </c>
      <c r="I1342" s="18">
        <v>2.61</v>
      </c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1"/>
      <c r="U1342" s="31"/>
      <c r="V1342" s="31"/>
      <c r="W1342" s="31"/>
      <c r="X1342" s="31"/>
      <c r="Y1342" s="31"/>
    </row>
    <row r="1343" ht="14.25" customHeight="1">
      <c r="A1343" s="8">
        <v>1342.0</v>
      </c>
      <c r="B1343" s="31" t="s">
        <v>8828</v>
      </c>
      <c r="C1343" s="26" t="s">
        <v>8829</v>
      </c>
      <c r="D1343" s="29" t="s">
        <v>8830</v>
      </c>
      <c r="E1343" s="32">
        <v>123.1521</v>
      </c>
      <c r="F1343" s="20">
        <v>0.79</v>
      </c>
      <c r="G1343" s="31" t="s">
        <v>8831</v>
      </c>
      <c r="H1343" s="6" t="s">
        <v>5252</v>
      </c>
      <c r="I1343" s="18">
        <v>4.296375</v>
      </c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1"/>
      <c r="U1343" s="31"/>
      <c r="V1343" s="31"/>
      <c r="W1343" s="31"/>
      <c r="X1343" s="31"/>
      <c r="Y1343" s="31"/>
    </row>
    <row r="1344" ht="15.75" customHeight="1">
      <c r="A1344" s="8">
        <v>1343.0</v>
      </c>
      <c r="B1344" s="31" t="s">
        <v>8832</v>
      </c>
      <c r="C1344" s="26" t="s">
        <v>8833</v>
      </c>
      <c r="D1344" s="29" t="s">
        <v>8834</v>
      </c>
      <c r="E1344" s="32">
        <v>123.1521</v>
      </c>
      <c r="F1344" s="20">
        <v>0.79</v>
      </c>
      <c r="G1344" s="31" t="s">
        <v>8835</v>
      </c>
      <c r="H1344" s="29" t="s">
        <v>4319</v>
      </c>
      <c r="I1344" s="18">
        <v>3.96</v>
      </c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1"/>
      <c r="U1344" s="31"/>
      <c r="V1344" s="31"/>
      <c r="W1344" s="31"/>
      <c r="X1344" s="31"/>
      <c r="Y1344" s="31"/>
    </row>
    <row r="1345" ht="15.75" customHeight="1">
      <c r="A1345" s="8">
        <v>1344.0</v>
      </c>
      <c r="B1345" s="31" t="s">
        <v>8836</v>
      </c>
      <c r="C1345" s="26" t="s">
        <v>8837</v>
      </c>
      <c r="D1345" s="29" t="s">
        <v>8838</v>
      </c>
      <c r="E1345" s="32">
        <v>137.1786</v>
      </c>
      <c r="F1345" s="20">
        <v>1.34</v>
      </c>
      <c r="G1345" s="31" t="s">
        <v>8839</v>
      </c>
      <c r="H1345" s="6" t="s">
        <v>5252</v>
      </c>
      <c r="I1345" s="18">
        <v>4.4399999999999995</v>
      </c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1"/>
      <c r="U1345" s="31"/>
      <c r="V1345" s="31"/>
      <c r="W1345" s="31"/>
      <c r="X1345" s="31"/>
      <c r="Y1345" s="31"/>
    </row>
    <row r="1346" ht="15.75" customHeight="1">
      <c r="A1346" s="8">
        <v>1345.0</v>
      </c>
      <c r="B1346" s="31" t="s">
        <v>8840</v>
      </c>
      <c r="C1346" s="26" t="s">
        <v>8841</v>
      </c>
      <c r="D1346" s="29" t="s">
        <v>8842</v>
      </c>
      <c r="E1346" s="32">
        <v>137.1786</v>
      </c>
      <c r="F1346" s="20">
        <v>1.69</v>
      </c>
      <c r="G1346" s="31" t="s">
        <v>8843</v>
      </c>
      <c r="H1346" s="6" t="s">
        <v>5252</v>
      </c>
      <c r="I1346" s="18">
        <v>3.8882857142857143</v>
      </c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1"/>
      <c r="U1346" s="31"/>
      <c r="V1346" s="31"/>
      <c r="W1346" s="31"/>
      <c r="X1346" s="31"/>
      <c r="Y1346" s="31"/>
    </row>
    <row r="1347" ht="15.75" customHeight="1">
      <c r="A1347" s="8">
        <v>1346.0</v>
      </c>
      <c r="B1347" s="31" t="s">
        <v>8844</v>
      </c>
      <c r="C1347" s="26" t="s">
        <v>8845</v>
      </c>
      <c r="D1347" s="29" t="s">
        <v>8846</v>
      </c>
      <c r="E1347" s="32">
        <v>123.1521</v>
      </c>
      <c r="F1347" s="20">
        <v>0.79</v>
      </c>
      <c r="G1347" s="31" t="s">
        <v>8847</v>
      </c>
      <c r="H1347" s="36" t="s">
        <v>4627</v>
      </c>
      <c r="I1347" s="18">
        <v>2.45</v>
      </c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1"/>
      <c r="U1347" s="31"/>
      <c r="V1347" s="31"/>
      <c r="W1347" s="31"/>
      <c r="X1347" s="31"/>
      <c r="Y1347" s="31"/>
    </row>
    <row r="1348" ht="14.25" customHeight="1">
      <c r="A1348" s="8">
        <v>1347.0</v>
      </c>
      <c r="B1348" s="31" t="s">
        <v>8848</v>
      </c>
      <c r="C1348" s="26" t="s">
        <v>8849</v>
      </c>
      <c r="D1348" s="29" t="s">
        <v>8850</v>
      </c>
      <c r="E1348" s="32">
        <v>139.1515</v>
      </c>
      <c r="F1348" s="20">
        <v>0.07</v>
      </c>
      <c r="G1348" s="31" t="s">
        <v>8851</v>
      </c>
      <c r="H1348" s="6" t="s">
        <v>5252</v>
      </c>
      <c r="I1348" s="18">
        <v>3.45</v>
      </c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1"/>
      <c r="U1348" s="31"/>
      <c r="V1348" s="31"/>
      <c r="W1348" s="31"/>
      <c r="X1348" s="31"/>
      <c r="Y1348" s="31"/>
    </row>
    <row r="1349" ht="15.75" customHeight="1">
      <c r="A1349" s="8">
        <v>1348.0</v>
      </c>
      <c r="B1349" s="31" t="s">
        <v>8852</v>
      </c>
      <c r="C1349" s="26" t="s">
        <v>8853</v>
      </c>
      <c r="D1349" s="29" t="s">
        <v>8854</v>
      </c>
      <c r="E1349" s="32">
        <v>266.9178</v>
      </c>
      <c r="F1349" s="20">
        <v>2.02</v>
      </c>
      <c r="G1349" s="31" t="s">
        <v>8715</v>
      </c>
      <c r="H1349" s="29" t="s">
        <v>4319</v>
      </c>
      <c r="I1349" s="18">
        <v>4.55</v>
      </c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1"/>
      <c r="U1349" s="31"/>
      <c r="V1349" s="31"/>
      <c r="W1349" s="31"/>
      <c r="X1349" s="31"/>
      <c r="Y1349" s="31"/>
    </row>
    <row r="1350" ht="15.75" customHeight="1">
      <c r="A1350" s="8">
        <v>1349.0</v>
      </c>
      <c r="B1350" s="31" t="s">
        <v>8855</v>
      </c>
      <c r="C1350" s="26" t="s">
        <v>8856</v>
      </c>
      <c r="D1350" s="29" t="s">
        <v>8857</v>
      </c>
      <c r="E1350" s="32">
        <v>143.5704</v>
      </c>
      <c r="F1350" s="20">
        <v>1.81</v>
      </c>
      <c r="G1350" s="31" t="s">
        <v>8858</v>
      </c>
      <c r="H1350" s="6" t="s">
        <v>5252</v>
      </c>
      <c r="I1350" s="18">
        <v>3.7768750000000004</v>
      </c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1"/>
      <c r="U1350" s="31"/>
      <c r="V1350" s="31"/>
      <c r="W1350" s="31"/>
      <c r="X1350" s="31"/>
      <c r="Y1350" s="31"/>
    </row>
    <row r="1351" ht="15.75" customHeight="1">
      <c r="A1351" s="8">
        <v>1350.0</v>
      </c>
      <c r="B1351" s="31" t="s">
        <v>8859</v>
      </c>
      <c r="C1351" s="26" t="s">
        <v>8860</v>
      </c>
      <c r="D1351" s="29" t="s">
        <v>8861</v>
      </c>
      <c r="E1351" s="32">
        <v>143.5704</v>
      </c>
      <c r="F1351" s="20">
        <v>0.89</v>
      </c>
      <c r="G1351" s="31" t="s">
        <v>4509</v>
      </c>
      <c r="H1351" s="29" t="s">
        <v>4319</v>
      </c>
      <c r="I1351" s="18">
        <v>3.7199999999999998</v>
      </c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1"/>
      <c r="U1351" s="31"/>
      <c r="V1351" s="31"/>
      <c r="W1351" s="31"/>
      <c r="X1351" s="31"/>
      <c r="Y1351" s="31"/>
    </row>
    <row r="1352" ht="15.75" customHeight="1">
      <c r="A1352" s="8">
        <v>1351.0</v>
      </c>
      <c r="B1352" s="31" t="s">
        <v>8862</v>
      </c>
      <c r="C1352" s="26" t="s">
        <v>8863</v>
      </c>
      <c r="D1352" s="29" t="s">
        <v>8864</v>
      </c>
      <c r="E1352" s="32">
        <v>178.0152</v>
      </c>
      <c r="F1352" s="20">
        <v>1.53</v>
      </c>
      <c r="G1352" s="31" t="s">
        <v>8865</v>
      </c>
      <c r="H1352" s="29" t="s">
        <v>4319</v>
      </c>
      <c r="I1352" s="18">
        <v>4.29</v>
      </c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1"/>
      <c r="U1352" s="31"/>
      <c r="V1352" s="31"/>
      <c r="W1352" s="31"/>
      <c r="X1352" s="31"/>
      <c r="Y1352" s="31"/>
    </row>
    <row r="1353" ht="15.75" customHeight="1">
      <c r="A1353" s="8">
        <v>1352.0</v>
      </c>
      <c r="B1353" s="31" t="s">
        <v>8866</v>
      </c>
      <c r="C1353" s="3" t="s">
        <v>8867</v>
      </c>
      <c r="D1353" s="29" t="s">
        <v>8868</v>
      </c>
      <c r="E1353" s="32">
        <v>143.5704</v>
      </c>
      <c r="F1353" s="20">
        <v>2.0071266653137</v>
      </c>
      <c r="G1353" s="31" t="s">
        <v>8869</v>
      </c>
      <c r="H1353" s="29" t="s">
        <v>4319</v>
      </c>
      <c r="I1353" s="18">
        <v>3.1</v>
      </c>
      <c r="J1353" s="31"/>
      <c r="K1353" s="31"/>
      <c r="L1353" s="31"/>
      <c r="M1353" s="31"/>
      <c r="N1353" s="31"/>
      <c r="O1353" s="31"/>
      <c r="P1353" s="31"/>
      <c r="Q1353" s="31"/>
      <c r="R1353" s="31"/>
      <c r="S1353" s="31"/>
      <c r="T1353" s="31"/>
      <c r="U1353" s="31"/>
      <c r="V1353" s="31"/>
      <c r="W1353" s="31"/>
      <c r="X1353" s="31"/>
      <c r="Y1353" s="31"/>
    </row>
    <row r="1354" ht="15.75" customHeight="1">
      <c r="A1354" s="8">
        <v>1353.0</v>
      </c>
      <c r="B1354" s="31" t="s">
        <v>8870</v>
      </c>
      <c r="C1354" s="26" t="s">
        <v>8871</v>
      </c>
      <c r="D1354" s="29" t="s">
        <v>8872</v>
      </c>
      <c r="E1354" s="32">
        <v>192.0417</v>
      </c>
      <c r="F1354" s="20">
        <v>2.43</v>
      </c>
      <c r="G1354" s="31" t="s">
        <v>4440</v>
      </c>
      <c r="H1354" s="29" t="s">
        <v>4319</v>
      </c>
      <c r="I1354" s="18">
        <v>4.66</v>
      </c>
      <c r="J1354" s="31"/>
      <c r="K1354" s="31"/>
      <c r="L1354" s="31"/>
      <c r="M1354" s="31"/>
      <c r="N1354" s="31"/>
      <c r="O1354" s="31"/>
      <c r="P1354" s="31"/>
      <c r="Q1354" s="31"/>
      <c r="R1354" s="31"/>
      <c r="S1354" s="31"/>
      <c r="T1354" s="31"/>
      <c r="U1354" s="31"/>
      <c r="V1354" s="31"/>
      <c r="W1354" s="31"/>
      <c r="X1354" s="31"/>
      <c r="Y1354" s="31"/>
    </row>
    <row r="1355" ht="15.75" customHeight="1">
      <c r="A1355" s="8">
        <v>1354.0</v>
      </c>
      <c r="B1355" s="31" t="s">
        <v>8873</v>
      </c>
      <c r="C1355" s="26" t="s">
        <v>8874</v>
      </c>
      <c r="D1355" s="29" t="s">
        <v>8875</v>
      </c>
      <c r="E1355" s="32">
        <v>188.568</v>
      </c>
      <c r="F1355" s="20">
        <v>1.53</v>
      </c>
      <c r="G1355" s="31" t="s">
        <v>7610</v>
      </c>
      <c r="H1355" s="29" t="s">
        <v>4319</v>
      </c>
      <c r="I1355" s="18">
        <v>4.2</v>
      </c>
      <c r="J1355" s="31"/>
      <c r="K1355" s="31"/>
      <c r="L1355" s="31"/>
      <c r="M1355" s="31"/>
      <c r="N1355" s="31"/>
      <c r="O1355" s="31"/>
      <c r="P1355" s="31"/>
      <c r="Q1355" s="31"/>
      <c r="R1355" s="31"/>
      <c r="S1355" s="31"/>
      <c r="T1355" s="31"/>
      <c r="U1355" s="31"/>
      <c r="V1355" s="31"/>
      <c r="W1355" s="31"/>
      <c r="X1355" s="31"/>
      <c r="Y1355" s="31"/>
    </row>
    <row r="1356" ht="15.75" customHeight="1">
      <c r="A1356" s="8">
        <v>1355.0</v>
      </c>
      <c r="B1356" s="31" t="s">
        <v>8876</v>
      </c>
      <c r="C1356" s="26" t="s">
        <v>8877</v>
      </c>
      <c r="D1356" s="29" t="s">
        <v>8878</v>
      </c>
      <c r="E1356" s="32">
        <v>154.1232</v>
      </c>
      <c r="F1356" s="20">
        <v>1.26</v>
      </c>
      <c r="G1356" s="31" t="s">
        <v>8879</v>
      </c>
      <c r="H1356" s="6" t="s">
        <v>8880</v>
      </c>
      <c r="I1356" s="18">
        <v>3.473888888888889</v>
      </c>
      <c r="J1356" s="31"/>
      <c r="K1356" s="31"/>
      <c r="L1356" s="31"/>
      <c r="M1356" s="31"/>
      <c r="N1356" s="31"/>
      <c r="O1356" s="31"/>
      <c r="P1356" s="31"/>
      <c r="Q1356" s="31"/>
      <c r="R1356" s="31"/>
      <c r="S1356" s="31"/>
      <c r="T1356" s="31"/>
      <c r="U1356" s="31"/>
      <c r="V1356" s="31"/>
      <c r="W1356" s="31"/>
      <c r="X1356" s="31"/>
      <c r="Y1356" s="31"/>
    </row>
    <row r="1357" ht="15.75" customHeight="1">
      <c r="A1357" s="8">
        <v>1356.0</v>
      </c>
      <c r="B1357" s="31" t="s">
        <v>1811</v>
      </c>
      <c r="C1357" s="26" t="s">
        <v>1812</v>
      </c>
      <c r="D1357" s="29" t="s">
        <v>8881</v>
      </c>
      <c r="E1357" s="32">
        <v>154.1232</v>
      </c>
      <c r="F1357" s="20">
        <v>0.96</v>
      </c>
      <c r="G1357" s="31" t="s">
        <v>8882</v>
      </c>
      <c r="H1357" s="6" t="s">
        <v>8883</v>
      </c>
      <c r="I1357" s="18">
        <v>3.8913076923076924</v>
      </c>
      <c r="J1357" s="31"/>
      <c r="K1357" s="31"/>
      <c r="L1357" s="31"/>
      <c r="M1357" s="31"/>
      <c r="N1357" s="31"/>
      <c r="O1357" s="31"/>
      <c r="P1357" s="31"/>
      <c r="Q1357" s="31"/>
      <c r="R1357" s="31"/>
      <c r="S1357" s="31"/>
      <c r="T1357" s="31"/>
      <c r="U1357" s="31"/>
      <c r="V1357" s="31"/>
      <c r="W1357" s="31"/>
      <c r="X1357" s="31"/>
      <c r="Y1357" s="31"/>
    </row>
    <row r="1358" ht="15.75" customHeight="1">
      <c r="A1358" s="8">
        <v>1357.0</v>
      </c>
      <c r="B1358" s="31" t="s">
        <v>8884</v>
      </c>
      <c r="C1358" s="26" t="s">
        <v>8885</v>
      </c>
      <c r="D1358" s="29" t="s">
        <v>8886</v>
      </c>
      <c r="E1358" s="32">
        <v>188.568</v>
      </c>
      <c r="F1358" s="20">
        <v>1.64</v>
      </c>
      <c r="G1358" s="31" t="s">
        <v>8887</v>
      </c>
      <c r="H1358" s="6" t="s">
        <v>8888</v>
      </c>
      <c r="I1358" s="18">
        <v>4.173555555555556</v>
      </c>
      <c r="J1358" s="31"/>
      <c r="K1358" s="31"/>
      <c r="L1358" s="31"/>
      <c r="M1358" s="31"/>
      <c r="N1358" s="31"/>
      <c r="O1358" s="31"/>
      <c r="P1358" s="31"/>
      <c r="Q1358" s="31"/>
      <c r="R1358" s="31"/>
      <c r="S1358" s="31"/>
      <c r="T1358" s="31"/>
      <c r="U1358" s="31"/>
      <c r="V1358" s="31"/>
      <c r="W1358" s="31"/>
      <c r="X1358" s="31"/>
      <c r="Y1358" s="31"/>
    </row>
    <row r="1359" ht="15.75" customHeight="1">
      <c r="A1359" s="8">
        <v>1358.0</v>
      </c>
      <c r="B1359" s="31" t="s">
        <v>1819</v>
      </c>
      <c r="C1359" s="26" t="s">
        <v>1820</v>
      </c>
      <c r="D1359" s="29" t="s">
        <v>8889</v>
      </c>
      <c r="E1359" s="32">
        <v>108.1408</v>
      </c>
      <c r="F1359" s="20">
        <v>0.15</v>
      </c>
      <c r="G1359" s="31" t="s">
        <v>8890</v>
      </c>
      <c r="H1359" s="29" t="s">
        <v>4319</v>
      </c>
      <c r="I1359" s="18">
        <v>3.3472</v>
      </c>
      <c r="J1359" s="31"/>
      <c r="K1359" s="31"/>
      <c r="L1359" s="31"/>
      <c r="M1359" s="31"/>
      <c r="N1359" s="31"/>
      <c r="O1359" s="31"/>
      <c r="P1359" s="31"/>
      <c r="Q1359" s="31"/>
      <c r="R1359" s="31"/>
      <c r="S1359" s="31"/>
      <c r="T1359" s="31"/>
      <c r="U1359" s="31"/>
      <c r="V1359" s="31"/>
      <c r="W1359" s="31"/>
      <c r="X1359" s="31"/>
      <c r="Y1359" s="31"/>
    </row>
    <row r="1360" ht="14.25" customHeight="1">
      <c r="A1360" s="8">
        <v>1359.0</v>
      </c>
      <c r="B1360" s="31" t="s">
        <v>3743</v>
      </c>
      <c r="C1360" s="26" t="s">
        <v>3744</v>
      </c>
      <c r="D1360" s="29" t="s">
        <v>8891</v>
      </c>
      <c r="E1360" s="32">
        <v>122.1673</v>
      </c>
      <c r="F1360" s="20">
        <v>0.14</v>
      </c>
      <c r="G1360" s="31" t="s">
        <v>8892</v>
      </c>
      <c r="H1360" s="29" t="s">
        <v>4319</v>
      </c>
      <c r="I1360" s="18">
        <v>2.34</v>
      </c>
      <c r="J1360" s="31"/>
      <c r="K1360" s="31"/>
      <c r="L1360" s="31"/>
      <c r="M1360" s="31"/>
      <c r="N1360" s="31"/>
      <c r="O1360" s="31"/>
      <c r="P1360" s="31"/>
      <c r="Q1360" s="31"/>
      <c r="R1360" s="31"/>
      <c r="S1360" s="31"/>
      <c r="T1360" s="31"/>
      <c r="U1360" s="31"/>
      <c r="V1360" s="31"/>
      <c r="W1360" s="31"/>
      <c r="X1360" s="31"/>
      <c r="Y1360" s="31"/>
    </row>
    <row r="1361" ht="14.25" customHeight="1">
      <c r="A1361" s="8">
        <v>1360.0</v>
      </c>
      <c r="B1361" s="31" t="s">
        <v>1825</v>
      </c>
      <c r="C1361" s="26" t="s">
        <v>1826</v>
      </c>
      <c r="D1361" s="29" t="s">
        <v>8893</v>
      </c>
      <c r="E1361" s="32">
        <v>108.1408</v>
      </c>
      <c r="F1361" s="20">
        <v>-0.3</v>
      </c>
      <c r="G1361" s="31" t="s">
        <v>8894</v>
      </c>
      <c r="H1361" s="29" t="s">
        <v>4319</v>
      </c>
      <c r="I1361" s="18">
        <v>3.162</v>
      </c>
      <c r="J1361" s="31"/>
      <c r="K1361" s="31"/>
      <c r="L1361" s="31"/>
      <c r="M1361" s="31"/>
      <c r="N1361" s="31"/>
      <c r="O1361" s="31"/>
      <c r="P1361" s="31"/>
      <c r="Q1361" s="31"/>
      <c r="R1361" s="31"/>
      <c r="S1361" s="31"/>
      <c r="T1361" s="31"/>
      <c r="U1361" s="31"/>
      <c r="V1361" s="31"/>
      <c r="W1361" s="31"/>
      <c r="X1361" s="31"/>
      <c r="Y1361" s="31"/>
    </row>
    <row r="1362" ht="15.75" customHeight="1">
      <c r="A1362" s="8">
        <v>1361.0</v>
      </c>
      <c r="B1362" s="31" t="s">
        <v>3746</v>
      </c>
      <c r="C1362" s="26" t="s">
        <v>3747</v>
      </c>
      <c r="D1362" s="29" t="s">
        <v>8895</v>
      </c>
      <c r="E1362" s="32">
        <v>108.1408</v>
      </c>
      <c r="F1362" s="20">
        <v>-0.33</v>
      </c>
      <c r="G1362" s="31" t="s">
        <v>8896</v>
      </c>
      <c r="H1362" s="29" t="s">
        <v>4319</v>
      </c>
      <c r="I1362" s="18">
        <v>2.42</v>
      </c>
      <c r="J1362" s="31"/>
      <c r="K1362" s="31"/>
      <c r="L1362" s="31"/>
      <c r="M1362" s="31"/>
      <c r="N1362" s="31"/>
      <c r="O1362" s="31"/>
      <c r="P1362" s="31"/>
      <c r="Q1362" s="31"/>
      <c r="R1362" s="31"/>
      <c r="S1362" s="31"/>
      <c r="T1362" s="31"/>
      <c r="U1362" s="31"/>
      <c r="V1362" s="31"/>
      <c r="W1362" s="31"/>
      <c r="X1362" s="31"/>
      <c r="Y1362" s="31"/>
    </row>
    <row r="1363" ht="14.25" customHeight="1">
      <c r="A1363" s="8">
        <v>1362.0</v>
      </c>
      <c r="B1363" s="31" t="s">
        <v>8897</v>
      </c>
      <c r="C1363" s="26" t="s">
        <v>8898</v>
      </c>
      <c r="D1363" s="29" t="s">
        <v>8899</v>
      </c>
      <c r="E1363" s="32">
        <v>153.1384</v>
      </c>
      <c r="F1363" s="20">
        <v>0.53</v>
      </c>
      <c r="G1363" s="31" t="s">
        <v>8900</v>
      </c>
      <c r="H1363" s="29" t="s">
        <v>4319</v>
      </c>
      <c r="I1363" s="18">
        <v>3.19</v>
      </c>
      <c r="J1363" s="31"/>
      <c r="K1363" s="31"/>
      <c r="L1363" s="31"/>
      <c r="M1363" s="31"/>
      <c r="N1363" s="31"/>
      <c r="O1363" s="31"/>
      <c r="P1363" s="31"/>
      <c r="Q1363" s="31"/>
      <c r="R1363" s="31"/>
      <c r="S1363" s="31"/>
      <c r="T1363" s="31"/>
      <c r="U1363" s="31"/>
      <c r="V1363" s="31"/>
      <c r="W1363" s="31"/>
      <c r="X1363" s="31"/>
      <c r="Y1363" s="31"/>
    </row>
    <row r="1364" ht="14.25" customHeight="1">
      <c r="A1364" s="8">
        <v>1363.0</v>
      </c>
      <c r="B1364" s="9" t="s">
        <v>8901</v>
      </c>
      <c r="C1364" s="3" t="s">
        <v>8902</v>
      </c>
      <c r="D1364" s="3" t="s">
        <v>8903</v>
      </c>
      <c r="E1364" s="32">
        <v>124.1402</v>
      </c>
      <c r="F1364" s="20">
        <v>-0.87</v>
      </c>
      <c r="G1364" s="31">
        <v>0.13</v>
      </c>
      <c r="H1364" s="6" t="s">
        <v>5252</v>
      </c>
      <c r="I1364" s="13">
        <v>3.13</v>
      </c>
      <c r="J1364" s="31"/>
      <c r="K1364" s="31"/>
      <c r="L1364" s="31"/>
      <c r="M1364" s="31"/>
      <c r="N1364" s="31"/>
      <c r="O1364" s="31"/>
      <c r="P1364" s="31"/>
      <c r="Q1364" s="31"/>
      <c r="R1364" s="31"/>
      <c r="S1364" s="31"/>
      <c r="T1364" s="31"/>
      <c r="U1364" s="31"/>
      <c r="V1364" s="31"/>
      <c r="W1364" s="31"/>
      <c r="X1364" s="31"/>
      <c r="Y1364" s="31"/>
    </row>
    <row r="1365" ht="14.25" customHeight="1">
      <c r="A1365" s="8">
        <v>1364.0</v>
      </c>
      <c r="B1365" s="31" t="s">
        <v>8904</v>
      </c>
      <c r="C1365" s="26" t="s">
        <v>8905</v>
      </c>
      <c r="D1365" s="29" t="s">
        <v>8906</v>
      </c>
      <c r="E1365" s="32">
        <v>153.1384</v>
      </c>
      <c r="F1365" s="20">
        <v>0.88</v>
      </c>
      <c r="G1365" s="31" t="s">
        <v>8907</v>
      </c>
      <c r="H1365" s="6" t="s">
        <v>5070</v>
      </c>
      <c r="I1365" s="18">
        <v>3.521</v>
      </c>
      <c r="J1365" s="31"/>
      <c r="K1365" s="31"/>
      <c r="L1365" s="31"/>
      <c r="M1365" s="31"/>
      <c r="N1365" s="31"/>
      <c r="O1365" s="31"/>
      <c r="P1365" s="31"/>
      <c r="Q1365" s="31"/>
      <c r="R1365" s="31"/>
      <c r="S1365" s="31"/>
      <c r="T1365" s="31"/>
      <c r="U1365" s="31"/>
      <c r="V1365" s="31"/>
      <c r="W1365" s="31"/>
      <c r="X1365" s="31"/>
      <c r="Y1365" s="31"/>
    </row>
    <row r="1366" ht="14.25" customHeight="1">
      <c r="A1366" s="8">
        <v>1365.0</v>
      </c>
      <c r="B1366" s="31" t="s">
        <v>8908</v>
      </c>
      <c r="C1366" s="26" t="s">
        <v>8909</v>
      </c>
      <c r="D1366" s="29" t="s">
        <v>8910</v>
      </c>
      <c r="E1366" s="32">
        <v>265.3933</v>
      </c>
      <c r="F1366" s="20">
        <v>0.77</v>
      </c>
      <c r="G1366" s="31" t="s">
        <v>8911</v>
      </c>
      <c r="H1366" s="6" t="s">
        <v>5249</v>
      </c>
      <c r="I1366" s="18">
        <v>2.48</v>
      </c>
      <c r="J1366" s="31"/>
      <c r="K1366" s="31"/>
      <c r="L1366" s="31"/>
      <c r="M1366" s="31"/>
      <c r="N1366" s="31"/>
      <c r="O1366" s="31"/>
      <c r="P1366" s="31"/>
      <c r="Q1366" s="31"/>
      <c r="R1366" s="31"/>
      <c r="S1366" s="31"/>
      <c r="T1366" s="31"/>
      <c r="U1366" s="31"/>
      <c r="V1366" s="31"/>
      <c r="W1366" s="31"/>
      <c r="X1366" s="31"/>
      <c r="Y1366" s="31"/>
    </row>
    <row r="1367" ht="14.25" customHeight="1">
      <c r="A1367" s="8">
        <v>1366.0</v>
      </c>
      <c r="B1367" s="31" t="s">
        <v>8912</v>
      </c>
      <c r="C1367" s="26" t="s">
        <v>8913</v>
      </c>
      <c r="D1367" s="29" t="s">
        <v>8914</v>
      </c>
      <c r="E1367" s="32">
        <v>121.1792</v>
      </c>
      <c r="F1367" s="20">
        <v>1.41</v>
      </c>
      <c r="G1367" s="31" t="s">
        <v>8915</v>
      </c>
      <c r="H1367" s="29" t="s">
        <v>4319</v>
      </c>
      <c r="I1367" s="18">
        <v>3.12</v>
      </c>
      <c r="J1367" s="31"/>
      <c r="K1367" s="31"/>
      <c r="L1367" s="31"/>
      <c r="M1367" s="31"/>
      <c r="N1367" s="31"/>
      <c r="O1367" s="31"/>
      <c r="P1367" s="31"/>
      <c r="Q1367" s="31"/>
      <c r="R1367" s="31"/>
      <c r="S1367" s="31"/>
      <c r="T1367" s="31"/>
      <c r="U1367" s="31"/>
      <c r="V1367" s="31"/>
      <c r="W1367" s="31"/>
      <c r="X1367" s="31"/>
      <c r="Y1367" s="31"/>
    </row>
    <row r="1368" ht="14.25" customHeight="1">
      <c r="A1368" s="8">
        <v>1367.0</v>
      </c>
      <c r="B1368" s="31" t="s">
        <v>1834</v>
      </c>
      <c r="C1368" s="26" t="s">
        <v>1835</v>
      </c>
      <c r="D1368" s="29" t="s">
        <v>8916</v>
      </c>
      <c r="E1368" s="32">
        <v>107.1527</v>
      </c>
      <c r="F1368" s="20">
        <v>1.09</v>
      </c>
      <c r="G1368" s="31" t="s">
        <v>8917</v>
      </c>
      <c r="H1368" s="36" t="s">
        <v>4627</v>
      </c>
      <c r="I1368" s="18">
        <v>2.7585555555555556</v>
      </c>
      <c r="J1368" s="31"/>
      <c r="K1368" s="31"/>
      <c r="L1368" s="31"/>
      <c r="M1368" s="31"/>
      <c r="N1368" s="31"/>
      <c r="O1368" s="31"/>
      <c r="P1368" s="31"/>
      <c r="Q1368" s="31"/>
      <c r="R1368" s="31"/>
      <c r="S1368" s="31"/>
      <c r="T1368" s="31"/>
      <c r="U1368" s="31"/>
      <c r="V1368" s="31"/>
      <c r="W1368" s="31"/>
      <c r="X1368" s="31"/>
      <c r="Y1368" s="31"/>
    </row>
    <row r="1369" ht="14.25" customHeight="1">
      <c r="A1369" s="8">
        <v>1368.0</v>
      </c>
      <c r="B1369" s="31" t="s">
        <v>8918</v>
      </c>
      <c r="C1369" s="26" t="s">
        <v>8919</v>
      </c>
      <c r="D1369" s="29" t="s">
        <v>8920</v>
      </c>
      <c r="E1369" s="32">
        <v>121.1792</v>
      </c>
      <c r="F1369" s="20">
        <v>1.46</v>
      </c>
      <c r="G1369" s="31" t="s">
        <v>8921</v>
      </c>
      <c r="H1369" s="36" t="s">
        <v>4627</v>
      </c>
      <c r="I1369" s="18">
        <v>2.99</v>
      </c>
      <c r="J1369" s="31"/>
      <c r="K1369" s="31"/>
      <c r="L1369" s="31"/>
      <c r="M1369" s="31"/>
      <c r="N1369" s="31"/>
      <c r="O1369" s="31"/>
      <c r="P1369" s="31"/>
      <c r="Q1369" s="31"/>
      <c r="R1369" s="31"/>
      <c r="S1369" s="31"/>
      <c r="T1369" s="31"/>
      <c r="U1369" s="31"/>
      <c r="V1369" s="31"/>
      <c r="W1369" s="31"/>
      <c r="X1369" s="31"/>
      <c r="Y1369" s="31"/>
    </row>
    <row r="1370" ht="15.75" customHeight="1">
      <c r="A1370" s="8">
        <v>1369.0</v>
      </c>
      <c r="B1370" s="31" t="s">
        <v>8922</v>
      </c>
      <c r="C1370" s="26" t="s">
        <v>8923</v>
      </c>
      <c r="D1370" s="29" t="s">
        <v>8924</v>
      </c>
      <c r="E1370" s="32">
        <v>135.2057</v>
      </c>
      <c r="F1370" s="20">
        <v>1.76</v>
      </c>
      <c r="G1370" s="31" t="s">
        <v>8925</v>
      </c>
      <c r="H1370" s="36" t="s">
        <v>4627</v>
      </c>
      <c r="I1370" s="18">
        <v>2.7199999999999998</v>
      </c>
      <c r="J1370" s="31"/>
      <c r="K1370" s="31"/>
      <c r="L1370" s="31"/>
      <c r="M1370" s="31"/>
      <c r="N1370" s="31"/>
      <c r="O1370" s="31"/>
      <c r="P1370" s="31"/>
      <c r="Q1370" s="31"/>
      <c r="R1370" s="31"/>
      <c r="S1370" s="31"/>
      <c r="T1370" s="31"/>
      <c r="U1370" s="31"/>
      <c r="V1370" s="31"/>
      <c r="W1370" s="31"/>
      <c r="X1370" s="31"/>
      <c r="Y1370" s="31"/>
    </row>
    <row r="1371" ht="14.25" customHeight="1">
      <c r="A1371" s="8">
        <v>1370.0</v>
      </c>
      <c r="B1371" s="31" t="s">
        <v>8926</v>
      </c>
      <c r="C1371" s="26" t="s">
        <v>8927</v>
      </c>
      <c r="D1371" s="29" t="s">
        <v>8928</v>
      </c>
      <c r="E1371" s="32">
        <v>121.1792</v>
      </c>
      <c r="F1371" s="20">
        <v>1.49</v>
      </c>
      <c r="G1371" s="31" t="s">
        <v>8929</v>
      </c>
      <c r="H1371" s="36" t="s">
        <v>4627</v>
      </c>
      <c r="I1371" s="18">
        <v>2.82</v>
      </c>
      <c r="J1371" s="31"/>
      <c r="K1371" s="31"/>
      <c r="L1371" s="31"/>
      <c r="M1371" s="31"/>
      <c r="N1371" s="31"/>
      <c r="O1371" s="31"/>
      <c r="P1371" s="31"/>
      <c r="Q1371" s="31"/>
      <c r="R1371" s="31"/>
      <c r="S1371" s="31"/>
      <c r="T1371" s="31"/>
      <c r="U1371" s="31"/>
      <c r="V1371" s="31"/>
      <c r="W1371" s="31"/>
      <c r="X1371" s="31"/>
      <c r="Y1371" s="31"/>
    </row>
    <row r="1372" ht="14.25" customHeight="1">
      <c r="A1372" s="8">
        <v>1371.0</v>
      </c>
      <c r="B1372" s="31" t="s">
        <v>8930</v>
      </c>
      <c r="C1372" s="26" t="s">
        <v>8931</v>
      </c>
      <c r="D1372" s="29" t="s">
        <v>8932</v>
      </c>
      <c r="E1372" s="32">
        <v>135.2057</v>
      </c>
      <c r="F1372" s="20">
        <v>1.83</v>
      </c>
      <c r="G1372" s="31" t="s">
        <v>8933</v>
      </c>
      <c r="H1372" s="29" t="s">
        <v>4319</v>
      </c>
      <c r="I1372" s="18">
        <v>3.2800000000000002</v>
      </c>
      <c r="J1372" s="31"/>
      <c r="K1372" s="31"/>
      <c r="L1372" s="31"/>
      <c r="M1372" s="31"/>
      <c r="N1372" s="31"/>
      <c r="O1372" s="31"/>
      <c r="P1372" s="31"/>
      <c r="Q1372" s="31"/>
      <c r="R1372" s="31"/>
      <c r="S1372" s="31"/>
      <c r="T1372" s="31"/>
      <c r="U1372" s="31"/>
      <c r="V1372" s="31"/>
      <c r="W1372" s="31"/>
      <c r="X1372" s="31"/>
      <c r="Y1372" s="31"/>
    </row>
    <row r="1373" ht="15.75" customHeight="1">
      <c r="A1373" s="8">
        <v>1372.0</v>
      </c>
      <c r="B1373" s="31" t="s">
        <v>8934</v>
      </c>
      <c r="C1373" s="26" t="s">
        <v>8935</v>
      </c>
      <c r="D1373" s="29" t="s">
        <v>8936</v>
      </c>
      <c r="E1373" s="32">
        <v>135.2057</v>
      </c>
      <c r="F1373" s="20">
        <v>1.83</v>
      </c>
      <c r="G1373" s="31" t="s">
        <v>8937</v>
      </c>
      <c r="H1373" s="36" t="s">
        <v>4627</v>
      </c>
      <c r="I1373" s="18">
        <v>2.96</v>
      </c>
      <c r="J1373" s="31"/>
      <c r="K1373" s="31"/>
      <c r="L1373" s="31"/>
      <c r="M1373" s="31"/>
      <c r="N1373" s="31"/>
      <c r="O1373" s="31"/>
      <c r="P1373" s="31"/>
      <c r="Q1373" s="31"/>
      <c r="R1373" s="31"/>
      <c r="S1373" s="31"/>
      <c r="T1373" s="31"/>
      <c r="U1373" s="31"/>
      <c r="V1373" s="31"/>
      <c r="W1373" s="31"/>
      <c r="X1373" s="31"/>
      <c r="Y1373" s="31"/>
    </row>
    <row r="1374" ht="15.75" customHeight="1">
      <c r="A1374" s="8">
        <v>1373.0</v>
      </c>
      <c r="B1374" s="31" t="s">
        <v>8938</v>
      </c>
      <c r="C1374" s="26" t="s">
        <v>8939</v>
      </c>
      <c r="D1374" s="29" t="s">
        <v>8940</v>
      </c>
      <c r="E1374" s="32">
        <v>149.2322</v>
      </c>
      <c r="F1374" s="20">
        <v>2.4</v>
      </c>
      <c r="G1374" s="31" t="s">
        <v>8941</v>
      </c>
      <c r="H1374" s="29" t="s">
        <v>4319</v>
      </c>
      <c r="I1374" s="18">
        <v>3.62</v>
      </c>
      <c r="J1374" s="31"/>
      <c r="K1374" s="31"/>
      <c r="L1374" s="31"/>
      <c r="M1374" s="31"/>
      <c r="N1374" s="31"/>
      <c r="O1374" s="31"/>
      <c r="P1374" s="31"/>
      <c r="Q1374" s="31"/>
      <c r="R1374" s="31"/>
      <c r="S1374" s="31"/>
      <c r="T1374" s="31"/>
      <c r="U1374" s="31"/>
      <c r="V1374" s="31"/>
      <c r="W1374" s="31"/>
      <c r="X1374" s="31"/>
      <c r="Y1374" s="31"/>
    </row>
    <row r="1375" ht="14.25" customHeight="1">
      <c r="A1375" s="8">
        <v>1374.0</v>
      </c>
      <c r="B1375" s="31" t="s">
        <v>8942</v>
      </c>
      <c r="C1375" s="26" t="s">
        <v>8943</v>
      </c>
      <c r="D1375" s="29" t="s">
        <v>8944</v>
      </c>
      <c r="E1375" s="32">
        <v>141.5975</v>
      </c>
      <c r="F1375" s="20">
        <v>1.71</v>
      </c>
      <c r="G1375" s="31" t="s">
        <v>8945</v>
      </c>
      <c r="H1375" s="36" t="s">
        <v>4627</v>
      </c>
      <c r="I1375" s="18">
        <v>3.16</v>
      </c>
      <c r="J1375" s="31"/>
      <c r="K1375" s="31"/>
      <c r="L1375" s="31"/>
      <c r="M1375" s="31"/>
      <c r="N1375" s="31"/>
      <c r="O1375" s="31"/>
      <c r="P1375" s="31"/>
      <c r="Q1375" s="31"/>
      <c r="R1375" s="31"/>
      <c r="S1375" s="31"/>
      <c r="T1375" s="31"/>
      <c r="U1375" s="31"/>
      <c r="V1375" s="31"/>
      <c r="W1375" s="31"/>
      <c r="X1375" s="31"/>
      <c r="Y1375" s="31"/>
    </row>
    <row r="1376" ht="14.25" customHeight="1">
      <c r="A1376" s="8">
        <v>1375.0</v>
      </c>
      <c r="B1376" s="31" t="s">
        <v>8946</v>
      </c>
      <c r="C1376" s="26" t="s">
        <v>8947</v>
      </c>
      <c r="D1376" s="29" t="s">
        <v>8948</v>
      </c>
      <c r="E1376" s="32">
        <v>155.624</v>
      </c>
      <c r="F1376" s="20">
        <v>1.98</v>
      </c>
      <c r="G1376" s="31" t="s">
        <v>8949</v>
      </c>
      <c r="H1376" s="36" t="s">
        <v>4627</v>
      </c>
      <c r="I1376" s="18">
        <v>3.14</v>
      </c>
      <c r="J1376" s="31"/>
      <c r="K1376" s="31"/>
      <c r="L1376" s="31"/>
      <c r="M1376" s="31"/>
      <c r="N1376" s="31"/>
      <c r="O1376" s="31"/>
      <c r="P1376" s="31"/>
      <c r="Q1376" s="31"/>
      <c r="R1376" s="31"/>
      <c r="S1376" s="31"/>
      <c r="T1376" s="31"/>
      <c r="U1376" s="31"/>
      <c r="V1376" s="31"/>
      <c r="W1376" s="31"/>
      <c r="X1376" s="31"/>
      <c r="Y1376" s="31"/>
    </row>
    <row r="1377" ht="14.25" customHeight="1">
      <c r="A1377" s="8">
        <v>1376.0</v>
      </c>
      <c r="B1377" s="31" t="s">
        <v>1843</v>
      </c>
      <c r="C1377" s="26" t="s">
        <v>1844</v>
      </c>
      <c r="D1377" s="29" t="s">
        <v>8950</v>
      </c>
      <c r="E1377" s="32">
        <v>135.2057</v>
      </c>
      <c r="F1377" s="20">
        <v>1.98</v>
      </c>
      <c r="G1377" s="31" t="s">
        <v>8951</v>
      </c>
      <c r="H1377" s="29" t="s">
        <v>4319</v>
      </c>
      <c r="I1377" s="18">
        <v>3.1109999999999998</v>
      </c>
      <c r="J1377" s="31"/>
      <c r="K1377" s="31"/>
      <c r="L1377" s="31"/>
      <c r="M1377" s="31"/>
      <c r="N1377" s="31"/>
      <c r="O1377" s="31"/>
      <c r="P1377" s="31"/>
      <c r="Q1377" s="31"/>
      <c r="R1377" s="31"/>
      <c r="S1377" s="31"/>
      <c r="T1377" s="31"/>
      <c r="U1377" s="31"/>
      <c r="V1377" s="31"/>
      <c r="W1377" s="31"/>
      <c r="X1377" s="31"/>
      <c r="Y1377" s="31"/>
    </row>
    <row r="1378" ht="14.25" customHeight="1">
      <c r="A1378" s="8">
        <v>1377.0</v>
      </c>
      <c r="B1378" s="31" t="s">
        <v>8952</v>
      </c>
      <c r="C1378" s="26" t="s">
        <v>8953</v>
      </c>
      <c r="D1378" s="29" t="s">
        <v>8954</v>
      </c>
      <c r="E1378" s="32">
        <v>135.2057</v>
      </c>
      <c r="F1378" s="20">
        <v>1.91</v>
      </c>
      <c r="G1378" s="31" t="s">
        <v>8955</v>
      </c>
      <c r="H1378" s="36" t="s">
        <v>4627</v>
      </c>
      <c r="I1378" s="18">
        <v>2.59</v>
      </c>
      <c r="J1378" s="31"/>
      <c r="K1378" s="31"/>
      <c r="L1378" s="31"/>
      <c r="M1378" s="31"/>
      <c r="N1378" s="31"/>
      <c r="O1378" s="31"/>
      <c r="P1378" s="31"/>
      <c r="Q1378" s="31"/>
      <c r="R1378" s="31"/>
      <c r="S1378" s="31"/>
      <c r="T1378" s="31"/>
      <c r="U1378" s="31"/>
      <c r="V1378" s="31"/>
      <c r="W1378" s="31"/>
      <c r="X1378" s="31"/>
      <c r="Y1378" s="31"/>
    </row>
    <row r="1379" ht="14.25" customHeight="1">
      <c r="A1379" s="8">
        <v>1378.0</v>
      </c>
      <c r="B1379" s="31" t="s">
        <v>1846</v>
      </c>
      <c r="C1379" s="26" t="s">
        <v>1847</v>
      </c>
      <c r="D1379" s="29" t="s">
        <v>8956</v>
      </c>
      <c r="E1379" s="32">
        <v>135.2057</v>
      </c>
      <c r="F1379" s="20">
        <v>1.82</v>
      </c>
      <c r="G1379" s="31" t="s">
        <v>8957</v>
      </c>
      <c r="H1379" s="29" t="s">
        <v>4319</v>
      </c>
      <c r="I1379" s="18">
        <v>3.22</v>
      </c>
      <c r="J1379" s="31"/>
      <c r="K1379" s="31"/>
      <c r="L1379" s="31"/>
      <c r="M1379" s="31"/>
      <c r="N1379" s="31"/>
      <c r="O1379" s="31"/>
      <c r="P1379" s="31"/>
      <c r="Q1379" s="31"/>
      <c r="R1379" s="31"/>
      <c r="S1379" s="31"/>
      <c r="T1379" s="31"/>
      <c r="U1379" s="31"/>
      <c r="V1379" s="31"/>
      <c r="W1379" s="31"/>
      <c r="X1379" s="31"/>
      <c r="Y1379" s="31"/>
    </row>
    <row r="1380" ht="14.25" customHeight="1">
      <c r="A1380" s="8">
        <v>1379.0</v>
      </c>
      <c r="B1380" s="31" t="s">
        <v>1852</v>
      </c>
      <c r="C1380" s="26" t="s">
        <v>8958</v>
      </c>
      <c r="D1380" s="29" t="s">
        <v>8959</v>
      </c>
      <c r="E1380" s="32">
        <v>153.1351</v>
      </c>
      <c r="F1380" s="20">
        <v>1.73</v>
      </c>
      <c r="G1380" s="31" t="s">
        <v>8960</v>
      </c>
      <c r="H1380" s="36" t="s">
        <v>4627</v>
      </c>
      <c r="I1380" s="18">
        <v>2.93</v>
      </c>
      <c r="J1380" s="31"/>
      <c r="K1380" s="31"/>
      <c r="L1380" s="31"/>
      <c r="M1380" s="31"/>
      <c r="N1380" s="31"/>
      <c r="O1380" s="31"/>
      <c r="P1380" s="31"/>
      <c r="Q1380" s="31"/>
      <c r="R1380" s="31"/>
      <c r="S1380" s="31"/>
      <c r="T1380" s="31"/>
      <c r="U1380" s="31"/>
      <c r="V1380" s="31"/>
      <c r="W1380" s="31"/>
      <c r="X1380" s="31"/>
      <c r="Y1380" s="31"/>
    </row>
    <row r="1381" ht="14.25" customHeight="1">
      <c r="A1381" s="8">
        <v>1380.0</v>
      </c>
      <c r="B1381" s="31" t="s">
        <v>8961</v>
      </c>
      <c r="C1381" s="26" t="s">
        <v>8962</v>
      </c>
      <c r="D1381" s="29" t="s">
        <v>8963</v>
      </c>
      <c r="E1381" s="32">
        <v>153.1351</v>
      </c>
      <c r="F1381" s="20">
        <v>2.03</v>
      </c>
      <c r="G1381" s="31" t="s">
        <v>8964</v>
      </c>
      <c r="H1381" s="3" t="s">
        <v>8965</v>
      </c>
      <c r="I1381" s="18">
        <v>3.501</v>
      </c>
      <c r="J1381" s="31"/>
      <c r="K1381" s="31"/>
      <c r="L1381" s="31"/>
      <c r="M1381" s="31"/>
      <c r="N1381" s="31"/>
      <c r="O1381" s="31"/>
      <c r="P1381" s="31"/>
      <c r="Q1381" s="31"/>
      <c r="R1381" s="31"/>
      <c r="S1381" s="31"/>
      <c r="T1381" s="31"/>
      <c r="U1381" s="31"/>
      <c r="V1381" s="31"/>
      <c r="W1381" s="31"/>
      <c r="X1381" s="31"/>
      <c r="Y1381" s="31"/>
    </row>
    <row r="1382" ht="15.75" customHeight="1">
      <c r="A1382" s="8">
        <v>1381.0</v>
      </c>
      <c r="B1382" s="31" t="s">
        <v>8966</v>
      </c>
      <c r="C1382" s="26" t="s">
        <v>8967</v>
      </c>
      <c r="D1382" s="29" t="s">
        <v>8968</v>
      </c>
      <c r="E1382" s="32">
        <v>167.1616</v>
      </c>
      <c r="F1382" s="20">
        <v>2.53</v>
      </c>
      <c r="G1382" s="31" t="s">
        <v>8969</v>
      </c>
      <c r="H1382" s="36" t="s">
        <v>5065</v>
      </c>
      <c r="I1382" s="18">
        <v>3.8298571428571426</v>
      </c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</row>
    <row r="1383" ht="15.0" customHeight="1">
      <c r="A1383" s="8">
        <v>1382.0</v>
      </c>
      <c r="B1383" s="31" t="s">
        <v>1855</v>
      </c>
      <c r="C1383" s="26" t="s">
        <v>8970</v>
      </c>
      <c r="D1383" s="29" t="s">
        <v>8971</v>
      </c>
      <c r="E1383" s="32">
        <v>153.1351</v>
      </c>
      <c r="F1383" s="20">
        <v>2.16</v>
      </c>
      <c r="G1383" s="31" t="s">
        <v>8972</v>
      </c>
      <c r="H1383" s="36" t="s">
        <v>8973</v>
      </c>
      <c r="I1383" s="18">
        <v>3.6985714285714284</v>
      </c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</row>
    <row r="1384" ht="15.0" customHeight="1">
      <c r="A1384" s="8">
        <v>1383.0</v>
      </c>
      <c r="B1384" s="31" t="s">
        <v>8974</v>
      </c>
      <c r="C1384" s="26" t="s">
        <v>8975</v>
      </c>
      <c r="D1384" s="29" t="s">
        <v>8976</v>
      </c>
      <c r="E1384" s="32">
        <v>195.2146</v>
      </c>
      <c r="F1384" s="20">
        <v>3.5</v>
      </c>
      <c r="G1384" s="31" t="s">
        <v>8977</v>
      </c>
      <c r="H1384" s="3" t="s">
        <v>8978</v>
      </c>
      <c r="I1384" s="18">
        <v>4.42</v>
      </c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</row>
    <row r="1385" ht="15.0" customHeight="1">
      <c r="A1385" s="8">
        <v>1384.0</v>
      </c>
      <c r="B1385" s="31" t="s">
        <v>8979</v>
      </c>
      <c r="C1385" s="3" t="s">
        <v>8980</v>
      </c>
      <c r="D1385" s="29" t="s">
        <v>8981</v>
      </c>
      <c r="E1385" s="32">
        <v>250.0217</v>
      </c>
      <c r="F1385" s="20">
        <v>2.50994513768621</v>
      </c>
      <c r="G1385" s="31" t="s">
        <v>8982</v>
      </c>
      <c r="H1385" s="29" t="s">
        <v>4319</v>
      </c>
      <c r="I1385" s="18">
        <v>3.9699999999999998</v>
      </c>
      <c r="J1385" s="38"/>
      <c r="K1385" s="38"/>
      <c r="L1385" s="38"/>
      <c r="M1385" s="38"/>
      <c r="N1385" s="38"/>
      <c r="O1385" s="38"/>
      <c r="P1385" s="38"/>
      <c r="Q1385" s="38"/>
      <c r="R1385" s="38"/>
      <c r="S1385" s="38"/>
      <c r="T1385" s="38"/>
      <c r="U1385" s="38"/>
      <c r="V1385" s="38"/>
      <c r="W1385" s="38"/>
      <c r="X1385" s="38"/>
      <c r="Y1385" s="38"/>
    </row>
    <row r="1386" ht="15.0" customHeight="1">
      <c r="A1386" s="8">
        <v>1385.0</v>
      </c>
      <c r="B1386" s="31" t="s">
        <v>8983</v>
      </c>
      <c r="C1386" s="26" t="s">
        <v>8984</v>
      </c>
      <c r="D1386" s="29" t="s">
        <v>8985</v>
      </c>
      <c r="E1386" s="32">
        <v>148.1187</v>
      </c>
      <c r="F1386" s="20">
        <v>1.02</v>
      </c>
      <c r="G1386" s="31" t="s">
        <v>8986</v>
      </c>
      <c r="H1386" s="3" t="s">
        <v>8434</v>
      </c>
      <c r="I1386" s="18">
        <v>4.079000000000001</v>
      </c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</row>
    <row r="1387" ht="15.0" customHeight="1">
      <c r="A1387" s="8">
        <v>1386.0</v>
      </c>
      <c r="B1387" s="31" t="s">
        <v>1858</v>
      </c>
      <c r="C1387" s="26" t="s">
        <v>8987</v>
      </c>
      <c r="D1387" s="29" t="s">
        <v>8988</v>
      </c>
      <c r="E1387" s="32">
        <v>148.1187</v>
      </c>
      <c r="F1387" s="20">
        <v>1.17</v>
      </c>
      <c r="G1387" s="31" t="s">
        <v>8989</v>
      </c>
      <c r="H1387" s="36" t="s">
        <v>5065</v>
      </c>
      <c r="I1387" s="18">
        <v>3.450125</v>
      </c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</row>
    <row r="1388" ht="15.0" customHeight="1">
      <c r="A1388" s="8">
        <v>1387.0</v>
      </c>
      <c r="B1388" s="31" t="s">
        <v>8990</v>
      </c>
      <c r="C1388" s="26" t="s">
        <v>8991</v>
      </c>
      <c r="D1388" s="29" t="s">
        <v>8992</v>
      </c>
      <c r="E1388" s="32">
        <v>148.1187</v>
      </c>
      <c r="F1388" s="20">
        <v>1.19</v>
      </c>
      <c r="G1388" s="31" t="s">
        <v>8993</v>
      </c>
      <c r="H1388" s="3" t="s">
        <v>8978</v>
      </c>
      <c r="I1388" s="18">
        <v>3.5698333333333334</v>
      </c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</row>
    <row r="1389" ht="15.0" customHeight="1">
      <c r="A1389" s="8">
        <v>1388.0</v>
      </c>
      <c r="B1389" s="31" t="s">
        <v>8994</v>
      </c>
      <c r="C1389" s="26" t="s">
        <v>8995</v>
      </c>
      <c r="D1389" s="29" t="s">
        <v>8996</v>
      </c>
      <c r="E1389" s="32">
        <v>182.5635</v>
      </c>
      <c r="F1389" s="20">
        <v>2.0</v>
      </c>
      <c r="G1389" s="31" t="s">
        <v>8997</v>
      </c>
      <c r="H1389" s="6" t="s">
        <v>5070</v>
      </c>
      <c r="I1389" s="18">
        <v>4.71</v>
      </c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</row>
    <row r="1390" ht="15.0" customHeight="1">
      <c r="A1390" s="8">
        <v>1389.0</v>
      </c>
      <c r="B1390" s="31" t="s">
        <v>8998</v>
      </c>
      <c r="C1390" s="26" t="s">
        <v>8999</v>
      </c>
      <c r="D1390" s="29" t="s">
        <v>9000</v>
      </c>
      <c r="E1390" s="32">
        <v>195.1717</v>
      </c>
      <c r="F1390" s="20">
        <v>2.33</v>
      </c>
      <c r="G1390" s="31" t="s">
        <v>9001</v>
      </c>
      <c r="H1390" s="36" t="s">
        <v>5065</v>
      </c>
      <c r="I1390" s="18">
        <v>3.71</v>
      </c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</row>
    <row r="1391" ht="15.0" customHeight="1">
      <c r="A1391" s="8">
        <v>1390.0</v>
      </c>
      <c r="B1391" s="31" t="s">
        <v>1861</v>
      </c>
      <c r="C1391" s="26" t="s">
        <v>9002</v>
      </c>
      <c r="D1391" s="29" t="s">
        <v>9003</v>
      </c>
      <c r="E1391" s="32">
        <v>181.1452</v>
      </c>
      <c r="F1391" s="20">
        <v>1.89</v>
      </c>
      <c r="G1391" s="31" t="s">
        <v>9004</v>
      </c>
      <c r="H1391" s="36" t="s">
        <v>9005</v>
      </c>
      <c r="I1391" s="18">
        <v>3.4241</v>
      </c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</row>
    <row r="1392" ht="15.0" customHeight="1">
      <c r="A1392" s="8">
        <v>1391.0</v>
      </c>
      <c r="B1392" s="31" t="s">
        <v>1864</v>
      </c>
      <c r="C1392" s="26" t="s">
        <v>9006</v>
      </c>
      <c r="D1392" s="29" t="s">
        <v>9007</v>
      </c>
      <c r="E1392" s="32">
        <v>239.1812</v>
      </c>
      <c r="F1392" s="20">
        <v>1.48</v>
      </c>
      <c r="G1392" s="31" t="s">
        <v>9008</v>
      </c>
      <c r="H1392" s="36" t="s">
        <v>4627</v>
      </c>
      <c r="I1392" s="18">
        <v>3.43</v>
      </c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</row>
    <row r="1393" ht="15.0" customHeight="1">
      <c r="A1393" s="8">
        <v>1392.0</v>
      </c>
      <c r="B1393" s="31" t="s">
        <v>1867</v>
      </c>
      <c r="C1393" s="26" t="s">
        <v>9009</v>
      </c>
      <c r="D1393" s="29" t="s">
        <v>9010</v>
      </c>
      <c r="E1393" s="32">
        <v>215.59</v>
      </c>
      <c r="F1393" s="20">
        <v>2.35</v>
      </c>
      <c r="G1393" s="31" t="s">
        <v>9011</v>
      </c>
      <c r="H1393" s="36" t="s">
        <v>5061</v>
      </c>
      <c r="I1393" s="18">
        <v>3.82</v>
      </c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</row>
    <row r="1394" ht="15.0" customHeight="1">
      <c r="A1394" s="8">
        <v>1393.0</v>
      </c>
      <c r="B1394" s="31" t="s">
        <v>9012</v>
      </c>
      <c r="C1394" s="26" t="s">
        <v>9013</v>
      </c>
      <c r="D1394" s="29" t="s">
        <v>9014</v>
      </c>
      <c r="E1394" s="32">
        <v>165.1458</v>
      </c>
      <c r="F1394" s="20">
        <v>1.42</v>
      </c>
      <c r="G1394" s="31" t="s">
        <v>9015</v>
      </c>
      <c r="H1394" s="36" t="s">
        <v>5065</v>
      </c>
      <c r="I1394" s="18">
        <v>3.3195</v>
      </c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</row>
    <row r="1395" ht="15.0" customHeight="1">
      <c r="A1395" s="8">
        <v>1394.0</v>
      </c>
      <c r="B1395" s="31" t="s">
        <v>9016</v>
      </c>
      <c r="C1395" s="26" t="s">
        <v>9017</v>
      </c>
      <c r="D1395" s="29" t="s">
        <v>9018</v>
      </c>
      <c r="E1395" s="32">
        <v>153.1351</v>
      </c>
      <c r="F1395" s="20">
        <v>1.24</v>
      </c>
      <c r="G1395" s="31" t="s">
        <v>9019</v>
      </c>
      <c r="H1395" s="3" t="s">
        <v>8978</v>
      </c>
      <c r="I1395" s="18">
        <v>2.84375</v>
      </c>
      <c r="J1395" s="38"/>
      <c r="K1395" s="38"/>
      <c r="L1395" s="38"/>
      <c r="M1395" s="38"/>
      <c r="N1395" s="38"/>
      <c r="O1395" s="38"/>
      <c r="P1395" s="38"/>
      <c r="Q1395" s="38"/>
      <c r="R1395" s="38"/>
      <c r="S1395" s="38"/>
      <c r="T1395" s="38"/>
      <c r="U1395" s="38"/>
      <c r="V1395" s="38"/>
      <c r="W1395" s="38"/>
      <c r="X1395" s="38"/>
      <c r="Y1395" s="38"/>
    </row>
    <row r="1396" ht="15.0" customHeight="1">
      <c r="A1396" s="8">
        <v>1395.0</v>
      </c>
      <c r="B1396" s="31" t="s">
        <v>9020</v>
      </c>
      <c r="C1396" s="26" t="s">
        <v>9021</v>
      </c>
      <c r="D1396" s="29" t="s">
        <v>9022</v>
      </c>
      <c r="E1396" s="32">
        <v>153.1351</v>
      </c>
      <c r="F1396" s="20">
        <v>1.21</v>
      </c>
      <c r="G1396" s="31" t="s">
        <v>9023</v>
      </c>
      <c r="H1396" s="36" t="s">
        <v>9024</v>
      </c>
      <c r="I1396" s="18">
        <v>2.78</v>
      </c>
      <c r="J1396" s="38"/>
      <c r="K1396" s="38"/>
      <c r="L1396" s="38"/>
      <c r="M1396" s="38"/>
      <c r="N1396" s="38"/>
      <c r="O1396" s="38"/>
      <c r="P1396" s="38"/>
      <c r="Q1396" s="38"/>
      <c r="R1396" s="38"/>
      <c r="S1396" s="38"/>
      <c r="T1396" s="38"/>
      <c r="U1396" s="38"/>
      <c r="V1396" s="38"/>
      <c r="W1396" s="38"/>
      <c r="X1396" s="38"/>
      <c r="Y1396" s="38"/>
    </row>
    <row r="1397" ht="15.0" customHeight="1">
      <c r="A1397" s="8">
        <v>1396.0</v>
      </c>
      <c r="B1397" s="31" t="s">
        <v>9025</v>
      </c>
      <c r="C1397" s="26" t="s">
        <v>9026</v>
      </c>
      <c r="D1397" s="29" t="s">
        <v>9027</v>
      </c>
      <c r="E1397" s="32">
        <v>153.1351</v>
      </c>
      <c r="F1397" s="20">
        <v>1.26</v>
      </c>
      <c r="G1397" s="31" t="s">
        <v>9028</v>
      </c>
      <c r="H1397" s="6" t="s">
        <v>9029</v>
      </c>
      <c r="I1397" s="18">
        <v>3.10525</v>
      </c>
      <c r="J1397" s="38"/>
      <c r="K1397" s="38"/>
      <c r="L1397" s="38"/>
      <c r="M1397" s="38"/>
      <c r="N1397" s="38"/>
      <c r="O1397" s="38"/>
      <c r="P1397" s="38"/>
      <c r="Q1397" s="38"/>
      <c r="R1397" s="38"/>
      <c r="S1397" s="38"/>
      <c r="T1397" s="38"/>
      <c r="U1397" s="38"/>
      <c r="V1397" s="38"/>
      <c r="W1397" s="38"/>
      <c r="X1397" s="38"/>
      <c r="Y1397" s="38"/>
    </row>
    <row r="1398" ht="15.0" customHeight="1">
      <c r="A1398" s="8">
        <v>1397.0</v>
      </c>
      <c r="B1398" s="31" t="s">
        <v>9030</v>
      </c>
      <c r="C1398" s="3" t="s">
        <v>9031</v>
      </c>
      <c r="D1398" s="29" t="s">
        <v>9032</v>
      </c>
      <c r="E1398" s="32">
        <v>260.0413</v>
      </c>
      <c r="F1398" s="20">
        <v>2.1944071972713</v>
      </c>
      <c r="G1398" s="31" t="s">
        <v>9033</v>
      </c>
      <c r="H1398" s="29" t="s">
        <v>4319</v>
      </c>
      <c r="I1398" s="18">
        <v>4.8100000000000005</v>
      </c>
      <c r="J1398" s="38"/>
      <c r="K1398" s="38"/>
      <c r="L1398" s="38"/>
      <c r="M1398" s="38"/>
      <c r="N1398" s="38"/>
      <c r="O1398" s="38"/>
      <c r="P1398" s="38"/>
      <c r="Q1398" s="38"/>
      <c r="R1398" s="38"/>
      <c r="S1398" s="38"/>
      <c r="T1398" s="38"/>
      <c r="U1398" s="38"/>
      <c r="V1398" s="38"/>
      <c r="W1398" s="38"/>
      <c r="X1398" s="38"/>
      <c r="Y1398" s="38"/>
    </row>
    <row r="1399" ht="15.0" customHeight="1">
      <c r="A1399" s="8">
        <v>1398.0</v>
      </c>
      <c r="B1399" s="31" t="s">
        <v>9034</v>
      </c>
      <c r="C1399" s="26" t="s">
        <v>9035</v>
      </c>
      <c r="D1399" s="29" t="s">
        <v>9036</v>
      </c>
      <c r="E1399" s="32">
        <v>162.1452</v>
      </c>
      <c r="F1399" s="20">
        <v>1.37</v>
      </c>
      <c r="G1399" s="31" t="s">
        <v>9037</v>
      </c>
      <c r="H1399" s="3" t="s">
        <v>8978</v>
      </c>
      <c r="I1399" s="18">
        <v>3.1306666666666665</v>
      </c>
      <c r="J1399" s="38"/>
      <c r="K1399" s="38"/>
      <c r="L1399" s="38"/>
      <c r="M1399" s="38"/>
      <c r="N1399" s="38"/>
      <c r="O1399" s="38"/>
      <c r="P1399" s="38"/>
      <c r="Q1399" s="38"/>
      <c r="R1399" s="38"/>
      <c r="S1399" s="38"/>
      <c r="T1399" s="38"/>
      <c r="U1399" s="38"/>
      <c r="V1399" s="38"/>
      <c r="W1399" s="38"/>
      <c r="X1399" s="38"/>
      <c r="Y1399" s="38"/>
    </row>
    <row r="1400" ht="15.0" customHeight="1">
      <c r="A1400" s="8">
        <v>1399.0</v>
      </c>
      <c r="B1400" s="31" t="s">
        <v>9038</v>
      </c>
      <c r="C1400" s="26" t="s">
        <v>9039</v>
      </c>
      <c r="D1400" s="29" t="s">
        <v>9040</v>
      </c>
      <c r="E1400" s="32">
        <v>166.1339</v>
      </c>
      <c r="F1400" s="20">
        <v>1.95</v>
      </c>
      <c r="G1400" s="31" t="s">
        <v>9041</v>
      </c>
      <c r="H1400" s="6" t="s">
        <v>5070</v>
      </c>
      <c r="I1400" s="18">
        <v>3.6793333333333336</v>
      </c>
      <c r="J1400" s="38"/>
      <c r="K1400" s="38"/>
      <c r="L1400" s="38"/>
      <c r="M1400" s="38"/>
      <c r="N1400" s="38"/>
      <c r="O1400" s="38"/>
      <c r="P1400" s="38"/>
      <c r="Q1400" s="38"/>
      <c r="R1400" s="38"/>
      <c r="S1400" s="38"/>
      <c r="T1400" s="38"/>
      <c r="U1400" s="38"/>
      <c r="V1400" s="38"/>
      <c r="W1400" s="38"/>
      <c r="X1400" s="38"/>
      <c r="Y1400" s="38"/>
    </row>
    <row r="1401" ht="15.0" customHeight="1">
      <c r="A1401" s="8">
        <v>1400.0</v>
      </c>
      <c r="B1401" s="31" t="s">
        <v>1873</v>
      </c>
      <c r="C1401" s="26" t="s">
        <v>9042</v>
      </c>
      <c r="D1401" s="29" t="s">
        <v>9043</v>
      </c>
      <c r="E1401" s="32">
        <v>168.1068</v>
      </c>
      <c r="F1401" s="20">
        <v>1.49</v>
      </c>
      <c r="G1401" s="31" t="s">
        <v>9044</v>
      </c>
      <c r="H1401" s="36" t="s">
        <v>9045</v>
      </c>
      <c r="I1401" s="18">
        <v>3.7956363636363637</v>
      </c>
      <c r="J1401" s="38"/>
      <c r="K1401" s="38"/>
      <c r="L1401" s="38"/>
      <c r="M1401" s="38"/>
      <c r="N1401" s="38"/>
      <c r="O1401" s="38"/>
      <c r="P1401" s="38"/>
      <c r="Q1401" s="38"/>
      <c r="R1401" s="38"/>
      <c r="S1401" s="38"/>
      <c r="T1401" s="38"/>
      <c r="U1401" s="38"/>
      <c r="V1401" s="38"/>
      <c r="W1401" s="38"/>
      <c r="X1401" s="38"/>
      <c r="Y1401" s="38"/>
    </row>
    <row r="1402" ht="15.0" customHeight="1">
      <c r="A1402" s="8">
        <v>1401.0</v>
      </c>
      <c r="B1402" s="31" t="s">
        <v>1876</v>
      </c>
      <c r="C1402" s="26" t="s">
        <v>9046</v>
      </c>
      <c r="D1402" s="29" t="s">
        <v>9047</v>
      </c>
      <c r="E1402" s="32">
        <v>168.1068</v>
      </c>
      <c r="F1402" s="20">
        <v>1.46</v>
      </c>
      <c r="G1402" s="31" t="s">
        <v>9048</v>
      </c>
      <c r="H1402" s="36" t="s">
        <v>5114</v>
      </c>
      <c r="I1402" s="18">
        <v>4.306916666666667</v>
      </c>
      <c r="J1402" s="38"/>
      <c r="K1402" s="38"/>
      <c r="L1402" s="38"/>
      <c r="M1402" s="38"/>
      <c r="N1402" s="38"/>
      <c r="O1402" s="38"/>
      <c r="P1402" s="38"/>
      <c r="Q1402" s="38"/>
      <c r="R1402" s="38"/>
      <c r="S1402" s="38"/>
      <c r="T1402" s="38"/>
      <c r="U1402" s="38"/>
      <c r="V1402" s="38"/>
      <c r="W1402" s="38"/>
      <c r="X1402" s="38"/>
      <c r="Y1402" s="38"/>
    </row>
    <row r="1403" ht="15.0" customHeight="1">
      <c r="A1403" s="8">
        <v>1402.0</v>
      </c>
      <c r="B1403" s="31" t="s">
        <v>1879</v>
      </c>
      <c r="C1403" s="26" t="s">
        <v>9049</v>
      </c>
      <c r="D1403" s="29" t="s">
        <v>9050</v>
      </c>
      <c r="E1403" s="32">
        <v>182.1333</v>
      </c>
      <c r="F1403" s="20">
        <v>1.98</v>
      </c>
      <c r="G1403" s="31" t="s">
        <v>9051</v>
      </c>
      <c r="H1403" s="36" t="s">
        <v>5114</v>
      </c>
      <c r="I1403" s="18">
        <v>3.7547499999999996</v>
      </c>
      <c r="J1403" s="38"/>
      <c r="K1403" s="38"/>
      <c r="L1403" s="38"/>
      <c r="M1403" s="38"/>
      <c r="N1403" s="38"/>
      <c r="O1403" s="38"/>
      <c r="P1403" s="38"/>
      <c r="Q1403" s="38"/>
      <c r="R1403" s="38"/>
      <c r="S1403" s="38"/>
      <c r="T1403" s="38"/>
      <c r="U1403" s="38"/>
      <c r="V1403" s="38"/>
      <c r="W1403" s="38"/>
      <c r="X1403" s="38"/>
      <c r="Y1403" s="38"/>
    </row>
    <row r="1404" ht="15.0" customHeight="1">
      <c r="A1404" s="8">
        <v>1403.0</v>
      </c>
      <c r="B1404" s="31" t="s">
        <v>9052</v>
      </c>
      <c r="C1404" s="26" t="s">
        <v>9053</v>
      </c>
      <c r="D1404" s="29" t="s">
        <v>9054</v>
      </c>
      <c r="E1404" s="32">
        <v>168.1068</v>
      </c>
      <c r="F1404" s="20">
        <v>1.69</v>
      </c>
      <c r="G1404" s="31" t="s">
        <v>9055</v>
      </c>
      <c r="H1404" s="36" t="s">
        <v>5114</v>
      </c>
      <c r="I1404" s="18">
        <v>4.253909090909091</v>
      </c>
      <c r="J1404" s="38"/>
      <c r="K1404" s="38"/>
      <c r="L1404" s="38"/>
      <c r="M1404" s="38"/>
      <c r="N1404" s="38"/>
      <c r="O1404" s="38"/>
      <c r="P1404" s="38"/>
      <c r="Q1404" s="38"/>
      <c r="R1404" s="38"/>
      <c r="S1404" s="38"/>
      <c r="T1404" s="38"/>
      <c r="U1404" s="38"/>
      <c r="V1404" s="38"/>
      <c r="W1404" s="38"/>
      <c r="X1404" s="38"/>
      <c r="Y1404" s="38"/>
    </row>
    <row r="1405" ht="15.0" customHeight="1">
      <c r="A1405" s="8">
        <v>1404.0</v>
      </c>
      <c r="B1405" s="31" t="s">
        <v>9056</v>
      </c>
      <c r="C1405" s="26" t="s">
        <v>9057</v>
      </c>
      <c r="D1405" s="29" t="s">
        <v>9058</v>
      </c>
      <c r="E1405" s="32">
        <v>182.1333</v>
      </c>
      <c r="F1405" s="20">
        <v>2.08</v>
      </c>
      <c r="G1405" s="31" t="s">
        <v>9059</v>
      </c>
      <c r="H1405" s="3" t="s">
        <v>9060</v>
      </c>
      <c r="I1405" s="18">
        <v>4.52</v>
      </c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</row>
    <row r="1406" ht="15.0" customHeight="1">
      <c r="A1406" s="8">
        <v>1405.0</v>
      </c>
      <c r="B1406" s="31" t="s">
        <v>1888</v>
      </c>
      <c r="C1406" s="26" t="s">
        <v>9061</v>
      </c>
      <c r="D1406" s="29" t="s">
        <v>9062</v>
      </c>
      <c r="E1406" s="32">
        <v>183.1214</v>
      </c>
      <c r="F1406" s="20">
        <v>1.84</v>
      </c>
      <c r="G1406" s="31" t="s">
        <v>9063</v>
      </c>
      <c r="H1406" s="36" t="s">
        <v>9064</v>
      </c>
      <c r="I1406" s="18">
        <v>3.6755384615384616</v>
      </c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</row>
    <row r="1407" ht="15.0" customHeight="1">
      <c r="A1407" s="8">
        <v>1406.0</v>
      </c>
      <c r="B1407" s="31" t="s">
        <v>9065</v>
      </c>
      <c r="C1407" s="26" t="s">
        <v>9066</v>
      </c>
      <c r="D1407" s="29" t="s">
        <v>9067</v>
      </c>
      <c r="E1407" s="32">
        <v>183.1214</v>
      </c>
      <c r="F1407" s="20">
        <v>1.79</v>
      </c>
      <c r="G1407" s="31" t="s">
        <v>9068</v>
      </c>
      <c r="H1407" s="36" t="s">
        <v>5061</v>
      </c>
      <c r="I1407" s="18">
        <v>3.865125</v>
      </c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</row>
    <row r="1408" ht="15.0" customHeight="1">
      <c r="A1408" s="8">
        <v>1407.0</v>
      </c>
      <c r="B1408" s="31" t="s">
        <v>9069</v>
      </c>
      <c r="C1408" s="26" t="s">
        <v>9070</v>
      </c>
      <c r="D1408" s="29" t="s">
        <v>9071</v>
      </c>
      <c r="E1408" s="32">
        <v>183.1214</v>
      </c>
      <c r="F1408" s="20">
        <v>1.89</v>
      </c>
      <c r="G1408" s="31" t="s">
        <v>9072</v>
      </c>
      <c r="H1408" s="6" t="s">
        <v>5070</v>
      </c>
      <c r="I1408" s="18">
        <v>3.94025</v>
      </c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</row>
    <row r="1409" ht="15.0" customHeight="1">
      <c r="A1409" s="8">
        <v>1408.0</v>
      </c>
      <c r="B1409" s="31" t="s">
        <v>9073</v>
      </c>
      <c r="C1409" s="3" t="s">
        <v>9074</v>
      </c>
      <c r="D1409" s="29" t="s">
        <v>9075</v>
      </c>
      <c r="E1409" s="32">
        <v>226.1461</v>
      </c>
      <c r="F1409" s="20">
        <v>0.522190124661149</v>
      </c>
      <c r="G1409" s="31" t="s">
        <v>9076</v>
      </c>
      <c r="H1409" s="6" t="s">
        <v>5070</v>
      </c>
      <c r="I1409" s="18">
        <v>3.51</v>
      </c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</row>
    <row r="1410" ht="15.0" customHeight="1">
      <c r="A1410" s="8">
        <v>1409.0</v>
      </c>
      <c r="B1410" s="31" t="s">
        <v>9077</v>
      </c>
      <c r="C1410" s="26" t="s">
        <v>9078</v>
      </c>
      <c r="D1410" s="29" t="s">
        <v>9079</v>
      </c>
      <c r="E1410" s="32">
        <v>262.0175</v>
      </c>
      <c r="F1410" s="20">
        <v>2.73</v>
      </c>
      <c r="G1410" s="31" t="s">
        <v>9080</v>
      </c>
      <c r="H1410" s="36" t="s">
        <v>5061</v>
      </c>
      <c r="I1410" s="18">
        <v>4.24</v>
      </c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</row>
    <row r="1411" ht="15.0" customHeight="1">
      <c r="A1411" s="8">
        <v>1410.0</v>
      </c>
      <c r="B1411" s="31" t="s">
        <v>9081</v>
      </c>
      <c r="C1411" s="26" t="s">
        <v>9082</v>
      </c>
      <c r="D1411" s="29" t="s">
        <v>9083</v>
      </c>
      <c r="E1411" s="32">
        <v>217.5662</v>
      </c>
      <c r="F1411" s="20">
        <v>2.48</v>
      </c>
      <c r="G1411" s="31" t="s">
        <v>9084</v>
      </c>
      <c r="H1411" s="36" t="s">
        <v>9085</v>
      </c>
      <c r="I1411" s="18">
        <v>4.140000000000001</v>
      </c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</row>
    <row r="1412" ht="15.0" customHeight="1">
      <c r="A1412" s="8">
        <v>1411.0</v>
      </c>
      <c r="B1412" s="31" t="s">
        <v>9086</v>
      </c>
      <c r="C1412" s="26" t="s">
        <v>9087</v>
      </c>
      <c r="D1412" s="29" t="s">
        <v>9088</v>
      </c>
      <c r="E1412" s="32">
        <v>217.5662</v>
      </c>
      <c r="F1412" s="20">
        <v>1.93</v>
      </c>
      <c r="G1412" s="31" t="s">
        <v>9089</v>
      </c>
      <c r="H1412" s="29" t="s">
        <v>4319</v>
      </c>
      <c r="I1412" s="18">
        <v>4.15</v>
      </c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</row>
    <row r="1413" ht="15.75" customHeight="1">
      <c r="A1413" s="8">
        <v>1412.0</v>
      </c>
      <c r="B1413" s="31" t="s">
        <v>9090</v>
      </c>
      <c r="C1413" s="26" t="s">
        <v>9091</v>
      </c>
      <c r="D1413" s="29" t="s">
        <v>9092</v>
      </c>
      <c r="E1413" s="32">
        <v>201.1119</v>
      </c>
      <c r="F1413" s="20">
        <v>2.04</v>
      </c>
      <c r="G1413" s="31" t="s">
        <v>9093</v>
      </c>
      <c r="H1413" s="6" t="s">
        <v>5070</v>
      </c>
      <c r="I1413" s="18">
        <v>4.6899999999999995</v>
      </c>
      <c r="J1413" s="38"/>
      <c r="K1413" s="38"/>
      <c r="L1413" s="38"/>
      <c r="M1413" s="38"/>
      <c r="N1413" s="38"/>
      <c r="O1413" s="38"/>
      <c r="P1413" s="38"/>
      <c r="Q1413" s="38"/>
      <c r="R1413" s="38"/>
      <c r="S1413" s="38"/>
      <c r="T1413" s="38"/>
      <c r="U1413" s="38"/>
      <c r="V1413" s="38"/>
      <c r="W1413" s="38"/>
      <c r="X1413" s="38"/>
      <c r="Y1413" s="38"/>
    </row>
    <row r="1414" ht="15.75" customHeight="1">
      <c r="A1414" s="8">
        <v>1413.0</v>
      </c>
      <c r="B1414" s="31" t="s">
        <v>9094</v>
      </c>
      <c r="C1414" s="26" t="s">
        <v>9095</v>
      </c>
      <c r="D1414" s="29" t="s">
        <v>9096</v>
      </c>
      <c r="E1414" s="32">
        <v>247.0029</v>
      </c>
      <c r="F1414" s="20">
        <v>2.52</v>
      </c>
      <c r="G1414" s="31" t="s">
        <v>9097</v>
      </c>
      <c r="H1414" s="36" t="s">
        <v>5114</v>
      </c>
      <c r="I1414" s="18">
        <v>5.3100000000000005</v>
      </c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</row>
    <row r="1415" ht="15.75" customHeight="1">
      <c r="A1415" s="8">
        <v>1414.0</v>
      </c>
      <c r="B1415" s="31" t="s">
        <v>1891</v>
      </c>
      <c r="C1415" s="26" t="s">
        <v>9098</v>
      </c>
      <c r="D1415" s="29" t="s">
        <v>9099</v>
      </c>
      <c r="E1415" s="32">
        <v>202.5516</v>
      </c>
      <c r="F1415" s="20">
        <v>2.17</v>
      </c>
      <c r="G1415" s="31" t="s">
        <v>9100</v>
      </c>
      <c r="H1415" s="36" t="s">
        <v>9101</v>
      </c>
      <c r="I1415" s="18">
        <v>5.07</v>
      </c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</row>
    <row r="1416" ht="15.75" customHeight="1">
      <c r="A1416" s="8">
        <v>1415.0</v>
      </c>
      <c r="B1416" s="31" t="s">
        <v>9102</v>
      </c>
      <c r="C1416" s="26" t="s">
        <v>9103</v>
      </c>
      <c r="D1416" s="29" t="s">
        <v>9104</v>
      </c>
      <c r="E1416" s="32">
        <v>271.4412</v>
      </c>
      <c r="F1416" s="20">
        <v>3.56</v>
      </c>
      <c r="G1416" s="31" t="s">
        <v>9105</v>
      </c>
      <c r="H1416" s="36" t="s">
        <v>9106</v>
      </c>
      <c r="I1416" s="18">
        <v>5.597142857142857</v>
      </c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</row>
    <row r="1417" ht="15.75" customHeight="1">
      <c r="A1417" s="8">
        <v>1416.0</v>
      </c>
      <c r="B1417" s="31" t="s">
        <v>1894</v>
      </c>
      <c r="C1417" s="26" t="s">
        <v>9107</v>
      </c>
      <c r="D1417" s="29" t="s">
        <v>9108</v>
      </c>
      <c r="E1417" s="32">
        <v>236.9964</v>
      </c>
      <c r="F1417" s="20">
        <v>2.92</v>
      </c>
      <c r="G1417" s="31" t="s">
        <v>9109</v>
      </c>
      <c r="H1417" s="29" t="s">
        <v>4319</v>
      </c>
      <c r="I1417" s="18">
        <v>5.619999999999999</v>
      </c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</row>
    <row r="1418" ht="15.0" customHeight="1">
      <c r="A1418" s="8">
        <v>1417.0</v>
      </c>
      <c r="B1418" s="31" t="s">
        <v>1897</v>
      </c>
      <c r="C1418" s="26" t="s">
        <v>9110</v>
      </c>
      <c r="D1418" s="29" t="s">
        <v>9111</v>
      </c>
      <c r="E1418" s="32">
        <v>271.4412</v>
      </c>
      <c r="F1418" s="20">
        <v>3.56</v>
      </c>
      <c r="G1418" s="31" t="s">
        <v>9112</v>
      </c>
      <c r="H1418" s="36" t="s">
        <v>5114</v>
      </c>
      <c r="I1418" s="18">
        <v>5.19</v>
      </c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</row>
    <row r="1419" ht="15.75" customHeight="1">
      <c r="A1419" s="8">
        <v>1418.0</v>
      </c>
      <c r="B1419" s="31" t="s">
        <v>9113</v>
      </c>
      <c r="C1419" s="26" t="s">
        <v>9114</v>
      </c>
      <c r="D1419" s="29" t="s">
        <v>9115</v>
      </c>
      <c r="E1419" s="32">
        <v>236.9964</v>
      </c>
      <c r="F1419" s="20">
        <v>2.92</v>
      </c>
      <c r="G1419" s="31" t="s">
        <v>9116</v>
      </c>
      <c r="H1419" s="36" t="s">
        <v>5114</v>
      </c>
      <c r="I1419" s="18">
        <v>5.210000000000001</v>
      </c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</row>
    <row r="1420" ht="15.0" customHeight="1">
      <c r="A1420" s="8">
        <v>1419.0</v>
      </c>
      <c r="B1420" s="31" t="s">
        <v>9117</v>
      </c>
      <c r="C1420" s="26" t="s">
        <v>9118</v>
      </c>
      <c r="D1420" s="29" t="s">
        <v>9119</v>
      </c>
      <c r="E1420" s="32">
        <v>305.886</v>
      </c>
      <c r="F1420" s="20">
        <v>4.21</v>
      </c>
      <c r="G1420" s="31" t="s">
        <v>9120</v>
      </c>
      <c r="H1420" s="36" t="s">
        <v>9121</v>
      </c>
      <c r="I1420" s="18">
        <v>5.785714285714286</v>
      </c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</row>
    <row r="1421" ht="15.0" customHeight="1">
      <c r="A1421" s="8">
        <v>1420.0</v>
      </c>
      <c r="B1421" s="31" t="s">
        <v>9122</v>
      </c>
      <c r="C1421" s="26" t="s">
        <v>9123</v>
      </c>
      <c r="D1421" s="29" t="s">
        <v>9124</v>
      </c>
      <c r="E1421" s="32">
        <v>236.9964</v>
      </c>
      <c r="F1421" s="20">
        <v>2.92</v>
      </c>
      <c r="G1421" s="31" t="s">
        <v>9125</v>
      </c>
      <c r="H1421" s="36" t="s">
        <v>5114</v>
      </c>
      <c r="I1421" s="18">
        <v>5.502815384615385</v>
      </c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</row>
    <row r="1422" ht="15.0" customHeight="1">
      <c r="A1422" s="8">
        <v>1421.0</v>
      </c>
      <c r="B1422" s="31" t="s">
        <v>9126</v>
      </c>
      <c r="C1422" s="3" t="s">
        <v>9127</v>
      </c>
      <c r="D1422" s="29" t="s">
        <v>9128</v>
      </c>
      <c r="E1422" s="32">
        <v>216.5781</v>
      </c>
      <c r="F1422" s="20">
        <v>2.49246317789709</v>
      </c>
      <c r="G1422" s="31" t="s">
        <v>9129</v>
      </c>
      <c r="H1422" s="29" t="s">
        <v>4319</v>
      </c>
      <c r="I1422" s="18">
        <v>5.33</v>
      </c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</row>
    <row r="1423" ht="15.0" customHeight="1">
      <c r="A1423" s="8">
        <v>1422.0</v>
      </c>
      <c r="B1423" s="31" t="s">
        <v>9130</v>
      </c>
      <c r="C1423" s="26" t="s">
        <v>9131</v>
      </c>
      <c r="D1423" s="29" t="s">
        <v>9132</v>
      </c>
      <c r="E1423" s="32">
        <v>193.1163</v>
      </c>
      <c r="F1423" s="20">
        <v>1.18</v>
      </c>
      <c r="G1423" s="31" t="s">
        <v>9133</v>
      </c>
      <c r="H1423" s="6" t="s">
        <v>5070</v>
      </c>
      <c r="I1423" s="18">
        <v>4.22</v>
      </c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</row>
    <row r="1424" ht="15.0" customHeight="1">
      <c r="A1424" s="8">
        <v>1423.0</v>
      </c>
      <c r="B1424" s="31" t="s">
        <v>9134</v>
      </c>
      <c r="C1424" s="26" t="s">
        <v>9135</v>
      </c>
      <c r="D1424" s="29" t="s">
        <v>9136</v>
      </c>
      <c r="E1424" s="32">
        <v>227.5611</v>
      </c>
      <c r="F1424" s="20">
        <v>1.82</v>
      </c>
      <c r="G1424" s="31" t="s">
        <v>9137</v>
      </c>
      <c r="H1424" s="36" t="s">
        <v>5061</v>
      </c>
      <c r="I1424" s="18">
        <v>5.66</v>
      </c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</row>
    <row r="1425" ht="15.0" customHeight="1">
      <c r="A1425" s="8">
        <v>1424.0</v>
      </c>
      <c r="B1425" s="31" t="s">
        <v>9138</v>
      </c>
      <c r="C1425" s="26" t="s">
        <v>9139</v>
      </c>
      <c r="D1425" s="29" t="s">
        <v>9140</v>
      </c>
      <c r="E1425" s="32">
        <v>186.0973</v>
      </c>
      <c r="F1425" s="20">
        <v>1.83</v>
      </c>
      <c r="G1425" s="31" t="s">
        <v>9141</v>
      </c>
      <c r="H1425" s="36" t="s">
        <v>5061</v>
      </c>
      <c r="I1425" s="18">
        <v>4.71</v>
      </c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</row>
    <row r="1426" ht="15.0" customHeight="1">
      <c r="A1426" s="8">
        <v>1425.0</v>
      </c>
      <c r="B1426" s="31" t="s">
        <v>9142</v>
      </c>
      <c r="C1426" s="26" t="s">
        <v>9143</v>
      </c>
      <c r="D1426" s="29" t="s">
        <v>9144</v>
      </c>
      <c r="E1426" s="32">
        <v>204.0878</v>
      </c>
      <c r="F1426" s="20">
        <v>2.03</v>
      </c>
      <c r="G1426" s="31" t="s">
        <v>9145</v>
      </c>
      <c r="H1426" s="36" t="s">
        <v>9146</v>
      </c>
      <c r="I1426" s="18">
        <v>5.08</v>
      </c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</row>
    <row r="1427" ht="15.0" customHeight="1">
      <c r="A1427" s="8">
        <v>1426.0</v>
      </c>
      <c r="B1427" s="31" t="s">
        <v>1900</v>
      </c>
      <c r="C1427" s="26" t="s">
        <v>9147</v>
      </c>
      <c r="D1427" s="29" t="s">
        <v>9148</v>
      </c>
      <c r="E1427" s="32">
        <v>184.1062</v>
      </c>
      <c r="F1427" s="20">
        <v>1.67</v>
      </c>
      <c r="G1427" s="31" t="s">
        <v>9149</v>
      </c>
      <c r="H1427" s="6" t="s">
        <v>9150</v>
      </c>
      <c r="I1427" s="18">
        <v>4.080439999999999</v>
      </c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</row>
    <row r="1428" ht="15.0" customHeight="1">
      <c r="A1428" s="8">
        <v>1427.0</v>
      </c>
      <c r="B1428" s="31" t="s">
        <v>9151</v>
      </c>
      <c r="C1428" s="26" t="s">
        <v>9152</v>
      </c>
      <c r="D1428" s="29" t="s">
        <v>9153</v>
      </c>
      <c r="E1428" s="32">
        <v>184.1062</v>
      </c>
      <c r="F1428" s="20">
        <v>2.08</v>
      </c>
      <c r="G1428" s="31" t="s">
        <v>9154</v>
      </c>
      <c r="H1428" s="6" t="s">
        <v>5456</v>
      </c>
      <c r="I1428" s="18">
        <v>3.461</v>
      </c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</row>
    <row r="1429" ht="15.0" customHeight="1">
      <c r="A1429" s="8">
        <v>1428.0</v>
      </c>
      <c r="B1429" s="31" t="s">
        <v>1906</v>
      </c>
      <c r="C1429" s="26" t="s">
        <v>9155</v>
      </c>
      <c r="D1429" s="29" t="s">
        <v>9156</v>
      </c>
      <c r="E1429" s="32">
        <v>184.1062</v>
      </c>
      <c r="F1429" s="20">
        <v>1.75</v>
      </c>
      <c r="G1429" s="31" t="s">
        <v>9157</v>
      </c>
      <c r="H1429" s="6" t="s">
        <v>9158</v>
      </c>
      <c r="I1429" s="18">
        <v>3.9572173913043476</v>
      </c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</row>
    <row r="1430" ht="15.0" customHeight="1">
      <c r="A1430" s="8">
        <v>1429.0</v>
      </c>
      <c r="B1430" s="31" t="s">
        <v>1909</v>
      </c>
      <c r="C1430" s="26" t="s">
        <v>9159</v>
      </c>
      <c r="D1430" s="29" t="s">
        <v>9160</v>
      </c>
      <c r="E1430" s="32">
        <v>198.1327</v>
      </c>
      <c r="F1430" s="20">
        <v>2.13</v>
      </c>
      <c r="G1430" s="31" t="s">
        <v>9161</v>
      </c>
      <c r="H1430" s="6" t="s">
        <v>9162</v>
      </c>
      <c r="I1430" s="18">
        <v>4.693625</v>
      </c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</row>
    <row r="1431" ht="15.0" customHeight="1">
      <c r="A1431" s="8">
        <v>1430.0</v>
      </c>
      <c r="B1431" s="31" t="s">
        <v>1912</v>
      </c>
      <c r="C1431" s="26" t="s">
        <v>9163</v>
      </c>
      <c r="D1431" s="29" t="s">
        <v>9164</v>
      </c>
      <c r="E1431" s="32">
        <v>184.1062</v>
      </c>
      <c r="F1431" s="20">
        <v>1.37</v>
      </c>
      <c r="G1431" s="31" t="s">
        <v>9165</v>
      </c>
      <c r="H1431" s="6" t="s">
        <v>9166</v>
      </c>
      <c r="I1431" s="18">
        <v>3.593541666666667</v>
      </c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</row>
    <row r="1432" ht="15.0" customHeight="1">
      <c r="A1432" s="8">
        <v>1431.0</v>
      </c>
      <c r="B1432" s="31" t="s">
        <v>9167</v>
      </c>
      <c r="C1432" s="26" t="s">
        <v>9168</v>
      </c>
      <c r="D1432" s="29" t="s">
        <v>9169</v>
      </c>
      <c r="E1432" s="32">
        <v>184.1062</v>
      </c>
      <c r="F1432" s="20">
        <v>1.73</v>
      </c>
      <c r="G1432" s="31" t="s">
        <v>9170</v>
      </c>
      <c r="H1432" s="6" t="s">
        <v>5456</v>
      </c>
      <c r="I1432" s="18">
        <v>3.2784</v>
      </c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</row>
    <row r="1433" ht="15.0" customHeight="1">
      <c r="A1433" s="8">
        <v>1432.0</v>
      </c>
      <c r="B1433" s="31" t="s">
        <v>9171</v>
      </c>
      <c r="C1433" s="26" t="s">
        <v>9172</v>
      </c>
      <c r="D1433" s="29" t="s">
        <v>9173</v>
      </c>
      <c r="E1433" s="32">
        <v>184.1062</v>
      </c>
      <c r="F1433" s="20">
        <v>2.36</v>
      </c>
      <c r="G1433" s="31" t="s">
        <v>9174</v>
      </c>
      <c r="H1433" s="6" t="s">
        <v>5070</v>
      </c>
      <c r="I1433" s="18">
        <v>4.388</v>
      </c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</row>
    <row r="1434" ht="15.0" customHeight="1">
      <c r="A1434" s="8">
        <v>1433.0</v>
      </c>
      <c r="B1434" s="31" t="s">
        <v>9175</v>
      </c>
      <c r="C1434" s="26" t="s">
        <v>9176</v>
      </c>
      <c r="D1434" s="29" t="s">
        <v>9177</v>
      </c>
      <c r="E1434" s="32">
        <v>198.1327</v>
      </c>
      <c r="F1434" s="20">
        <v>2.27</v>
      </c>
      <c r="G1434" s="31" t="s">
        <v>9178</v>
      </c>
      <c r="H1434" s="6" t="s">
        <v>5472</v>
      </c>
      <c r="I1434" s="18">
        <v>4.2298</v>
      </c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</row>
    <row r="1435" ht="15.0" customHeight="1">
      <c r="A1435" s="8">
        <v>1434.0</v>
      </c>
      <c r="B1435" s="31" t="s">
        <v>9179</v>
      </c>
      <c r="C1435" s="26" t="s">
        <v>9180</v>
      </c>
      <c r="D1435" s="29" t="s">
        <v>9181</v>
      </c>
      <c r="E1435" s="32">
        <v>240.2122</v>
      </c>
      <c r="F1435" s="20">
        <v>3.64</v>
      </c>
      <c r="G1435" s="31" t="s">
        <v>9182</v>
      </c>
      <c r="H1435" s="36" t="s">
        <v>5061</v>
      </c>
      <c r="I1435" s="18">
        <v>4.800428571428572</v>
      </c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</row>
    <row r="1436" ht="15.0" customHeight="1">
      <c r="A1436" s="8">
        <v>1435.0</v>
      </c>
      <c r="B1436" s="31" t="s">
        <v>9183</v>
      </c>
      <c r="C1436" s="26" t="s">
        <v>9184</v>
      </c>
      <c r="D1436" s="29" t="s">
        <v>9185</v>
      </c>
      <c r="E1436" s="32">
        <v>294.0034</v>
      </c>
      <c r="F1436" s="20">
        <v>2.8</v>
      </c>
      <c r="G1436" s="31" t="s">
        <v>9186</v>
      </c>
      <c r="H1436" s="36" t="s">
        <v>5114</v>
      </c>
      <c r="I1436" s="18">
        <v>5.120000000000001</v>
      </c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</row>
    <row r="1437" ht="15.0" customHeight="1">
      <c r="A1437" s="8">
        <v>1436.0</v>
      </c>
      <c r="B1437" s="31" t="s">
        <v>9187</v>
      </c>
      <c r="C1437" s="26" t="s">
        <v>9188</v>
      </c>
      <c r="D1437" s="29" t="s">
        <v>9189</v>
      </c>
      <c r="E1437" s="32">
        <v>198.1327</v>
      </c>
      <c r="F1437" s="20">
        <v>0.71</v>
      </c>
      <c r="G1437" s="31" t="s">
        <v>9190</v>
      </c>
      <c r="H1437" s="29" t="s">
        <v>4319</v>
      </c>
      <c r="I1437" s="18">
        <v>3.5300000000000002</v>
      </c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</row>
    <row r="1438" ht="15.0" customHeight="1">
      <c r="A1438" s="8">
        <v>1437.0</v>
      </c>
      <c r="B1438" s="31" t="s">
        <v>9191</v>
      </c>
      <c r="C1438" s="26" t="s">
        <v>9192</v>
      </c>
      <c r="D1438" s="29" t="s">
        <v>9193</v>
      </c>
      <c r="E1438" s="32">
        <v>198.1327</v>
      </c>
      <c r="F1438" s="20">
        <v>0.71</v>
      </c>
      <c r="G1438" s="31" t="s">
        <v>9194</v>
      </c>
      <c r="H1438" s="36" t="s">
        <v>5114</v>
      </c>
      <c r="I1438" s="18">
        <v>4.09</v>
      </c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</row>
    <row r="1439" ht="15.0" customHeight="1">
      <c r="A1439" s="8">
        <v>1438.0</v>
      </c>
      <c r="B1439" s="31" t="s">
        <v>3790</v>
      </c>
      <c r="C1439" s="26" t="s">
        <v>9195</v>
      </c>
      <c r="D1439" s="29" t="s">
        <v>3792</v>
      </c>
      <c r="E1439" s="32">
        <v>229.1038</v>
      </c>
      <c r="F1439" s="20">
        <v>1.33</v>
      </c>
      <c r="G1439" s="31" t="s">
        <v>9196</v>
      </c>
      <c r="H1439" s="29" t="s">
        <v>4319</v>
      </c>
      <c r="I1439" s="18">
        <v>2.8431818181818183</v>
      </c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</row>
    <row r="1440" ht="15.0" customHeight="1">
      <c r="A1440" s="8">
        <v>1439.0</v>
      </c>
      <c r="B1440" s="9" t="s">
        <v>9197</v>
      </c>
      <c r="C1440" s="3" t="s">
        <v>9198</v>
      </c>
      <c r="D1440" s="3" t="s">
        <v>9199</v>
      </c>
      <c r="E1440" s="32">
        <v>229.1038</v>
      </c>
      <c r="F1440" s="20" t="s">
        <v>9200</v>
      </c>
      <c r="G1440" s="13">
        <v>-0.16</v>
      </c>
      <c r="H1440" s="6" t="s">
        <v>5456</v>
      </c>
      <c r="I1440" s="13">
        <v>2.84</v>
      </c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</row>
    <row r="1441" ht="15.0" customHeight="1">
      <c r="A1441" s="8">
        <v>1440.0</v>
      </c>
      <c r="B1441" s="31" t="s">
        <v>9201</v>
      </c>
      <c r="C1441" s="26" t="s">
        <v>9202</v>
      </c>
      <c r="D1441" s="29" t="s">
        <v>9203</v>
      </c>
      <c r="E1441" s="32">
        <v>103.1211</v>
      </c>
      <c r="F1441" s="20">
        <v>1.56</v>
      </c>
      <c r="G1441" s="31" t="s">
        <v>9204</v>
      </c>
      <c r="H1441" s="6" t="s">
        <v>5070</v>
      </c>
      <c r="I1441" s="18">
        <v>2.48</v>
      </c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</row>
    <row r="1442" ht="15.0" customHeight="1">
      <c r="A1442" s="8">
        <v>1441.0</v>
      </c>
      <c r="B1442" s="31" t="s">
        <v>9205</v>
      </c>
      <c r="C1442" s="26" t="s">
        <v>9206</v>
      </c>
      <c r="D1442" s="29" t="s">
        <v>9207</v>
      </c>
      <c r="E1442" s="32">
        <v>117.1476</v>
      </c>
      <c r="F1442" s="20">
        <v>2.09</v>
      </c>
      <c r="G1442" s="31" t="s">
        <v>9208</v>
      </c>
      <c r="H1442" s="6" t="s">
        <v>5070</v>
      </c>
      <c r="I1442" s="18">
        <v>2.9</v>
      </c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</row>
    <row r="1443" ht="15.0" customHeight="1">
      <c r="A1443" s="8">
        <v>1442.0</v>
      </c>
      <c r="B1443" s="31" t="s">
        <v>1915</v>
      </c>
      <c r="C1443" s="26" t="s">
        <v>1916</v>
      </c>
      <c r="D1443" s="29" t="s">
        <v>9209</v>
      </c>
      <c r="E1443" s="32">
        <v>117.1476</v>
      </c>
      <c r="F1443" s="20">
        <v>2.21</v>
      </c>
      <c r="G1443" s="31" t="s">
        <v>9210</v>
      </c>
      <c r="H1443" s="36" t="s">
        <v>5061</v>
      </c>
      <c r="I1443" s="18">
        <v>2.76</v>
      </c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</row>
    <row r="1444" ht="15.0" customHeight="1">
      <c r="A1444" s="8">
        <v>1443.0</v>
      </c>
      <c r="B1444" s="31" t="s">
        <v>9211</v>
      </c>
      <c r="C1444" s="26" t="s">
        <v>9212</v>
      </c>
      <c r="D1444" s="29" t="s">
        <v>9213</v>
      </c>
      <c r="E1444" s="32">
        <v>117.1476</v>
      </c>
      <c r="F1444" s="20">
        <v>2.09</v>
      </c>
      <c r="G1444" s="31" t="s">
        <v>9214</v>
      </c>
      <c r="H1444" s="6" t="s">
        <v>5070</v>
      </c>
      <c r="I1444" s="18">
        <v>2.7525</v>
      </c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</row>
    <row r="1445" ht="15.0" customHeight="1">
      <c r="A1445" s="8">
        <v>1444.0</v>
      </c>
      <c r="B1445" s="31" t="s">
        <v>9215</v>
      </c>
      <c r="C1445" s="26" t="s">
        <v>9216</v>
      </c>
      <c r="D1445" s="29" t="s">
        <v>9217</v>
      </c>
      <c r="E1445" s="32">
        <v>182.0172</v>
      </c>
      <c r="F1445" s="20">
        <v>2.43</v>
      </c>
      <c r="G1445" s="31" t="s">
        <v>9218</v>
      </c>
      <c r="H1445" s="6" t="s">
        <v>5070</v>
      </c>
      <c r="I1445" s="18">
        <v>3.295</v>
      </c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</row>
    <row r="1446" ht="15.75" customHeight="1">
      <c r="A1446" s="8">
        <v>1445.0</v>
      </c>
      <c r="B1446" s="31" t="s">
        <v>9219</v>
      </c>
      <c r="C1446" s="26" t="s">
        <v>9220</v>
      </c>
      <c r="D1446" s="29" t="s">
        <v>9221</v>
      </c>
      <c r="E1446" s="32">
        <v>137.5659</v>
      </c>
      <c r="F1446" s="20">
        <v>2.47</v>
      </c>
      <c r="G1446" s="31" t="s">
        <v>9222</v>
      </c>
      <c r="H1446" s="6" t="s">
        <v>5070</v>
      </c>
      <c r="I1446" s="18">
        <v>3.0</v>
      </c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</row>
    <row r="1447" ht="15.75" customHeight="1">
      <c r="A1447" s="8">
        <v>1446.0</v>
      </c>
      <c r="B1447" s="31" t="s">
        <v>9223</v>
      </c>
      <c r="C1447" s="26" t="s">
        <v>9224</v>
      </c>
      <c r="D1447" s="29" t="s">
        <v>9225</v>
      </c>
      <c r="E1447" s="32">
        <v>137.5659</v>
      </c>
      <c r="F1447" s="20">
        <v>2.18</v>
      </c>
      <c r="G1447" s="31" t="s">
        <v>9226</v>
      </c>
      <c r="H1447" s="6" t="s">
        <v>5070</v>
      </c>
      <c r="I1447" s="18">
        <v>2.94375</v>
      </c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</row>
    <row r="1448" ht="15.75" customHeight="1">
      <c r="A1448" s="8">
        <v>1447.0</v>
      </c>
      <c r="B1448" s="31" t="s">
        <v>1918</v>
      </c>
      <c r="C1448" s="26" t="s">
        <v>1919</v>
      </c>
      <c r="D1448" s="29" t="s">
        <v>9227</v>
      </c>
      <c r="E1448" s="32">
        <v>137.5659</v>
      </c>
      <c r="F1448" s="20">
        <v>2.18</v>
      </c>
      <c r="G1448" s="31" t="s">
        <v>9228</v>
      </c>
      <c r="H1448" s="29" t="s">
        <v>4319</v>
      </c>
      <c r="I1448" s="18">
        <v>3.2800000000000002</v>
      </c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</row>
    <row r="1449" ht="15.0" customHeight="1">
      <c r="A1449" s="8">
        <v>1448.0</v>
      </c>
      <c r="B1449" s="31" t="s">
        <v>1921</v>
      </c>
      <c r="C1449" s="26" t="s">
        <v>1922</v>
      </c>
      <c r="D1449" s="29" t="s">
        <v>9229</v>
      </c>
      <c r="E1449" s="32">
        <v>151.5924</v>
      </c>
      <c r="F1449" s="20">
        <v>2.73</v>
      </c>
      <c r="G1449" s="31" t="s">
        <v>9230</v>
      </c>
      <c r="H1449" s="29" t="s">
        <v>4319</v>
      </c>
      <c r="I1449" s="18">
        <v>3.46</v>
      </c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</row>
    <row r="1450" ht="15.75" customHeight="1">
      <c r="A1450" s="8">
        <v>1449.0</v>
      </c>
      <c r="B1450" s="31" t="s">
        <v>9231</v>
      </c>
      <c r="C1450" s="26" t="s">
        <v>9232</v>
      </c>
      <c r="D1450" s="29" t="s">
        <v>9233</v>
      </c>
      <c r="E1450" s="32">
        <v>121.1116</v>
      </c>
      <c r="F1450" s="20">
        <v>1.74</v>
      </c>
      <c r="G1450" s="31" t="s">
        <v>7866</v>
      </c>
      <c r="H1450" s="6" t="s">
        <v>5070</v>
      </c>
      <c r="I1450" s="18">
        <v>2.74</v>
      </c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</row>
    <row r="1451" ht="15.0" customHeight="1">
      <c r="A1451" s="8">
        <v>1450.0</v>
      </c>
      <c r="B1451" s="31" t="s">
        <v>9234</v>
      </c>
      <c r="C1451" s="26" t="s">
        <v>9235</v>
      </c>
      <c r="D1451" s="29" t="s">
        <v>9236</v>
      </c>
      <c r="E1451" s="32">
        <v>135.1628</v>
      </c>
      <c r="F1451" s="20">
        <v>1.16</v>
      </c>
      <c r="G1451" s="31" t="s">
        <v>7982</v>
      </c>
      <c r="H1451" s="29" t="s">
        <v>4319</v>
      </c>
      <c r="I1451" s="18">
        <v>2.38</v>
      </c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</row>
    <row r="1452" ht="15.0" customHeight="1">
      <c r="A1452" s="8">
        <v>1451.0</v>
      </c>
      <c r="B1452" s="31" t="s">
        <v>9237</v>
      </c>
      <c r="C1452" s="3" t="s">
        <v>9238</v>
      </c>
      <c r="D1452" s="29" t="s">
        <v>9239</v>
      </c>
      <c r="E1452" s="32">
        <v>147.1735</v>
      </c>
      <c r="F1452" s="20">
        <v>1.30071082710962</v>
      </c>
      <c r="G1452" s="31" t="s">
        <v>8915</v>
      </c>
      <c r="H1452" s="29" t="s">
        <v>4319</v>
      </c>
      <c r="I1452" s="18">
        <v>3.12</v>
      </c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</row>
    <row r="1453" ht="15.75" customHeight="1">
      <c r="A1453" s="8">
        <v>1452.0</v>
      </c>
      <c r="B1453" s="31" t="s">
        <v>9240</v>
      </c>
      <c r="C1453" s="26" t="s">
        <v>9241</v>
      </c>
      <c r="D1453" s="29" t="s">
        <v>9242</v>
      </c>
      <c r="E1453" s="32">
        <v>163.1729</v>
      </c>
      <c r="F1453" s="20">
        <v>1.25</v>
      </c>
      <c r="G1453" s="31" t="s">
        <v>9243</v>
      </c>
      <c r="H1453" s="29" t="s">
        <v>4319</v>
      </c>
      <c r="I1453" s="18">
        <v>2.778</v>
      </c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</row>
    <row r="1454" ht="15.75" customHeight="1">
      <c r="A1454" s="8">
        <v>1453.0</v>
      </c>
      <c r="B1454" s="31" t="s">
        <v>1951</v>
      </c>
      <c r="C1454" s="26" t="s">
        <v>1952</v>
      </c>
      <c r="D1454" s="29" t="s">
        <v>9244</v>
      </c>
      <c r="E1454" s="32">
        <v>110.1776</v>
      </c>
      <c r="F1454" s="20">
        <v>2.52</v>
      </c>
      <c r="G1454" s="31" t="s">
        <v>4440</v>
      </c>
      <c r="H1454" s="29" t="s">
        <v>4319</v>
      </c>
      <c r="I1454" s="18">
        <v>4.66</v>
      </c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</row>
    <row r="1455" ht="15.75" customHeight="1">
      <c r="A1455" s="8">
        <v>1454.0</v>
      </c>
      <c r="B1455" s="31" t="s">
        <v>9245</v>
      </c>
      <c r="C1455" s="3" t="s">
        <v>9246</v>
      </c>
      <c r="D1455" s="29" t="s">
        <v>9247</v>
      </c>
      <c r="E1455" s="32">
        <v>179.2824</v>
      </c>
      <c r="F1455" s="20">
        <v>3.2178495442273</v>
      </c>
      <c r="G1455" s="31" t="s">
        <v>9248</v>
      </c>
      <c r="H1455" s="29" t="s">
        <v>4319</v>
      </c>
      <c r="I1455" s="18">
        <v>4.88</v>
      </c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</row>
    <row r="1456" ht="15.75" customHeight="1">
      <c r="A1456" s="8">
        <v>1455.0</v>
      </c>
      <c r="B1456" s="31" t="s">
        <v>9249</v>
      </c>
      <c r="C1456" s="26" t="s">
        <v>9250</v>
      </c>
      <c r="D1456" s="29" t="s">
        <v>9251</v>
      </c>
      <c r="E1456" s="32">
        <v>170.2294</v>
      </c>
      <c r="F1456" s="20">
        <v>1.05</v>
      </c>
      <c r="G1456" s="31" t="s">
        <v>9252</v>
      </c>
      <c r="H1456" s="29" t="s">
        <v>4319</v>
      </c>
      <c r="I1456" s="18">
        <v>2.23</v>
      </c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</row>
    <row r="1457" ht="15.75" customHeight="1">
      <c r="A1457" s="8">
        <v>1456.0</v>
      </c>
      <c r="B1457" s="31" t="s">
        <v>9253</v>
      </c>
      <c r="C1457" s="26" t="s">
        <v>9254</v>
      </c>
      <c r="D1457" s="29" t="s">
        <v>9255</v>
      </c>
      <c r="E1457" s="32">
        <v>168.2136</v>
      </c>
      <c r="F1457" s="20">
        <v>0.92</v>
      </c>
      <c r="G1457" s="31" t="s">
        <v>5660</v>
      </c>
      <c r="H1457" s="29" t="s">
        <v>4319</v>
      </c>
      <c r="I1457" s="18">
        <v>4.28</v>
      </c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</row>
    <row r="1458" ht="15.75" customHeight="1">
      <c r="A1458" s="8">
        <v>1457.0</v>
      </c>
      <c r="B1458" s="31" t="s">
        <v>9256</v>
      </c>
      <c r="C1458" s="26" t="s">
        <v>9257</v>
      </c>
      <c r="D1458" s="29" t="s">
        <v>9258</v>
      </c>
      <c r="E1458" s="32">
        <v>182.2401</v>
      </c>
      <c r="F1458" s="20">
        <v>1.41</v>
      </c>
      <c r="G1458" s="31" t="s">
        <v>8319</v>
      </c>
      <c r="H1458" s="29" t="s">
        <v>4319</v>
      </c>
      <c r="I1458" s="18">
        <v>3.31</v>
      </c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</row>
    <row r="1459" ht="15.75" customHeight="1">
      <c r="A1459" s="8">
        <v>1458.0</v>
      </c>
      <c r="B1459" s="31" t="s">
        <v>9259</v>
      </c>
      <c r="C1459" s="26" t="s">
        <v>9260</v>
      </c>
      <c r="D1459" s="29" t="s">
        <v>9261</v>
      </c>
      <c r="E1459" s="32">
        <v>124.2041</v>
      </c>
      <c r="F1459" s="20">
        <v>2.74</v>
      </c>
      <c r="G1459" s="31" t="s">
        <v>9262</v>
      </c>
      <c r="H1459" s="36" t="s">
        <v>4627</v>
      </c>
      <c r="I1459" s="18">
        <v>3.18</v>
      </c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</row>
    <row r="1460" ht="15.75" customHeight="1">
      <c r="A1460" s="8">
        <v>1459.0</v>
      </c>
      <c r="B1460" s="31" t="s">
        <v>9263</v>
      </c>
      <c r="C1460" s="26" t="s">
        <v>9264</v>
      </c>
      <c r="D1460" s="29" t="s">
        <v>9265</v>
      </c>
      <c r="E1460" s="32">
        <v>138.2306</v>
      </c>
      <c r="F1460" s="20">
        <v>3.2</v>
      </c>
      <c r="G1460" s="31" t="s">
        <v>9266</v>
      </c>
      <c r="H1460" s="29" t="s">
        <v>4319</v>
      </c>
      <c r="I1460" s="18">
        <v>3.3</v>
      </c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</row>
    <row r="1461" ht="15.75" customHeight="1">
      <c r="A1461" s="8">
        <v>1460.0</v>
      </c>
      <c r="B1461" s="31" t="s">
        <v>9267</v>
      </c>
      <c r="C1461" s="26" t="s">
        <v>9268</v>
      </c>
      <c r="D1461" s="29" t="s">
        <v>9269</v>
      </c>
      <c r="E1461" s="32">
        <v>152.2571</v>
      </c>
      <c r="F1461" s="20">
        <v>3.58</v>
      </c>
      <c r="G1461" s="31" t="s">
        <v>9270</v>
      </c>
      <c r="H1461" s="29" t="s">
        <v>4319</v>
      </c>
      <c r="I1461" s="18">
        <v>3.86</v>
      </c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</row>
    <row r="1462" ht="15.75" customHeight="1">
      <c r="A1462" s="8">
        <v>1461.0</v>
      </c>
      <c r="B1462" s="31" t="s">
        <v>9271</v>
      </c>
      <c r="C1462" s="26" t="s">
        <v>9272</v>
      </c>
      <c r="D1462" s="29" t="s">
        <v>9273</v>
      </c>
      <c r="E1462" s="32">
        <v>217.1267</v>
      </c>
      <c r="F1462" s="20">
        <v>3.43</v>
      </c>
      <c r="G1462" s="31" t="s">
        <v>9274</v>
      </c>
      <c r="H1462" s="29" t="s">
        <v>4319</v>
      </c>
      <c r="I1462" s="18">
        <v>3.39</v>
      </c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</row>
    <row r="1463" ht="15.75" customHeight="1">
      <c r="A1463" s="8">
        <v>1462.0</v>
      </c>
      <c r="B1463" s="31" t="s">
        <v>9275</v>
      </c>
      <c r="C1463" s="26" t="s">
        <v>9276</v>
      </c>
      <c r="D1463" s="29" t="s">
        <v>9277</v>
      </c>
      <c r="E1463" s="32">
        <v>136.2148</v>
      </c>
      <c r="F1463" s="20">
        <v>2.95</v>
      </c>
      <c r="G1463" s="31" t="s">
        <v>8305</v>
      </c>
      <c r="H1463" s="29" t="s">
        <v>4319</v>
      </c>
      <c r="I1463" s="18">
        <v>3.42</v>
      </c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</row>
    <row r="1464" ht="15.75" customHeight="1">
      <c r="A1464" s="8">
        <v>1463.0</v>
      </c>
      <c r="B1464" s="31" t="s">
        <v>9278</v>
      </c>
      <c r="C1464" s="26" t="s">
        <v>9279</v>
      </c>
      <c r="D1464" s="29" t="s">
        <v>9280</v>
      </c>
      <c r="E1464" s="32">
        <v>148.2255</v>
      </c>
      <c r="F1464" s="20">
        <v>2.73208042160858</v>
      </c>
      <c r="G1464" s="31" t="s">
        <v>9281</v>
      </c>
      <c r="H1464" s="36" t="s">
        <v>4627</v>
      </c>
      <c r="I1464" s="18">
        <v>3.54</v>
      </c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</row>
    <row r="1465" ht="15.75" customHeight="1">
      <c r="A1465" s="8">
        <v>1464.0</v>
      </c>
      <c r="B1465" s="31" t="s">
        <v>9282</v>
      </c>
      <c r="C1465" s="26" t="s">
        <v>9283</v>
      </c>
      <c r="D1465" s="29" t="s">
        <v>9284</v>
      </c>
      <c r="E1465" s="32">
        <v>137.2029</v>
      </c>
      <c r="F1465" s="20">
        <v>1.49</v>
      </c>
      <c r="G1465" s="31" t="s">
        <v>9285</v>
      </c>
      <c r="H1465" s="36" t="s">
        <v>4627</v>
      </c>
      <c r="I1465" s="18">
        <v>3.09</v>
      </c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</row>
    <row r="1466" ht="15.75" customHeight="1">
      <c r="A1466" s="8">
        <v>1465.0</v>
      </c>
      <c r="B1466" s="31" t="s">
        <v>9286</v>
      </c>
      <c r="C1466" s="26" t="s">
        <v>9287</v>
      </c>
      <c r="D1466" s="29" t="s">
        <v>9288</v>
      </c>
      <c r="E1466" s="32">
        <v>151.2294</v>
      </c>
      <c r="F1466" s="20">
        <v>1.71</v>
      </c>
      <c r="G1466" s="31" t="s">
        <v>8921</v>
      </c>
      <c r="H1466" s="36" t="s">
        <v>4627</v>
      </c>
      <c r="I1466" s="18">
        <v>2.99</v>
      </c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</row>
    <row r="1467" ht="15.75" customHeight="1">
      <c r="A1467" s="8">
        <v>1466.0</v>
      </c>
      <c r="B1467" s="31" t="s">
        <v>3809</v>
      </c>
      <c r="C1467" s="26" t="s">
        <v>3810</v>
      </c>
      <c r="D1467" s="29" t="s">
        <v>3811</v>
      </c>
      <c r="E1467" s="32">
        <v>135.1871</v>
      </c>
      <c r="F1467" s="20">
        <v>3.28</v>
      </c>
      <c r="G1467" s="31" t="s">
        <v>9289</v>
      </c>
      <c r="H1467" s="36" t="s">
        <v>4627</v>
      </c>
      <c r="I1467" s="18">
        <v>4.41</v>
      </c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</row>
    <row r="1468" ht="15.0" customHeight="1">
      <c r="A1468" s="8">
        <v>1467.0</v>
      </c>
      <c r="B1468" s="31" t="s">
        <v>3812</v>
      </c>
      <c r="C1468" s="26" t="s">
        <v>3813</v>
      </c>
      <c r="D1468" s="29" t="s">
        <v>3814</v>
      </c>
      <c r="E1468" s="32">
        <v>192.2626</v>
      </c>
      <c r="F1468" s="20">
        <v>4.67</v>
      </c>
      <c r="G1468" s="31" t="s">
        <v>9290</v>
      </c>
      <c r="H1468" s="29" t="s">
        <v>4319</v>
      </c>
      <c r="I1468" s="18">
        <v>6.34</v>
      </c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</row>
    <row r="1469" ht="15.0" customHeight="1">
      <c r="A1469" s="8">
        <v>1468.0</v>
      </c>
      <c r="B1469" s="31" t="s">
        <v>9291</v>
      </c>
      <c r="C1469" s="3" t="s">
        <v>9292</v>
      </c>
      <c r="D1469" s="29" t="s">
        <v>9293</v>
      </c>
      <c r="E1469" s="32">
        <v>191.2931</v>
      </c>
      <c r="F1469" s="20">
        <v>5.16544674536014</v>
      </c>
      <c r="G1469" s="31" t="s">
        <v>9294</v>
      </c>
      <c r="H1469" s="29" t="s">
        <v>4319</v>
      </c>
      <c r="I1469" s="18">
        <v>5.76</v>
      </c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</row>
    <row r="1470" ht="15.0" customHeight="1">
      <c r="A1470" s="8">
        <v>1469.0</v>
      </c>
      <c r="B1470" s="31" t="s">
        <v>9295</v>
      </c>
      <c r="C1470" s="3" t="s">
        <v>9296</v>
      </c>
      <c r="D1470" s="29" t="s">
        <v>9297</v>
      </c>
      <c r="E1470" s="32">
        <v>189.2344</v>
      </c>
      <c r="F1470" s="20">
        <v>-0.392961735411585</v>
      </c>
      <c r="G1470" s="31" t="s">
        <v>8815</v>
      </c>
      <c r="H1470" s="29" t="s">
        <v>4319</v>
      </c>
      <c r="I1470" s="18">
        <v>3.29</v>
      </c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</row>
    <row r="1471" ht="15.0" customHeight="1">
      <c r="A1471" s="8">
        <v>1470.0</v>
      </c>
      <c r="B1471" s="31" t="s">
        <v>9298</v>
      </c>
      <c r="C1471" s="3" t="s">
        <v>9299</v>
      </c>
      <c r="D1471" s="29" t="s">
        <v>9300</v>
      </c>
      <c r="E1471" s="32">
        <v>175.2508</v>
      </c>
      <c r="F1471" s="20">
        <v>4.39694298608126</v>
      </c>
      <c r="G1471" s="31" t="s">
        <v>6701</v>
      </c>
      <c r="H1471" s="29" t="s">
        <v>4319</v>
      </c>
      <c r="I1471" s="18">
        <v>5.48</v>
      </c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</row>
    <row r="1472" ht="15.0" customHeight="1">
      <c r="A1472" s="8">
        <v>1471.0</v>
      </c>
      <c r="B1472" s="31" t="s">
        <v>9301</v>
      </c>
      <c r="C1472" s="3" t="s">
        <v>9302</v>
      </c>
      <c r="D1472" s="29" t="s">
        <v>9303</v>
      </c>
      <c r="E1472" s="32">
        <v>163.2401</v>
      </c>
      <c r="F1472" s="20">
        <v>3.4954877846414</v>
      </c>
      <c r="G1472" s="31" t="s">
        <v>9304</v>
      </c>
      <c r="H1472" s="29" t="s">
        <v>4319</v>
      </c>
      <c r="I1472" s="18">
        <v>5.71</v>
      </c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</row>
    <row r="1473" ht="15.75" customHeight="1">
      <c r="A1473" s="8">
        <v>1472.0</v>
      </c>
      <c r="B1473" s="31" t="s">
        <v>9305</v>
      </c>
      <c r="C1473" s="3" t="s">
        <v>9306</v>
      </c>
      <c r="D1473" s="29" t="s">
        <v>9307</v>
      </c>
      <c r="E1473" s="32">
        <v>214.6295</v>
      </c>
      <c r="F1473" s="20">
        <v>3.52122774483744</v>
      </c>
      <c r="G1473" s="31" t="s">
        <v>9308</v>
      </c>
      <c r="H1473" s="29" t="s">
        <v>4319</v>
      </c>
      <c r="I1473" s="18">
        <v>5.109999999999999</v>
      </c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</row>
    <row r="1474" ht="15.75" customHeight="1">
      <c r="A1474" s="8">
        <v>1473.0</v>
      </c>
      <c r="B1474" s="31" t="s">
        <v>3815</v>
      </c>
      <c r="C1474" s="26" t="s">
        <v>3816</v>
      </c>
      <c r="D1474" s="29" t="s">
        <v>3817</v>
      </c>
      <c r="E1474" s="32">
        <v>152.2175</v>
      </c>
      <c r="F1474" s="20">
        <v>0.71</v>
      </c>
      <c r="G1474" s="31" t="s">
        <v>9309</v>
      </c>
      <c r="H1474" s="29" t="s">
        <v>4319</v>
      </c>
      <c r="I1474" s="18">
        <v>3.61</v>
      </c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</row>
    <row r="1475" ht="15.0" customHeight="1">
      <c r="A1475" s="8">
        <v>1474.0</v>
      </c>
      <c r="B1475" s="31" t="s">
        <v>9310</v>
      </c>
      <c r="C1475" s="26" t="s">
        <v>9311</v>
      </c>
      <c r="D1475" s="29" t="s">
        <v>9312</v>
      </c>
      <c r="E1475" s="32">
        <v>166.244</v>
      </c>
      <c r="F1475" s="20">
        <v>0.86</v>
      </c>
      <c r="G1475" s="31" t="s">
        <v>9313</v>
      </c>
      <c r="H1475" s="29" t="s">
        <v>4319</v>
      </c>
      <c r="I1475" s="18">
        <v>3.66</v>
      </c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</row>
    <row r="1476" ht="15.75" customHeight="1">
      <c r="A1476" s="8">
        <v>1475.0</v>
      </c>
      <c r="B1476" s="31" t="s">
        <v>3824</v>
      </c>
      <c r="C1476" s="26" t="s">
        <v>3825</v>
      </c>
      <c r="D1476" s="29" t="s">
        <v>3826</v>
      </c>
      <c r="E1476" s="32">
        <v>163.1972</v>
      </c>
      <c r="F1476" s="20">
        <v>1.65</v>
      </c>
      <c r="G1476" s="31" t="s">
        <v>9314</v>
      </c>
      <c r="H1476" s="36" t="s">
        <v>4627</v>
      </c>
      <c r="I1476" s="18">
        <v>3.1</v>
      </c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</row>
    <row r="1477" ht="15.75" customHeight="1">
      <c r="A1477" s="8">
        <v>1476.0</v>
      </c>
      <c r="B1477" s="31" t="s">
        <v>9315</v>
      </c>
      <c r="C1477" s="26" t="s">
        <v>9316</v>
      </c>
      <c r="D1477" s="29" t="s">
        <v>9317</v>
      </c>
      <c r="E1477" s="32">
        <v>150.2413</v>
      </c>
      <c r="F1477" s="20">
        <v>3.51</v>
      </c>
      <c r="G1477" s="31" t="s">
        <v>9318</v>
      </c>
      <c r="H1477" s="29" t="s">
        <v>4319</v>
      </c>
      <c r="I1477" s="18">
        <v>3.69</v>
      </c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</row>
    <row r="1478" ht="15.0" customHeight="1">
      <c r="A1478" s="8">
        <v>1477.0</v>
      </c>
      <c r="B1478" s="31" t="s">
        <v>3828</v>
      </c>
      <c r="C1478" s="26" t="s">
        <v>3829</v>
      </c>
      <c r="D1478" s="29" t="s">
        <v>9319</v>
      </c>
      <c r="E1478" s="32">
        <v>149.2136</v>
      </c>
      <c r="F1478" s="20">
        <v>3.16</v>
      </c>
      <c r="G1478" s="31" t="s">
        <v>9320</v>
      </c>
      <c r="H1478" s="29" t="s">
        <v>4319</v>
      </c>
      <c r="I1478" s="18">
        <v>5.74</v>
      </c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</row>
    <row r="1479" ht="15.75" customHeight="1">
      <c r="A1479" s="8">
        <v>1478.0</v>
      </c>
      <c r="B1479" s="31" t="s">
        <v>3831</v>
      </c>
      <c r="C1479" s="26" t="s">
        <v>3832</v>
      </c>
      <c r="D1479" s="29" t="s">
        <v>3833</v>
      </c>
      <c r="E1479" s="32">
        <v>163.2401</v>
      </c>
      <c r="F1479" s="20">
        <v>3.47</v>
      </c>
      <c r="G1479" s="31" t="s">
        <v>9321</v>
      </c>
      <c r="H1479" s="29" t="s">
        <v>4319</v>
      </c>
      <c r="I1479" s="18">
        <v>5.54</v>
      </c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</row>
    <row r="1480" ht="15.75" customHeight="1">
      <c r="A1480" s="8">
        <v>1479.0</v>
      </c>
      <c r="B1480" s="31" t="s">
        <v>9322</v>
      </c>
      <c r="C1480" s="26" t="s">
        <v>9323</v>
      </c>
      <c r="D1480" s="29" t="s">
        <v>9324</v>
      </c>
      <c r="E1480" s="32">
        <v>149.2136</v>
      </c>
      <c r="F1480" s="20">
        <v>1.99</v>
      </c>
      <c r="G1480" s="31" t="s">
        <v>9325</v>
      </c>
      <c r="H1480" s="29" t="s">
        <v>4319</v>
      </c>
      <c r="I1480" s="18">
        <v>4.05</v>
      </c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</row>
    <row r="1481" ht="15.0" customHeight="1">
      <c r="A1481" s="8">
        <v>1480.0</v>
      </c>
      <c r="B1481" s="31" t="s">
        <v>9326</v>
      </c>
      <c r="C1481" s="26" t="s">
        <v>9327</v>
      </c>
      <c r="D1481" s="29" t="s">
        <v>9328</v>
      </c>
      <c r="E1481" s="32">
        <v>163.2401</v>
      </c>
      <c r="F1481" s="20">
        <v>4.42</v>
      </c>
      <c r="G1481" s="31" t="s">
        <v>9329</v>
      </c>
      <c r="H1481" s="29" t="s">
        <v>4319</v>
      </c>
      <c r="I1481" s="18">
        <v>4.49</v>
      </c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</row>
    <row r="1482" ht="15.0" customHeight="1">
      <c r="A1482" s="8">
        <v>1481.0</v>
      </c>
      <c r="B1482" s="31" t="s">
        <v>9330</v>
      </c>
      <c r="C1482" s="26" t="s">
        <v>9331</v>
      </c>
      <c r="D1482" s="29" t="s">
        <v>9332</v>
      </c>
      <c r="E1482" s="32">
        <v>177.2666</v>
      </c>
      <c r="F1482" s="20">
        <v>3.8</v>
      </c>
      <c r="G1482" s="31" t="s">
        <v>9321</v>
      </c>
      <c r="H1482" s="29" t="s">
        <v>4319</v>
      </c>
      <c r="I1482" s="18">
        <v>5.54</v>
      </c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</row>
    <row r="1483" ht="15.0" customHeight="1">
      <c r="A1483" s="8">
        <v>1482.0</v>
      </c>
      <c r="B1483" s="31" t="s">
        <v>9333</v>
      </c>
      <c r="C1483" s="26" t="s">
        <v>9334</v>
      </c>
      <c r="D1483" s="29" t="s">
        <v>9335</v>
      </c>
      <c r="E1483" s="32">
        <v>152.2142</v>
      </c>
      <c r="F1483" s="20">
        <v>0.78</v>
      </c>
      <c r="G1483" s="31" t="s">
        <v>7127</v>
      </c>
      <c r="H1483" s="29" t="s">
        <v>4319</v>
      </c>
      <c r="I1483" s="18">
        <v>3.16</v>
      </c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</row>
    <row r="1484" ht="15.0" customHeight="1">
      <c r="A1484" s="8">
        <v>1483.0</v>
      </c>
      <c r="B1484" s="31" t="s">
        <v>1966</v>
      </c>
      <c r="C1484" s="26" t="s">
        <v>1967</v>
      </c>
      <c r="D1484" s="29" t="s">
        <v>9336</v>
      </c>
      <c r="E1484" s="32">
        <v>228.224</v>
      </c>
      <c r="F1484" s="20">
        <v>1.56</v>
      </c>
      <c r="G1484" s="31" t="s">
        <v>9337</v>
      </c>
      <c r="H1484" s="29" t="s">
        <v>4319</v>
      </c>
      <c r="I1484" s="18">
        <v>2.57</v>
      </c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</row>
    <row r="1485" ht="15.0" customHeight="1">
      <c r="A1485" s="8">
        <v>1484.0</v>
      </c>
      <c r="B1485" s="31" t="s">
        <v>9338</v>
      </c>
      <c r="C1485" s="26" t="s">
        <v>9339</v>
      </c>
      <c r="D1485" s="29" t="s">
        <v>9340</v>
      </c>
      <c r="E1485" s="32">
        <v>122.1244</v>
      </c>
      <c r="F1485" s="20">
        <v>-0.28</v>
      </c>
      <c r="G1485" s="31" t="s">
        <v>9341</v>
      </c>
      <c r="H1485" s="29" t="s">
        <v>4319</v>
      </c>
      <c r="I1485" s="18">
        <v>1.9825</v>
      </c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</row>
    <row r="1486" ht="15.75" customHeight="1">
      <c r="A1486" s="8">
        <v>1485.0</v>
      </c>
      <c r="B1486" s="31" t="s">
        <v>9342</v>
      </c>
      <c r="C1486" s="26" t="s">
        <v>9343</v>
      </c>
      <c r="D1486" s="29" t="s">
        <v>9344</v>
      </c>
      <c r="E1486" s="32">
        <v>108.1408</v>
      </c>
      <c r="F1486" s="20">
        <v>1.08</v>
      </c>
      <c r="G1486" s="31" t="s">
        <v>9345</v>
      </c>
      <c r="H1486" s="29" t="s">
        <v>4319</v>
      </c>
      <c r="I1486" s="18">
        <v>2.43</v>
      </c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</row>
    <row r="1487" ht="15.75" customHeight="1">
      <c r="A1487" s="8">
        <v>1486.0</v>
      </c>
      <c r="B1487" s="31" t="s">
        <v>9346</v>
      </c>
      <c r="C1487" s="26" t="s">
        <v>9347</v>
      </c>
      <c r="D1487" s="29" t="s">
        <v>9348</v>
      </c>
      <c r="E1487" s="32">
        <v>122.1673</v>
      </c>
      <c r="F1487" s="20">
        <v>0.08</v>
      </c>
      <c r="G1487" s="31" t="s">
        <v>9349</v>
      </c>
      <c r="H1487" s="29" t="s">
        <v>4319</v>
      </c>
      <c r="I1487" s="18">
        <v>2.26</v>
      </c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</row>
    <row r="1488" ht="15.75" customHeight="1">
      <c r="A1488" s="8">
        <v>1487.0</v>
      </c>
      <c r="B1488" s="31" t="s">
        <v>9350</v>
      </c>
      <c r="C1488" s="26" t="s">
        <v>9351</v>
      </c>
      <c r="D1488" s="29" t="s">
        <v>9352</v>
      </c>
      <c r="E1488" s="32">
        <v>122.1673</v>
      </c>
      <c r="F1488" s="20">
        <v>1.62</v>
      </c>
      <c r="G1488" s="31" t="s">
        <v>9353</v>
      </c>
      <c r="H1488" s="29" t="s">
        <v>4319</v>
      </c>
      <c r="I1488" s="18">
        <v>2.78</v>
      </c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</row>
    <row r="1489" ht="15.75" customHeight="1">
      <c r="A1489" s="8">
        <v>1488.0</v>
      </c>
      <c r="B1489" s="31" t="s">
        <v>9354</v>
      </c>
      <c r="C1489" s="26" t="s">
        <v>9355</v>
      </c>
      <c r="D1489" s="29" t="s">
        <v>9356</v>
      </c>
      <c r="E1489" s="32">
        <v>128.5591</v>
      </c>
      <c r="F1489" s="20">
        <v>0.53</v>
      </c>
      <c r="G1489" s="31" t="s">
        <v>9357</v>
      </c>
      <c r="H1489" s="29" t="s">
        <v>4319</v>
      </c>
      <c r="I1489" s="18">
        <v>2.29</v>
      </c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</row>
    <row r="1490" ht="15.75" customHeight="1">
      <c r="A1490" s="8">
        <v>1489.0</v>
      </c>
      <c r="B1490" s="31" t="s">
        <v>9358</v>
      </c>
      <c r="C1490" s="26" t="s">
        <v>9359</v>
      </c>
      <c r="D1490" s="29" t="s">
        <v>9360</v>
      </c>
      <c r="E1490" s="32">
        <v>128.5591</v>
      </c>
      <c r="F1490" s="20">
        <v>0.53</v>
      </c>
      <c r="G1490" s="31" t="s">
        <v>4558</v>
      </c>
      <c r="H1490" s="29" t="s">
        <v>4319</v>
      </c>
      <c r="I1490" s="18">
        <v>3.17</v>
      </c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</row>
    <row r="1491" ht="15.0" customHeight="1">
      <c r="A1491" s="8">
        <v>1490.0</v>
      </c>
      <c r="B1491" s="31" t="s">
        <v>1975</v>
      </c>
      <c r="C1491" s="26" t="s">
        <v>1976</v>
      </c>
      <c r="D1491" s="29" t="s">
        <v>9361</v>
      </c>
      <c r="E1491" s="32">
        <v>94.1143</v>
      </c>
      <c r="F1491" s="20">
        <v>0.11</v>
      </c>
      <c r="G1491" s="31" t="s">
        <v>9362</v>
      </c>
      <c r="H1491" s="29" t="s">
        <v>4319</v>
      </c>
      <c r="I1491" s="18">
        <v>2.521</v>
      </c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</row>
    <row r="1492" ht="15.0" customHeight="1">
      <c r="A1492" s="8">
        <v>1491.0</v>
      </c>
      <c r="B1492" s="31" t="s">
        <v>1978</v>
      </c>
      <c r="C1492" s="26" t="s">
        <v>1979</v>
      </c>
      <c r="D1492" s="29" t="s">
        <v>9363</v>
      </c>
      <c r="E1492" s="32">
        <v>94.1143</v>
      </c>
      <c r="F1492" s="20">
        <v>0.32</v>
      </c>
      <c r="G1492" s="31" t="s">
        <v>9364</v>
      </c>
      <c r="H1492" s="29" t="s">
        <v>4319</v>
      </c>
      <c r="I1492" s="18">
        <v>2.5605</v>
      </c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</row>
    <row r="1493" ht="15.0" customHeight="1">
      <c r="A1493" s="8">
        <v>1492.0</v>
      </c>
      <c r="B1493" s="31" t="s">
        <v>1981</v>
      </c>
      <c r="C1493" s="26" t="s">
        <v>1982</v>
      </c>
      <c r="D1493" s="29" t="s">
        <v>9365</v>
      </c>
      <c r="E1493" s="32">
        <v>94.1143</v>
      </c>
      <c r="F1493" s="20">
        <v>0.48</v>
      </c>
      <c r="G1493" s="31" t="s">
        <v>9366</v>
      </c>
      <c r="H1493" s="29" t="s">
        <v>4319</v>
      </c>
      <c r="I1493" s="18">
        <v>2.381675</v>
      </c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</row>
    <row r="1494" ht="15.0" customHeight="1">
      <c r="A1494" s="8">
        <v>1493.0</v>
      </c>
      <c r="B1494" s="31" t="s">
        <v>1984</v>
      </c>
      <c r="C1494" s="26" t="s">
        <v>1985</v>
      </c>
      <c r="D1494" s="29" t="s">
        <v>9367</v>
      </c>
      <c r="E1494" s="32">
        <v>173.0104</v>
      </c>
      <c r="F1494" s="20">
        <v>1.42</v>
      </c>
      <c r="G1494" s="31" t="s">
        <v>9368</v>
      </c>
      <c r="H1494" s="29" t="s">
        <v>4319</v>
      </c>
      <c r="I1494" s="18">
        <v>3.4925</v>
      </c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</row>
    <row r="1495" ht="15.0" customHeight="1">
      <c r="A1495" s="8">
        <v>1494.0</v>
      </c>
      <c r="B1495" s="31" t="s">
        <v>9369</v>
      </c>
      <c r="C1495" s="26" t="s">
        <v>9370</v>
      </c>
      <c r="D1495" s="29" t="s">
        <v>9371</v>
      </c>
      <c r="E1495" s="32">
        <v>251.9065</v>
      </c>
      <c r="F1495" s="20">
        <v>2.31</v>
      </c>
      <c r="G1495" s="31" t="s">
        <v>4661</v>
      </c>
      <c r="H1495" s="29" t="s">
        <v>4319</v>
      </c>
      <c r="I1495" s="18">
        <v>3.85</v>
      </c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</row>
    <row r="1496" ht="15.0" customHeight="1">
      <c r="A1496" s="8">
        <v>1495.0</v>
      </c>
      <c r="B1496" s="31" t="s">
        <v>9372</v>
      </c>
      <c r="C1496" s="26" t="s">
        <v>9373</v>
      </c>
      <c r="D1496" s="29" t="s">
        <v>9374</v>
      </c>
      <c r="E1496" s="32">
        <v>128.5591</v>
      </c>
      <c r="F1496" s="20">
        <v>1.17</v>
      </c>
      <c r="G1496" s="31" t="s">
        <v>9375</v>
      </c>
      <c r="H1496" s="29" t="s">
        <v>4319</v>
      </c>
      <c r="I1496" s="18">
        <v>2.97</v>
      </c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</row>
    <row r="1497" ht="15.0" customHeight="1">
      <c r="A1497" s="8">
        <v>1496.0</v>
      </c>
      <c r="B1497" s="31" t="s">
        <v>9376</v>
      </c>
      <c r="C1497" s="26" t="s">
        <v>9377</v>
      </c>
      <c r="D1497" s="29" t="s">
        <v>9378</v>
      </c>
      <c r="E1497" s="32">
        <v>163.0039</v>
      </c>
      <c r="F1497" s="20">
        <v>1.82</v>
      </c>
      <c r="G1497" s="31" t="s">
        <v>9379</v>
      </c>
      <c r="H1497" s="29" t="s">
        <v>4319</v>
      </c>
      <c r="I1497" s="18">
        <v>4.46</v>
      </c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</row>
    <row r="1498" ht="15.0" customHeight="1">
      <c r="A1498" s="8">
        <v>1497.0</v>
      </c>
      <c r="B1498" s="31" t="s">
        <v>9380</v>
      </c>
      <c r="C1498" s="26" t="s">
        <v>9381</v>
      </c>
      <c r="D1498" s="29" t="s">
        <v>9382</v>
      </c>
      <c r="E1498" s="32">
        <v>198.9849</v>
      </c>
      <c r="F1498" s="20">
        <v>1.58</v>
      </c>
      <c r="G1498" s="31" t="s">
        <v>9383</v>
      </c>
      <c r="H1498" s="29" t="s">
        <v>4319</v>
      </c>
      <c r="I1498" s="18">
        <v>3.6</v>
      </c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</row>
    <row r="1499" ht="15.75" customHeight="1">
      <c r="A1499" s="8">
        <v>1498.0</v>
      </c>
      <c r="B1499" s="31" t="s">
        <v>9384</v>
      </c>
      <c r="C1499" s="26" t="s">
        <v>9385</v>
      </c>
      <c r="D1499" s="29" t="s">
        <v>9386</v>
      </c>
      <c r="E1499" s="32">
        <v>122.1673</v>
      </c>
      <c r="F1499" s="20">
        <v>1.34</v>
      </c>
      <c r="G1499" s="31" t="s">
        <v>9387</v>
      </c>
      <c r="H1499" s="29" t="s">
        <v>4319</v>
      </c>
      <c r="I1499" s="18">
        <v>2.3674999999999997</v>
      </c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</row>
    <row r="1500" ht="15.0" customHeight="1">
      <c r="A1500" s="8">
        <v>1499.0</v>
      </c>
      <c r="B1500" s="31" t="s">
        <v>1987</v>
      </c>
      <c r="C1500" s="26" t="s">
        <v>1988</v>
      </c>
      <c r="D1500" s="29" t="s">
        <v>9388</v>
      </c>
      <c r="E1500" s="32">
        <v>122.1673</v>
      </c>
      <c r="F1500" s="20">
        <v>1.65</v>
      </c>
      <c r="G1500" s="31" t="s">
        <v>9389</v>
      </c>
      <c r="H1500" s="29" t="s">
        <v>4319</v>
      </c>
      <c r="I1500" s="18">
        <v>2.4496</v>
      </c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</row>
    <row r="1501" ht="15.0" customHeight="1">
      <c r="A1501" s="8">
        <v>1500.0</v>
      </c>
      <c r="B1501" s="31" t="s">
        <v>9390</v>
      </c>
      <c r="C1501" s="26" t="s">
        <v>9391</v>
      </c>
      <c r="D1501" s="29" t="s">
        <v>9392</v>
      </c>
      <c r="E1501" s="32">
        <v>104.1092</v>
      </c>
      <c r="F1501" s="20">
        <v>0.46</v>
      </c>
      <c r="G1501" s="31" t="s">
        <v>9393</v>
      </c>
      <c r="H1501" s="6" t="s">
        <v>5070</v>
      </c>
      <c r="I1501" s="18">
        <v>2.1801666666666666</v>
      </c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</row>
    <row r="1502" ht="15.75" customHeight="1">
      <c r="A1502" s="8">
        <v>1501.0</v>
      </c>
      <c r="B1502" s="31" t="s">
        <v>3857</v>
      </c>
      <c r="C1502" s="26" t="s">
        <v>3858</v>
      </c>
      <c r="D1502" s="29" t="s">
        <v>9394</v>
      </c>
      <c r="E1502" s="32">
        <v>104.1092</v>
      </c>
      <c r="F1502" s="20">
        <v>0.36</v>
      </c>
      <c r="G1502" s="31" t="s">
        <v>9395</v>
      </c>
      <c r="H1502" s="6" t="s">
        <v>5070</v>
      </c>
      <c r="I1502" s="18">
        <v>2.2565999999999997</v>
      </c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</row>
    <row r="1503" ht="15.75" customHeight="1">
      <c r="A1503" s="8">
        <v>1502.0</v>
      </c>
      <c r="B1503" s="31" t="s">
        <v>1990</v>
      </c>
      <c r="C1503" s="26" t="s">
        <v>1991</v>
      </c>
      <c r="D1503" s="29" t="s">
        <v>9396</v>
      </c>
      <c r="E1503" s="32">
        <v>104.1092</v>
      </c>
      <c r="F1503" s="20">
        <v>0.45</v>
      </c>
      <c r="G1503" s="31" t="s">
        <v>9397</v>
      </c>
      <c r="H1503" s="6" t="s">
        <v>5070</v>
      </c>
      <c r="I1503" s="18">
        <v>2.1894</v>
      </c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</row>
    <row r="1504" ht="15.75" customHeight="1">
      <c r="A1504" s="8">
        <v>1503.0</v>
      </c>
      <c r="B1504" s="31" t="s">
        <v>9398</v>
      </c>
      <c r="C1504" s="26" t="s">
        <v>9399</v>
      </c>
      <c r="D1504" s="29" t="s">
        <v>9400</v>
      </c>
      <c r="E1504" s="32">
        <v>109.1289</v>
      </c>
      <c r="F1504" s="20">
        <v>0.25</v>
      </c>
      <c r="G1504" s="31" t="s">
        <v>9401</v>
      </c>
      <c r="H1504" s="29" t="s">
        <v>4319</v>
      </c>
      <c r="I1504" s="18">
        <v>2.41</v>
      </c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</row>
    <row r="1505" ht="15.75" customHeight="1">
      <c r="A1505" s="8">
        <v>1504.0</v>
      </c>
      <c r="B1505" s="31" t="s">
        <v>9402</v>
      </c>
      <c r="C1505" s="26" t="s">
        <v>9403</v>
      </c>
      <c r="D1505" s="29" t="s">
        <v>9404</v>
      </c>
      <c r="E1505" s="32">
        <v>109.1289</v>
      </c>
      <c r="F1505" s="20">
        <v>-1.03</v>
      </c>
      <c r="G1505" s="31" t="s">
        <v>9405</v>
      </c>
      <c r="H1505" s="29" t="s">
        <v>4319</v>
      </c>
      <c r="I1505" s="18">
        <v>2.89</v>
      </c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</row>
    <row r="1506" ht="15.75" customHeight="1">
      <c r="A1506" s="8">
        <v>1505.0</v>
      </c>
      <c r="B1506" s="31" t="s">
        <v>9406</v>
      </c>
      <c r="C1506" s="26" t="s">
        <v>9407</v>
      </c>
      <c r="D1506" s="29" t="s">
        <v>9408</v>
      </c>
      <c r="E1506" s="32">
        <v>111.0985</v>
      </c>
      <c r="F1506" s="20">
        <v>0.59</v>
      </c>
      <c r="G1506" s="31" t="s">
        <v>9409</v>
      </c>
      <c r="H1506" s="29" t="s">
        <v>4319</v>
      </c>
      <c r="I1506" s="18">
        <v>2.66</v>
      </c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</row>
    <row r="1507" ht="15.0" customHeight="1">
      <c r="A1507" s="8">
        <v>1506.0</v>
      </c>
      <c r="B1507" s="31" t="s">
        <v>9410</v>
      </c>
      <c r="C1507" s="26" t="s">
        <v>9411</v>
      </c>
      <c r="D1507" s="29" t="s">
        <v>9412</v>
      </c>
      <c r="E1507" s="32">
        <v>111.0985</v>
      </c>
      <c r="F1507" s="20">
        <v>0.59</v>
      </c>
      <c r="G1507" s="31" t="s">
        <v>9413</v>
      </c>
      <c r="H1507" s="29" t="s">
        <v>4319</v>
      </c>
      <c r="I1507" s="18">
        <v>1.54</v>
      </c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</row>
    <row r="1508" ht="15.75" customHeight="1">
      <c r="A1508" s="8">
        <v>1507.0</v>
      </c>
      <c r="B1508" s="31" t="s">
        <v>9414</v>
      </c>
      <c r="C1508" s="26" t="s">
        <v>9415</v>
      </c>
      <c r="D1508" s="29" t="s">
        <v>9416</v>
      </c>
      <c r="E1508" s="32">
        <v>203.5397</v>
      </c>
      <c r="F1508" s="20">
        <v>1.08</v>
      </c>
      <c r="G1508" s="31" t="s">
        <v>9417</v>
      </c>
      <c r="H1508" s="29" t="s">
        <v>4319</v>
      </c>
      <c r="I1508" s="18">
        <v>5.60132</v>
      </c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</row>
    <row r="1509" ht="15.75" customHeight="1">
      <c r="A1509" s="8">
        <v>1508.0</v>
      </c>
      <c r="B1509" s="31" t="s">
        <v>9418</v>
      </c>
      <c r="C1509" s="26" t="s">
        <v>9419</v>
      </c>
      <c r="D1509" s="29" t="s">
        <v>9420</v>
      </c>
      <c r="E1509" s="32">
        <v>95.0991</v>
      </c>
      <c r="F1509" s="20">
        <v>0.48</v>
      </c>
      <c r="G1509" s="31" t="s">
        <v>9421</v>
      </c>
      <c r="H1509" s="29" t="s">
        <v>4319</v>
      </c>
      <c r="I1509" s="18">
        <v>2.3053749999999997</v>
      </c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</row>
    <row r="1510" ht="15.75" customHeight="1">
      <c r="A1510" s="8">
        <v>1509.0</v>
      </c>
      <c r="B1510" s="31" t="s">
        <v>9422</v>
      </c>
      <c r="C1510" s="26" t="s">
        <v>9423</v>
      </c>
      <c r="D1510" s="29" t="s">
        <v>9424</v>
      </c>
      <c r="E1510" s="32">
        <v>95.0991</v>
      </c>
      <c r="F1510" s="20">
        <v>1.07</v>
      </c>
      <c r="G1510" s="31" t="s">
        <v>9425</v>
      </c>
      <c r="H1510" s="29" t="s">
        <v>4319</v>
      </c>
      <c r="I1510" s="18">
        <v>1.39</v>
      </c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</row>
    <row r="1511" ht="15.75" customHeight="1">
      <c r="A1511" s="8">
        <v>1510.0</v>
      </c>
      <c r="B1511" s="31" t="s">
        <v>9426</v>
      </c>
      <c r="C1511" s="26" t="s">
        <v>9427</v>
      </c>
      <c r="D1511" s="29" t="s">
        <v>9428</v>
      </c>
      <c r="E1511" s="32">
        <v>109.1256</v>
      </c>
      <c r="F1511" s="20">
        <v>0.87</v>
      </c>
      <c r="G1511" s="31" t="s">
        <v>9429</v>
      </c>
      <c r="H1511" s="29" t="s">
        <v>4319</v>
      </c>
      <c r="I1511" s="18">
        <v>2.12</v>
      </c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</row>
    <row r="1512" ht="15.75" customHeight="1">
      <c r="A1512" s="8">
        <v>1511.0</v>
      </c>
      <c r="B1512" s="31" t="s">
        <v>9430</v>
      </c>
      <c r="C1512" s="26" t="s">
        <v>9431</v>
      </c>
      <c r="D1512" s="29" t="s">
        <v>9432</v>
      </c>
      <c r="E1512" s="32">
        <v>152.1932</v>
      </c>
      <c r="F1512" s="20">
        <v>-0.28</v>
      </c>
      <c r="G1512" s="31" t="s">
        <v>9433</v>
      </c>
      <c r="H1512" s="29" t="s">
        <v>4319</v>
      </c>
      <c r="I1512" s="18">
        <v>1.74</v>
      </c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</row>
    <row r="1513" ht="15.0" customHeight="1">
      <c r="A1513" s="8">
        <v>1512.0</v>
      </c>
      <c r="B1513" s="31" t="s">
        <v>1993</v>
      </c>
      <c r="C1513" s="26" t="s">
        <v>1994</v>
      </c>
      <c r="D1513" s="29" t="s">
        <v>9434</v>
      </c>
      <c r="E1513" s="32">
        <v>173.9952</v>
      </c>
      <c r="F1513" s="20">
        <v>1.21</v>
      </c>
      <c r="G1513" s="31" t="s">
        <v>9435</v>
      </c>
      <c r="H1513" s="29" t="s">
        <v>4319</v>
      </c>
      <c r="I1513" s="18">
        <v>3.1</v>
      </c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</row>
    <row r="1514" ht="15.75" customHeight="1">
      <c r="A1514" s="8">
        <v>1513.0</v>
      </c>
      <c r="B1514" s="31" t="s">
        <v>1996</v>
      </c>
      <c r="C1514" s="26" t="s">
        <v>1997</v>
      </c>
      <c r="D1514" s="29" t="s">
        <v>9436</v>
      </c>
      <c r="E1514" s="32">
        <v>129.5439</v>
      </c>
      <c r="F1514" s="20">
        <v>1.72</v>
      </c>
      <c r="G1514" s="31" t="s">
        <v>9437</v>
      </c>
      <c r="H1514" s="29" t="s">
        <v>4319</v>
      </c>
      <c r="I1514" s="18">
        <v>2.25</v>
      </c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</row>
    <row r="1515" ht="15.75" customHeight="1">
      <c r="A1515" s="8">
        <v>1514.0</v>
      </c>
      <c r="B1515" s="31" t="s">
        <v>1999</v>
      </c>
      <c r="C1515" s="26" t="s">
        <v>2000</v>
      </c>
      <c r="D1515" s="29" t="s">
        <v>9438</v>
      </c>
      <c r="E1515" s="32">
        <v>129.5439</v>
      </c>
      <c r="F1515" s="20">
        <v>0.97</v>
      </c>
      <c r="G1515" s="31" t="s">
        <v>9439</v>
      </c>
      <c r="H1515" s="29" t="s">
        <v>4319</v>
      </c>
      <c r="I1515" s="18">
        <v>2.975</v>
      </c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</row>
    <row r="1516" ht="15.75" customHeight="1">
      <c r="A1516" s="8">
        <v>1515.0</v>
      </c>
      <c r="B1516" s="31" t="s">
        <v>2002</v>
      </c>
      <c r="C1516" s="26" t="s">
        <v>2003</v>
      </c>
      <c r="D1516" s="29" t="s">
        <v>9440</v>
      </c>
      <c r="E1516" s="32">
        <v>129.5439</v>
      </c>
      <c r="F1516" s="20">
        <v>0.93</v>
      </c>
      <c r="G1516" s="31" t="s">
        <v>9441</v>
      </c>
      <c r="H1516" s="29" t="s">
        <v>4319</v>
      </c>
      <c r="I1516" s="18">
        <v>2.71165</v>
      </c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</row>
    <row r="1517" ht="15.75" customHeight="1">
      <c r="A1517" s="8">
        <v>1516.0</v>
      </c>
      <c r="B1517" s="31" t="s">
        <v>9442</v>
      </c>
      <c r="C1517" s="3" t="s">
        <v>9443</v>
      </c>
      <c r="D1517" s="29" t="s">
        <v>9444</v>
      </c>
      <c r="E1517" s="32">
        <v>129.5439</v>
      </c>
      <c r="F1517" s="20">
        <v>1.40237656119691</v>
      </c>
      <c r="G1517" s="31" t="s">
        <v>8869</v>
      </c>
      <c r="H1517" s="29" t="s">
        <v>4319</v>
      </c>
      <c r="I1517" s="18">
        <v>3.1</v>
      </c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</row>
    <row r="1518" ht="15.75" customHeight="1">
      <c r="A1518" s="8">
        <v>1517.0</v>
      </c>
      <c r="B1518" s="31" t="s">
        <v>2005</v>
      </c>
      <c r="C1518" s="26" t="s">
        <v>2006</v>
      </c>
      <c r="D1518" s="29" t="s">
        <v>9445</v>
      </c>
      <c r="E1518" s="32">
        <v>148.1616</v>
      </c>
      <c r="F1518" s="20">
        <v>2.27</v>
      </c>
      <c r="G1518" s="31" t="s">
        <v>9446</v>
      </c>
      <c r="H1518" s="6" t="s">
        <v>5070</v>
      </c>
      <c r="I1518" s="18">
        <v>2.3</v>
      </c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</row>
    <row r="1519" ht="15.75" customHeight="1">
      <c r="A1519" s="8">
        <v>1518.0</v>
      </c>
      <c r="B1519" s="31" t="s">
        <v>9447</v>
      </c>
      <c r="C1519" s="26" t="s">
        <v>9448</v>
      </c>
      <c r="D1519" s="29" t="s">
        <v>9449</v>
      </c>
      <c r="E1519" s="32">
        <v>124.0973</v>
      </c>
      <c r="F1519" s="20">
        <v>0.33</v>
      </c>
      <c r="G1519" s="31" t="s">
        <v>9450</v>
      </c>
      <c r="H1519" s="6" t="s">
        <v>5070</v>
      </c>
      <c r="I1519" s="18">
        <v>3.4209833333333335</v>
      </c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</row>
    <row r="1520" ht="15.75" customHeight="1">
      <c r="A1520" s="8">
        <v>1519.0</v>
      </c>
      <c r="B1520" s="31" t="s">
        <v>9451</v>
      </c>
      <c r="C1520" s="26" t="s">
        <v>9452</v>
      </c>
      <c r="D1520" s="29" t="s">
        <v>9453</v>
      </c>
      <c r="E1520" s="32">
        <v>154.1232</v>
      </c>
      <c r="F1520" s="20">
        <v>1.55</v>
      </c>
      <c r="G1520" s="31" t="s">
        <v>8921</v>
      </c>
      <c r="H1520" s="6" t="s">
        <v>5070</v>
      </c>
      <c r="I1520" s="18">
        <v>2.99</v>
      </c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</row>
    <row r="1521" ht="15.75" customHeight="1">
      <c r="A1521" s="8">
        <v>1520.0</v>
      </c>
      <c r="B1521" s="31" t="s">
        <v>9454</v>
      </c>
      <c r="C1521" s="3" t="s">
        <v>9455</v>
      </c>
      <c r="D1521" s="29" t="s">
        <v>9456</v>
      </c>
      <c r="E1521" s="32">
        <v>153.1384</v>
      </c>
      <c r="F1521" s="20">
        <v>0.96407791344403</v>
      </c>
      <c r="G1521" s="31" t="s">
        <v>4643</v>
      </c>
      <c r="H1521" s="29" t="s">
        <v>4319</v>
      </c>
      <c r="I1521" s="18">
        <v>3.5</v>
      </c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</row>
    <row r="1522" ht="15.75" customHeight="1">
      <c r="A1522" s="8">
        <v>1521.0</v>
      </c>
      <c r="B1522" s="31" t="s">
        <v>9457</v>
      </c>
      <c r="C1522" s="26" t="s">
        <v>9458</v>
      </c>
      <c r="D1522" s="29" t="s">
        <v>9459</v>
      </c>
      <c r="E1522" s="32">
        <v>139.1119</v>
      </c>
      <c r="F1522" s="20">
        <v>1.47</v>
      </c>
      <c r="G1522" s="31" t="s">
        <v>8921</v>
      </c>
      <c r="H1522" s="6" t="s">
        <v>5070</v>
      </c>
      <c r="I1522" s="18">
        <v>2.99</v>
      </c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</row>
    <row r="1523" ht="15.75" customHeight="1">
      <c r="A1523" s="8">
        <v>1522.0</v>
      </c>
      <c r="B1523" s="31" t="s">
        <v>9460</v>
      </c>
      <c r="C1523" s="26" t="s">
        <v>9461</v>
      </c>
      <c r="D1523" s="29" t="s">
        <v>9462</v>
      </c>
      <c r="E1523" s="32">
        <v>139.1119</v>
      </c>
      <c r="F1523" s="20">
        <v>0.65</v>
      </c>
      <c r="G1523" s="31" t="s">
        <v>9463</v>
      </c>
      <c r="H1523" s="6" t="s">
        <v>5070</v>
      </c>
      <c r="I1523" s="18">
        <v>3.2216</v>
      </c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</row>
    <row r="1524" ht="15.75" customHeight="1">
      <c r="A1524" s="8">
        <v>1523.0</v>
      </c>
      <c r="B1524" s="31" t="s">
        <v>9464</v>
      </c>
      <c r="C1524" s="3" t="s">
        <v>9465</v>
      </c>
      <c r="D1524" s="29" t="s">
        <v>9466</v>
      </c>
      <c r="E1524" s="32">
        <v>153.1384</v>
      </c>
      <c r="F1524" s="20">
        <v>0.815128250987388</v>
      </c>
      <c r="G1524" s="31" t="s">
        <v>9467</v>
      </c>
      <c r="H1524" s="6" t="s">
        <v>5070</v>
      </c>
      <c r="I1524" s="18">
        <v>3.37</v>
      </c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</row>
    <row r="1525" ht="15.75" customHeight="1">
      <c r="A1525" s="8">
        <v>1524.0</v>
      </c>
      <c r="B1525" s="31" t="s">
        <v>9468</v>
      </c>
      <c r="C1525" s="26" t="s">
        <v>9469</v>
      </c>
      <c r="D1525" s="29" t="s">
        <v>9470</v>
      </c>
      <c r="E1525" s="32">
        <v>202.9934</v>
      </c>
      <c r="F1525" s="20">
        <v>1.51</v>
      </c>
      <c r="G1525" s="31" t="s">
        <v>9471</v>
      </c>
      <c r="H1525" s="6" t="s">
        <v>5070</v>
      </c>
      <c r="I1525" s="18">
        <v>4.07</v>
      </c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</row>
    <row r="1526" ht="15.75" customHeight="1">
      <c r="A1526" s="8">
        <v>1525.0</v>
      </c>
      <c r="B1526" s="31" t="s">
        <v>9472</v>
      </c>
      <c r="C1526" s="26" t="s">
        <v>9473</v>
      </c>
      <c r="D1526" s="29" t="s">
        <v>9474</v>
      </c>
      <c r="E1526" s="32">
        <v>158.5421</v>
      </c>
      <c r="F1526" s="20">
        <v>1.27</v>
      </c>
      <c r="G1526" s="31" t="s">
        <v>9475</v>
      </c>
      <c r="H1526" s="6" t="s">
        <v>5070</v>
      </c>
      <c r="I1526" s="18">
        <v>3.8000000000000003</v>
      </c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</row>
    <row r="1527" ht="15.0" customHeight="1">
      <c r="A1527" s="8">
        <v>1526.0</v>
      </c>
      <c r="B1527" s="31" t="s">
        <v>9476</v>
      </c>
      <c r="C1527" s="26" t="s">
        <v>9477</v>
      </c>
      <c r="D1527" s="29" t="s">
        <v>9478</v>
      </c>
      <c r="E1527" s="32">
        <v>158.5421</v>
      </c>
      <c r="F1527" s="20">
        <v>1.27</v>
      </c>
      <c r="G1527" s="31" t="s">
        <v>9479</v>
      </c>
      <c r="H1527" s="6" t="s">
        <v>5070</v>
      </c>
      <c r="I1527" s="18">
        <v>3.87</v>
      </c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</row>
    <row r="1528" ht="15.75" customHeight="1">
      <c r="A1528" s="8">
        <v>1527.0</v>
      </c>
      <c r="B1528" s="31" t="s">
        <v>9480</v>
      </c>
      <c r="C1528" s="26" t="s">
        <v>9481</v>
      </c>
      <c r="D1528" s="29" t="s">
        <v>9482</v>
      </c>
      <c r="E1528" s="32">
        <v>192.9869</v>
      </c>
      <c r="F1528" s="20">
        <v>1.91</v>
      </c>
      <c r="G1528" s="31" t="s">
        <v>9483</v>
      </c>
      <c r="H1528" s="29" t="s">
        <v>4319</v>
      </c>
      <c r="I1528" s="18">
        <v>5.029475</v>
      </c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</row>
    <row r="1529" ht="15.75" customHeight="1">
      <c r="A1529" s="8">
        <v>1528.0</v>
      </c>
      <c r="B1529" s="31" t="s">
        <v>9484</v>
      </c>
      <c r="C1529" s="3" t="s">
        <v>9485</v>
      </c>
      <c r="D1529" s="29" t="s">
        <v>9486</v>
      </c>
      <c r="E1529" s="32">
        <v>172.5686</v>
      </c>
      <c r="F1529" s="20">
        <v>1.75204930621054</v>
      </c>
      <c r="G1529" s="31" t="s">
        <v>9487</v>
      </c>
      <c r="H1529" s="6" t="s">
        <v>5070</v>
      </c>
      <c r="I1529" s="18">
        <v>3.415</v>
      </c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</row>
    <row r="1530" ht="15.0" customHeight="1">
      <c r="A1530" s="8">
        <v>1529.0</v>
      </c>
      <c r="B1530" s="31" t="s">
        <v>9488</v>
      </c>
      <c r="C1530" s="3" t="s">
        <v>9489</v>
      </c>
      <c r="D1530" s="29" t="s">
        <v>9490</v>
      </c>
      <c r="E1530" s="32">
        <v>172.5686</v>
      </c>
      <c r="F1530" s="20">
        <v>1.62195251417502</v>
      </c>
      <c r="G1530" s="31" t="s">
        <v>9491</v>
      </c>
      <c r="H1530" s="6" t="s">
        <v>5070</v>
      </c>
      <c r="I1530" s="18">
        <v>3.29</v>
      </c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</row>
    <row r="1531" ht="15.75" customHeight="1">
      <c r="A1531" s="8">
        <v>1530.0</v>
      </c>
      <c r="B1531" s="31" t="s">
        <v>9492</v>
      </c>
      <c r="C1531" s="26" t="s">
        <v>9493</v>
      </c>
      <c r="D1531" s="29" t="s">
        <v>9494</v>
      </c>
      <c r="E1531" s="32">
        <v>188.568</v>
      </c>
      <c r="F1531" s="20">
        <v>1.8</v>
      </c>
      <c r="G1531" s="31" t="s">
        <v>9495</v>
      </c>
      <c r="H1531" s="6" t="s">
        <v>5070</v>
      </c>
      <c r="I1531" s="18">
        <v>4.36</v>
      </c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</row>
    <row r="1532" ht="15.75" customHeight="1">
      <c r="A1532" s="8">
        <v>1531.0</v>
      </c>
      <c r="B1532" s="31" t="s">
        <v>9496</v>
      </c>
      <c r="C1532" s="26" t="s">
        <v>9497</v>
      </c>
      <c r="D1532" s="29" t="s">
        <v>9498</v>
      </c>
      <c r="E1532" s="32">
        <v>225.552</v>
      </c>
      <c r="F1532" s="20">
        <v>3.42</v>
      </c>
      <c r="G1532" s="31" t="s">
        <v>4661</v>
      </c>
      <c r="H1532" s="29" t="s">
        <v>4319</v>
      </c>
      <c r="I1532" s="18">
        <v>3.85</v>
      </c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</row>
    <row r="1533" ht="15.75" customHeight="1">
      <c r="A1533" s="8">
        <v>1532.0</v>
      </c>
      <c r="B1533" s="31" t="s">
        <v>2008</v>
      </c>
      <c r="C1533" s="26" t="s">
        <v>9499</v>
      </c>
      <c r="D1533" s="29" t="s">
        <v>9500</v>
      </c>
      <c r="E1533" s="32">
        <v>140.0967</v>
      </c>
      <c r="F1533" s="20">
        <v>0.72</v>
      </c>
      <c r="G1533" s="31" t="s">
        <v>4685</v>
      </c>
      <c r="H1533" s="6" t="s">
        <v>5070</v>
      </c>
      <c r="I1533" s="18">
        <v>3.87</v>
      </c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</row>
    <row r="1534" ht="15.75" customHeight="1">
      <c r="A1534" s="8">
        <v>1533.0</v>
      </c>
      <c r="B1534" s="31" t="s">
        <v>9501</v>
      </c>
      <c r="C1534" s="26" t="s">
        <v>9502</v>
      </c>
      <c r="D1534" s="29" t="s">
        <v>9503</v>
      </c>
      <c r="E1534" s="32">
        <v>154.1232</v>
      </c>
      <c r="F1534" s="20">
        <v>1.27</v>
      </c>
      <c r="G1534" s="31" t="s">
        <v>9504</v>
      </c>
      <c r="H1534" s="6" t="s">
        <v>5070</v>
      </c>
      <c r="I1534" s="18">
        <v>3.39</v>
      </c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</row>
    <row r="1535" ht="15.75" customHeight="1">
      <c r="A1535" s="8">
        <v>1534.0</v>
      </c>
      <c r="B1535" s="31" t="s">
        <v>9505</v>
      </c>
      <c r="C1535" s="3" t="s">
        <v>9506</v>
      </c>
      <c r="D1535" s="29" t="s">
        <v>9507</v>
      </c>
      <c r="E1535" s="32">
        <v>154.1232</v>
      </c>
      <c r="F1535" s="20">
        <v>0.824312855415805</v>
      </c>
      <c r="G1535" s="31" t="s">
        <v>9508</v>
      </c>
      <c r="H1535" s="6" t="s">
        <v>5070</v>
      </c>
      <c r="I1535" s="18">
        <v>2.83</v>
      </c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</row>
    <row r="1536" ht="15.0" customHeight="1">
      <c r="A1536" s="8">
        <v>1535.0</v>
      </c>
      <c r="B1536" s="31" t="s">
        <v>9509</v>
      </c>
      <c r="C1536" s="3" t="s">
        <v>9510</v>
      </c>
      <c r="D1536" s="29" t="s">
        <v>9511</v>
      </c>
      <c r="E1536" s="32">
        <v>154.1232</v>
      </c>
      <c r="F1536" s="20">
        <v>1.16587417680638</v>
      </c>
      <c r="G1536" s="31" t="s">
        <v>9512</v>
      </c>
      <c r="H1536" s="29" t="s">
        <v>4319</v>
      </c>
      <c r="I1536" s="18">
        <v>2.41</v>
      </c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</row>
    <row r="1537" ht="15.75" customHeight="1">
      <c r="A1537" s="8">
        <v>1536.0</v>
      </c>
      <c r="B1537" s="31" t="s">
        <v>9513</v>
      </c>
      <c r="C1537" s="26" t="s">
        <v>9514</v>
      </c>
      <c r="D1537" s="29" t="s">
        <v>9515</v>
      </c>
      <c r="E1537" s="32">
        <v>122.1244</v>
      </c>
      <c r="F1537" s="20">
        <v>0.77</v>
      </c>
      <c r="G1537" s="31" t="s">
        <v>9516</v>
      </c>
      <c r="H1537" s="29" t="s">
        <v>4319</v>
      </c>
      <c r="I1537" s="18">
        <v>2.451</v>
      </c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</row>
    <row r="1538" ht="15.75" customHeight="1">
      <c r="A1538" s="8">
        <v>1537.0</v>
      </c>
      <c r="B1538" s="31" t="s">
        <v>9517</v>
      </c>
      <c r="C1538" s="26" t="s">
        <v>9518</v>
      </c>
      <c r="D1538" s="29" t="s">
        <v>9519</v>
      </c>
      <c r="E1538" s="32">
        <v>248.9449</v>
      </c>
      <c r="F1538" s="20">
        <v>4.08</v>
      </c>
      <c r="G1538" s="31" t="s">
        <v>9520</v>
      </c>
      <c r="H1538" s="29" t="s">
        <v>4319</v>
      </c>
      <c r="I1538" s="18">
        <v>4.3708</v>
      </c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</row>
    <row r="1539" ht="15.75" customHeight="1">
      <c r="A1539" s="8">
        <v>1538.0</v>
      </c>
      <c r="B1539" s="31" t="s">
        <v>2014</v>
      </c>
      <c r="C1539" s="26" t="s">
        <v>2015</v>
      </c>
      <c r="D1539" s="29" t="s">
        <v>9521</v>
      </c>
      <c r="E1539" s="32">
        <v>154.2074</v>
      </c>
      <c r="F1539" s="20">
        <v>4.01</v>
      </c>
      <c r="G1539" s="31" t="s">
        <v>9522</v>
      </c>
      <c r="H1539" s="36" t="s">
        <v>4627</v>
      </c>
      <c r="I1539" s="18">
        <v>4.050000000000001</v>
      </c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</row>
    <row r="1540" ht="15.75" customHeight="1">
      <c r="A1540" s="8">
        <v>1539.0</v>
      </c>
      <c r="B1540" s="31" t="s">
        <v>9523</v>
      </c>
      <c r="C1540" s="26" t="s">
        <v>9524</v>
      </c>
      <c r="D1540" s="29" t="s">
        <v>9525</v>
      </c>
      <c r="E1540" s="32">
        <v>168.2339</v>
      </c>
      <c r="F1540" s="20">
        <v>4.63</v>
      </c>
      <c r="G1540" s="31" t="s">
        <v>9526</v>
      </c>
      <c r="H1540" s="29" t="s">
        <v>4319</v>
      </c>
      <c r="I1540" s="18">
        <v>4.66</v>
      </c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</row>
    <row r="1541" ht="15.75" customHeight="1">
      <c r="A1541" s="8">
        <v>1540.0</v>
      </c>
      <c r="B1541" s="31" t="s">
        <v>2017</v>
      </c>
      <c r="C1541" s="26" t="s">
        <v>2018</v>
      </c>
      <c r="D1541" s="29" t="s">
        <v>9527</v>
      </c>
      <c r="E1541" s="32">
        <v>182.2604</v>
      </c>
      <c r="F1541" s="20">
        <v>4.8</v>
      </c>
      <c r="G1541" s="31" t="s">
        <v>9528</v>
      </c>
      <c r="H1541" s="36" t="s">
        <v>4627</v>
      </c>
      <c r="I1541" s="18">
        <v>4.97</v>
      </c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</row>
    <row r="1542" ht="15.75" customHeight="1">
      <c r="A1542" s="8">
        <v>1541.0</v>
      </c>
      <c r="B1542" s="31" t="s">
        <v>9529</v>
      </c>
      <c r="C1542" s="26" t="s">
        <v>9530</v>
      </c>
      <c r="D1542" s="29" t="s">
        <v>9531</v>
      </c>
      <c r="E1542" s="32">
        <v>172.1979</v>
      </c>
      <c r="F1542" s="20">
        <v>3.96</v>
      </c>
      <c r="G1542" s="31" t="s">
        <v>9532</v>
      </c>
      <c r="H1542" s="29" t="s">
        <v>4319</v>
      </c>
      <c r="I1542" s="18">
        <v>3.5300000000000002</v>
      </c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</row>
    <row r="1543" ht="15.75" customHeight="1">
      <c r="A1543" s="8">
        <v>1542.0</v>
      </c>
      <c r="B1543" s="31" t="s">
        <v>9533</v>
      </c>
      <c r="C1543" s="26" t="s">
        <v>9534</v>
      </c>
      <c r="D1543" s="29" t="s">
        <v>9535</v>
      </c>
      <c r="E1543" s="32">
        <v>196.244</v>
      </c>
      <c r="F1543" s="20">
        <v>3.44</v>
      </c>
      <c r="G1543" s="31" t="s">
        <v>7695</v>
      </c>
      <c r="H1543" s="29" t="s">
        <v>4319</v>
      </c>
      <c r="I1543" s="18">
        <v>3.92</v>
      </c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</row>
    <row r="1544" ht="15.0" customHeight="1">
      <c r="A1544" s="8">
        <v>1543.0</v>
      </c>
      <c r="B1544" s="31" t="s">
        <v>9536</v>
      </c>
      <c r="C1544" s="26" t="s">
        <v>9537</v>
      </c>
      <c r="D1544" s="29" t="s">
        <v>9538</v>
      </c>
      <c r="E1544" s="32">
        <v>184.2333</v>
      </c>
      <c r="F1544" s="20">
        <v>2.84</v>
      </c>
      <c r="G1544" s="31" t="s">
        <v>9539</v>
      </c>
      <c r="H1544" s="29" t="s">
        <v>4319</v>
      </c>
      <c r="I1544" s="18">
        <v>3.82</v>
      </c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</row>
    <row r="1545" ht="15.75" customHeight="1">
      <c r="A1545" s="8">
        <v>1544.0</v>
      </c>
      <c r="B1545" s="31" t="s">
        <v>9540</v>
      </c>
      <c r="C1545" s="26" t="s">
        <v>9541</v>
      </c>
      <c r="D1545" s="29" t="s">
        <v>9542</v>
      </c>
      <c r="E1545" s="32">
        <v>184.2333</v>
      </c>
      <c r="F1545" s="20">
        <v>2.84</v>
      </c>
      <c r="G1545" s="31" t="s">
        <v>9543</v>
      </c>
      <c r="H1545" s="36" t="s">
        <v>4627</v>
      </c>
      <c r="I1545" s="18">
        <v>3.92</v>
      </c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</row>
    <row r="1546" ht="15.75" customHeight="1">
      <c r="A1546" s="8">
        <v>1545.0</v>
      </c>
      <c r="B1546" s="31" t="s">
        <v>9544</v>
      </c>
      <c r="C1546" s="26" t="s">
        <v>9545</v>
      </c>
      <c r="D1546" s="29" t="s">
        <v>9546</v>
      </c>
      <c r="E1546" s="32">
        <v>198.2169</v>
      </c>
      <c r="F1546" s="20">
        <v>3.75</v>
      </c>
      <c r="G1546" s="31" t="s">
        <v>9547</v>
      </c>
      <c r="H1546" s="29" t="s">
        <v>4319</v>
      </c>
      <c r="I1546" s="18">
        <v>3.98</v>
      </c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</row>
    <row r="1547" ht="15.0" customHeight="1">
      <c r="A1547" s="8">
        <v>1546.0</v>
      </c>
      <c r="B1547" s="31" t="s">
        <v>9548</v>
      </c>
      <c r="C1547" s="26" t="s">
        <v>9549</v>
      </c>
      <c r="D1547" s="29" t="s">
        <v>9550</v>
      </c>
      <c r="E1547" s="32">
        <v>182.2175</v>
      </c>
      <c r="F1547" s="20">
        <v>3.47</v>
      </c>
      <c r="G1547" s="31" t="s">
        <v>9551</v>
      </c>
      <c r="H1547" s="36" t="s">
        <v>4627</v>
      </c>
      <c r="I1547" s="18">
        <v>4.11975</v>
      </c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</row>
    <row r="1548" ht="15.75" customHeight="1">
      <c r="A1548" s="8">
        <v>1547.0</v>
      </c>
      <c r="B1548" s="31" t="s">
        <v>9552</v>
      </c>
      <c r="C1548" s="26" t="s">
        <v>9553</v>
      </c>
      <c r="D1548" s="29" t="s">
        <v>9554</v>
      </c>
      <c r="E1548" s="32">
        <v>208.2547</v>
      </c>
      <c r="F1548" s="20">
        <v>3.08</v>
      </c>
      <c r="G1548" s="31" t="s">
        <v>7749</v>
      </c>
      <c r="H1548" s="29" t="s">
        <v>4319</v>
      </c>
      <c r="I1548" s="18">
        <v>4.51</v>
      </c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</row>
    <row r="1549" ht="15.75" customHeight="1">
      <c r="A1549" s="8">
        <v>1548.0</v>
      </c>
      <c r="B1549" s="9" t="s">
        <v>9555</v>
      </c>
      <c r="C1549" s="3" t="s">
        <v>9556</v>
      </c>
      <c r="D1549" s="3" t="s">
        <v>9557</v>
      </c>
      <c r="E1549" s="32">
        <v>224.2541</v>
      </c>
      <c r="F1549" s="20">
        <v>3.36</v>
      </c>
      <c r="G1549" s="13">
        <v>0.6299999999999999</v>
      </c>
      <c r="H1549" s="36" t="s">
        <v>4549</v>
      </c>
      <c r="I1549" s="13">
        <v>3.63</v>
      </c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</row>
    <row r="1550" ht="15.75" customHeight="1">
      <c r="A1550" s="8">
        <v>1549.0</v>
      </c>
      <c r="B1550" s="31" t="s">
        <v>9558</v>
      </c>
      <c r="C1550" s="26" t="s">
        <v>9559</v>
      </c>
      <c r="D1550" s="29" t="s">
        <v>9560</v>
      </c>
      <c r="E1550" s="32">
        <v>184.2333</v>
      </c>
      <c r="F1550" s="20">
        <v>2.67</v>
      </c>
      <c r="G1550" s="31" t="s">
        <v>9561</v>
      </c>
      <c r="H1550" s="36" t="s">
        <v>4627</v>
      </c>
      <c r="I1550" s="18">
        <v>3.5</v>
      </c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</row>
    <row r="1551" ht="15.75" customHeight="1">
      <c r="A1551" s="8">
        <v>1550.0</v>
      </c>
      <c r="B1551" s="31" t="s">
        <v>9562</v>
      </c>
      <c r="C1551" s="26" t="s">
        <v>9563</v>
      </c>
      <c r="D1551" s="29" t="s">
        <v>9564</v>
      </c>
      <c r="E1551" s="32">
        <v>198.2598</v>
      </c>
      <c r="F1551" s="20">
        <v>2.69</v>
      </c>
      <c r="G1551" s="31" t="s">
        <v>7591</v>
      </c>
      <c r="H1551" s="29" t="s">
        <v>4319</v>
      </c>
      <c r="I1551" s="18">
        <v>3.65</v>
      </c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</row>
    <row r="1552" ht="15.0" customHeight="1">
      <c r="A1552" s="8">
        <v>1551.0</v>
      </c>
      <c r="B1552" s="31" t="s">
        <v>9565</v>
      </c>
      <c r="C1552" s="26" t="s">
        <v>9566</v>
      </c>
      <c r="D1552" s="29" t="s">
        <v>9567</v>
      </c>
      <c r="E1552" s="32">
        <v>212.2863</v>
      </c>
      <c r="F1552" s="20">
        <v>3.59551963040812</v>
      </c>
      <c r="G1552" s="31" t="s">
        <v>5244</v>
      </c>
      <c r="H1552" s="36" t="s">
        <v>4627</v>
      </c>
      <c r="I1552" s="18">
        <v>3.8</v>
      </c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</row>
    <row r="1553" ht="15.0" customHeight="1">
      <c r="A1553" s="8">
        <v>1552.0</v>
      </c>
      <c r="B1553" s="31" t="s">
        <v>9568</v>
      </c>
      <c r="C1553" s="26" t="s">
        <v>9569</v>
      </c>
      <c r="D1553" s="29" t="s">
        <v>9570</v>
      </c>
      <c r="E1553" s="32">
        <v>212.2863</v>
      </c>
      <c r="F1553" s="20">
        <v>3.18</v>
      </c>
      <c r="G1553" s="31" t="s">
        <v>9571</v>
      </c>
      <c r="H1553" s="29" t="s">
        <v>4319</v>
      </c>
      <c r="I1553" s="18">
        <v>4.04</v>
      </c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</row>
    <row r="1554" ht="15.75" customHeight="1">
      <c r="A1554" s="8">
        <v>1553.0</v>
      </c>
      <c r="B1554" s="31" t="s">
        <v>9572</v>
      </c>
      <c r="C1554" s="26" t="s">
        <v>9573</v>
      </c>
      <c r="D1554" s="29" t="s">
        <v>9574</v>
      </c>
      <c r="E1554" s="32">
        <v>212.2863</v>
      </c>
      <c r="F1554" s="20">
        <v>3.1</v>
      </c>
      <c r="G1554" s="31" t="s">
        <v>9575</v>
      </c>
      <c r="H1554" s="36" t="s">
        <v>4627</v>
      </c>
      <c r="I1554" s="18">
        <v>3.75</v>
      </c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</row>
    <row r="1555" ht="15.0" customHeight="1">
      <c r="A1555" s="8">
        <v>1554.0</v>
      </c>
      <c r="B1555" s="31" t="s">
        <v>9576</v>
      </c>
      <c r="C1555" s="26" t="s">
        <v>9577</v>
      </c>
      <c r="D1555" s="29" t="s">
        <v>9578</v>
      </c>
      <c r="E1555" s="32">
        <v>198.2169</v>
      </c>
      <c r="F1555" s="20">
        <v>3.59</v>
      </c>
      <c r="G1555" s="31" t="s">
        <v>9579</v>
      </c>
      <c r="H1555" s="36" t="s">
        <v>4627</v>
      </c>
      <c r="I1555" s="18">
        <v>4.3496</v>
      </c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</row>
    <row r="1556" ht="15.0" customHeight="1">
      <c r="A1556" s="8">
        <v>1555.0</v>
      </c>
      <c r="B1556" s="31" t="s">
        <v>9580</v>
      </c>
      <c r="C1556" s="26" t="s">
        <v>9581</v>
      </c>
      <c r="D1556" s="29" t="s">
        <v>9582</v>
      </c>
      <c r="E1556" s="32">
        <v>212.2434</v>
      </c>
      <c r="F1556" s="20">
        <v>3.97</v>
      </c>
      <c r="G1556" s="31" t="s">
        <v>9583</v>
      </c>
      <c r="H1556" s="36" t="s">
        <v>4627</v>
      </c>
      <c r="I1556" s="18">
        <v>4.45</v>
      </c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</row>
    <row r="1557" ht="15.75" customHeight="1">
      <c r="A1557" s="8">
        <v>1556.0</v>
      </c>
      <c r="B1557" s="9" t="s">
        <v>2044</v>
      </c>
      <c r="C1557" s="26" t="s">
        <v>2045</v>
      </c>
      <c r="D1557" s="26" t="s">
        <v>9584</v>
      </c>
      <c r="E1557" s="32">
        <v>170.2068</v>
      </c>
      <c r="F1557" s="20">
        <v>4.21</v>
      </c>
      <c r="G1557" s="13">
        <v>1.9100000000000001</v>
      </c>
      <c r="H1557" s="36" t="s">
        <v>4549</v>
      </c>
      <c r="I1557" s="13">
        <v>4.91</v>
      </c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</row>
    <row r="1558" ht="15.75" customHeight="1">
      <c r="A1558" s="8">
        <v>1557.0</v>
      </c>
      <c r="B1558" s="9" t="s">
        <v>3928</v>
      </c>
      <c r="C1558" s="26" t="s">
        <v>3929</v>
      </c>
      <c r="D1558" s="26" t="s">
        <v>9585</v>
      </c>
      <c r="E1558" s="32">
        <v>249.1029</v>
      </c>
      <c r="F1558" s="20">
        <v>4.94</v>
      </c>
      <c r="G1558" s="13">
        <v>2.24</v>
      </c>
      <c r="H1558" s="36" t="s">
        <v>4549</v>
      </c>
      <c r="I1558" s="13">
        <v>5.24</v>
      </c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</row>
    <row r="1559" ht="15.75" customHeight="1">
      <c r="A1559" s="8">
        <v>1558.0</v>
      </c>
      <c r="B1559" s="31" t="s">
        <v>2059</v>
      </c>
      <c r="C1559" s="26" t="s">
        <v>2060</v>
      </c>
      <c r="D1559" s="29" t="s">
        <v>9586</v>
      </c>
      <c r="E1559" s="32">
        <v>182.2175</v>
      </c>
      <c r="F1559" s="20">
        <v>3.18</v>
      </c>
      <c r="G1559" s="31" t="s">
        <v>9587</v>
      </c>
      <c r="H1559" s="36" t="s">
        <v>4627</v>
      </c>
      <c r="I1559" s="18">
        <v>3.8699999999999997</v>
      </c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</row>
    <row r="1560" ht="15.0" customHeight="1">
      <c r="A1560" s="8">
        <v>1559.0</v>
      </c>
      <c r="B1560" s="31" t="s">
        <v>9588</v>
      </c>
      <c r="C1560" s="26" t="s">
        <v>9589</v>
      </c>
      <c r="D1560" s="29" t="s">
        <v>9590</v>
      </c>
      <c r="E1560" s="32">
        <v>196.244</v>
      </c>
      <c r="F1560" s="20">
        <v>3.69</v>
      </c>
      <c r="G1560" s="31" t="s">
        <v>9591</v>
      </c>
      <c r="H1560" s="29" t="s">
        <v>4319</v>
      </c>
      <c r="I1560" s="18">
        <v>4.405</v>
      </c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</row>
    <row r="1561" ht="15.75" customHeight="1">
      <c r="A1561" s="8">
        <v>1560.0</v>
      </c>
      <c r="B1561" s="31" t="s">
        <v>9592</v>
      </c>
      <c r="C1561" s="26" t="s">
        <v>9593</v>
      </c>
      <c r="D1561" s="29" t="s">
        <v>9594</v>
      </c>
      <c r="E1561" s="32">
        <v>196.244</v>
      </c>
      <c r="F1561" s="20">
        <v>3.69</v>
      </c>
      <c r="G1561" s="31" t="s">
        <v>9595</v>
      </c>
      <c r="H1561" s="29" t="s">
        <v>4319</v>
      </c>
      <c r="I1561" s="18">
        <v>4.4</v>
      </c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</row>
    <row r="1562" ht="15.75" customHeight="1">
      <c r="A1562" s="8">
        <v>1561.0</v>
      </c>
      <c r="B1562" s="31" t="s">
        <v>9596</v>
      </c>
      <c r="C1562" s="26" t="s">
        <v>9597</v>
      </c>
      <c r="D1562" s="29" t="s">
        <v>9598</v>
      </c>
      <c r="E1562" s="32">
        <v>261.1136</v>
      </c>
      <c r="F1562" s="20">
        <v>4.04</v>
      </c>
      <c r="G1562" s="31" t="s">
        <v>9599</v>
      </c>
      <c r="H1562" s="36" t="s">
        <v>4627</v>
      </c>
      <c r="I1562" s="18">
        <v>4.338333333333333</v>
      </c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</row>
    <row r="1563" ht="15.75" customHeight="1">
      <c r="A1563" s="8">
        <v>1562.0</v>
      </c>
      <c r="B1563" s="31" t="s">
        <v>9600</v>
      </c>
      <c r="C1563" s="26" t="s">
        <v>9601</v>
      </c>
      <c r="D1563" s="29" t="s">
        <v>9602</v>
      </c>
      <c r="E1563" s="32">
        <v>216.6623</v>
      </c>
      <c r="F1563" s="20">
        <v>3.79</v>
      </c>
      <c r="G1563" s="31" t="s">
        <v>9603</v>
      </c>
      <c r="H1563" s="36" t="s">
        <v>4627</v>
      </c>
      <c r="I1563" s="18">
        <v>4.501666666666667</v>
      </c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</row>
    <row r="1564" ht="15.75" customHeight="1">
      <c r="A1564" s="8">
        <v>1563.0</v>
      </c>
      <c r="B1564" s="31" t="s">
        <v>9604</v>
      </c>
      <c r="C1564" s="26" t="s">
        <v>9605</v>
      </c>
      <c r="D1564" s="29" t="s">
        <v>9606</v>
      </c>
      <c r="E1564" s="32">
        <v>216.6623</v>
      </c>
      <c r="F1564" s="20">
        <v>3.79</v>
      </c>
      <c r="G1564" s="31" t="s">
        <v>9607</v>
      </c>
      <c r="H1564" s="36" t="s">
        <v>4627</v>
      </c>
      <c r="I1564" s="18">
        <v>4.55</v>
      </c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</row>
    <row r="1565" ht="15.75" customHeight="1">
      <c r="A1565" s="8">
        <v>1564.0</v>
      </c>
      <c r="B1565" s="31" t="s">
        <v>9608</v>
      </c>
      <c r="C1565" s="26" t="s">
        <v>9609</v>
      </c>
      <c r="D1565" s="29" t="s">
        <v>9610</v>
      </c>
      <c r="E1565" s="32">
        <v>200.208</v>
      </c>
      <c r="F1565" s="20">
        <v>3.35</v>
      </c>
      <c r="G1565" s="31" t="s">
        <v>9611</v>
      </c>
      <c r="H1565" s="29" t="s">
        <v>4319</v>
      </c>
      <c r="I1565" s="18">
        <v>4.035</v>
      </c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</row>
    <row r="1566" ht="15.75" customHeight="1">
      <c r="A1566" s="8">
        <v>1565.0</v>
      </c>
      <c r="B1566" s="31" t="s">
        <v>2062</v>
      </c>
      <c r="C1566" s="26" t="s">
        <v>2063</v>
      </c>
      <c r="D1566" s="29" t="s">
        <v>9612</v>
      </c>
      <c r="E1566" s="32">
        <v>142.1967</v>
      </c>
      <c r="F1566" s="20">
        <v>3.87</v>
      </c>
      <c r="G1566" s="31" t="s">
        <v>9613</v>
      </c>
      <c r="H1566" s="29" t="s">
        <v>4319</v>
      </c>
      <c r="I1566" s="18">
        <v>3.7399999999999998</v>
      </c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</row>
    <row r="1567" ht="15.75" customHeight="1">
      <c r="A1567" s="8">
        <v>1566.0</v>
      </c>
      <c r="B1567" s="31" t="s">
        <v>2065</v>
      </c>
      <c r="C1567" s="26" t="s">
        <v>2066</v>
      </c>
      <c r="D1567" s="29" t="s">
        <v>3932</v>
      </c>
      <c r="E1567" s="32">
        <v>128.1702</v>
      </c>
      <c r="F1567" s="20">
        <v>3.3</v>
      </c>
      <c r="G1567" s="31" t="s">
        <v>9614</v>
      </c>
      <c r="H1567" s="29" t="s">
        <v>4319</v>
      </c>
      <c r="I1567" s="18">
        <v>3.105</v>
      </c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</row>
    <row r="1568" ht="15.75" customHeight="1">
      <c r="A1568" s="8">
        <v>1567.0</v>
      </c>
      <c r="B1568" s="31" t="s">
        <v>2068</v>
      </c>
      <c r="C1568" s="26" t="s">
        <v>2069</v>
      </c>
      <c r="D1568" s="29" t="s">
        <v>9615</v>
      </c>
      <c r="E1568" s="32">
        <v>142.1967</v>
      </c>
      <c r="F1568" s="20">
        <v>3.86</v>
      </c>
      <c r="G1568" s="31" t="s">
        <v>9616</v>
      </c>
      <c r="H1568" s="29" t="s">
        <v>4319</v>
      </c>
      <c r="I1568" s="18">
        <v>4.08</v>
      </c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</row>
    <row r="1569" ht="15.75" customHeight="1">
      <c r="A1569" s="8">
        <v>1568.0</v>
      </c>
      <c r="B1569" s="31" t="s">
        <v>9617</v>
      </c>
      <c r="C1569" s="26" t="s">
        <v>9618</v>
      </c>
      <c r="D1569" s="29" t="s">
        <v>9619</v>
      </c>
      <c r="E1569" s="32">
        <v>156.2232</v>
      </c>
      <c r="F1569" s="20">
        <v>4.37</v>
      </c>
      <c r="G1569" s="31" t="s">
        <v>9620</v>
      </c>
      <c r="H1569" s="29" t="s">
        <v>4319</v>
      </c>
      <c r="I1569" s="18">
        <v>4.43</v>
      </c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</row>
    <row r="1570" ht="15.75" customHeight="1">
      <c r="A1570" s="8">
        <v>1569.0</v>
      </c>
      <c r="B1570" s="31" t="s">
        <v>2071</v>
      </c>
      <c r="C1570" s="26" t="s">
        <v>2072</v>
      </c>
      <c r="D1570" s="29" t="s">
        <v>9621</v>
      </c>
      <c r="E1570" s="32">
        <v>156.2232</v>
      </c>
      <c r="F1570" s="20">
        <v>4.31</v>
      </c>
      <c r="G1570" s="31" t="s">
        <v>9622</v>
      </c>
      <c r="H1570" s="29" t="s">
        <v>4319</v>
      </c>
      <c r="I1570" s="18">
        <v>4.3100000000000005</v>
      </c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</row>
    <row r="1571" ht="15.75" customHeight="1">
      <c r="A1571" s="8">
        <v>1570.0</v>
      </c>
      <c r="B1571" s="31" t="s">
        <v>9623</v>
      </c>
      <c r="C1571" s="26" t="s">
        <v>9624</v>
      </c>
      <c r="D1571" s="29" t="s">
        <v>9625</v>
      </c>
      <c r="E1571" s="32">
        <v>156.2232</v>
      </c>
      <c r="F1571" s="20">
        <v>4.4</v>
      </c>
      <c r="G1571" s="31" t="s">
        <v>2989</v>
      </c>
      <c r="H1571" s="29" t="s">
        <v>4319</v>
      </c>
      <c r="I1571" s="18">
        <v>3.89</v>
      </c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</row>
    <row r="1572" ht="15.75" customHeight="1">
      <c r="A1572" s="8">
        <v>1571.0</v>
      </c>
      <c r="B1572" s="31" t="s">
        <v>2083</v>
      </c>
      <c r="C1572" s="26" t="s">
        <v>2084</v>
      </c>
      <c r="D1572" s="29" t="s">
        <v>9626</v>
      </c>
      <c r="E1572" s="32">
        <v>162.615</v>
      </c>
      <c r="F1572" s="20">
        <v>4.0</v>
      </c>
      <c r="G1572" s="31" t="s">
        <v>9627</v>
      </c>
      <c r="H1572" s="29" t="s">
        <v>4319</v>
      </c>
      <c r="I1572" s="18">
        <v>3.81</v>
      </c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</row>
    <row r="1573" ht="15.75" customHeight="1">
      <c r="A1573" s="8">
        <v>1572.0</v>
      </c>
      <c r="B1573" s="31" t="s">
        <v>9628</v>
      </c>
      <c r="C1573" s="26" t="s">
        <v>9629</v>
      </c>
      <c r="D1573" s="29" t="s">
        <v>9630</v>
      </c>
      <c r="E1573" s="32">
        <v>176.6415</v>
      </c>
      <c r="F1573" s="20">
        <v>3.97</v>
      </c>
      <c r="G1573" s="31" t="s">
        <v>9631</v>
      </c>
      <c r="H1573" s="29" t="s">
        <v>4319</v>
      </c>
      <c r="I1573" s="18">
        <v>3.43</v>
      </c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</row>
    <row r="1574" ht="15.0" customHeight="1">
      <c r="A1574" s="8">
        <v>1573.0</v>
      </c>
      <c r="B1574" s="31" t="s">
        <v>9632</v>
      </c>
      <c r="C1574" s="26" t="s">
        <v>9633</v>
      </c>
      <c r="D1574" s="29" t="s">
        <v>9634</v>
      </c>
      <c r="E1574" s="32">
        <v>146.1607</v>
      </c>
      <c r="F1574" s="20">
        <v>3.37</v>
      </c>
      <c r="G1574" s="31" t="s">
        <v>9274</v>
      </c>
      <c r="H1574" s="29" t="s">
        <v>4319</v>
      </c>
      <c r="I1574" s="18">
        <v>3.39</v>
      </c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</row>
    <row r="1575" ht="15.75" customHeight="1">
      <c r="A1575" s="8">
        <v>1574.0</v>
      </c>
      <c r="B1575" s="31" t="s">
        <v>9635</v>
      </c>
      <c r="C1575" s="26" t="s">
        <v>9636</v>
      </c>
      <c r="D1575" s="29" t="s">
        <v>9637</v>
      </c>
      <c r="E1575" s="32">
        <v>254.0668</v>
      </c>
      <c r="F1575" s="20">
        <v>4.34</v>
      </c>
      <c r="G1575" s="31" t="s">
        <v>4422</v>
      </c>
      <c r="H1575" s="29" t="s">
        <v>4319</v>
      </c>
      <c r="I1575" s="18">
        <v>5.17</v>
      </c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</row>
    <row r="1576" ht="15.0" customHeight="1">
      <c r="A1576" s="8">
        <v>1575.0</v>
      </c>
      <c r="B1576" s="31" t="s">
        <v>9638</v>
      </c>
      <c r="C1576" s="26" t="s">
        <v>9639</v>
      </c>
      <c r="D1576" s="29" t="s">
        <v>9640</v>
      </c>
      <c r="E1576" s="32">
        <v>204.266</v>
      </c>
      <c r="F1576" s="20">
        <v>4.93</v>
      </c>
      <c r="G1576" s="31" t="s">
        <v>9641</v>
      </c>
      <c r="H1576" s="29" t="s">
        <v>4319</v>
      </c>
      <c r="I1576" s="18">
        <v>5.04</v>
      </c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</row>
    <row r="1577" ht="15.75" customHeight="1">
      <c r="A1577" s="8">
        <v>1576.0</v>
      </c>
      <c r="B1577" s="31" t="s">
        <v>9642</v>
      </c>
      <c r="C1577" s="26" t="s">
        <v>9643</v>
      </c>
      <c r="D1577" s="29" t="s">
        <v>9644</v>
      </c>
      <c r="E1577" s="32">
        <v>207.0663</v>
      </c>
      <c r="F1577" s="20">
        <v>4.06</v>
      </c>
      <c r="G1577" s="31" t="s">
        <v>9645</v>
      </c>
      <c r="H1577" s="29" t="s">
        <v>4319</v>
      </c>
      <c r="I1577" s="18">
        <v>4.86</v>
      </c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</row>
    <row r="1578" ht="15.0" customHeight="1">
      <c r="A1578" s="8">
        <v>1577.0</v>
      </c>
      <c r="B1578" s="31" t="s">
        <v>2096</v>
      </c>
      <c r="C1578" s="26" t="s">
        <v>2097</v>
      </c>
      <c r="D1578" s="29" t="s">
        <v>9646</v>
      </c>
      <c r="E1578" s="32">
        <v>129.1583</v>
      </c>
      <c r="F1578" s="20">
        <v>2.03</v>
      </c>
      <c r="G1578" s="31" t="s">
        <v>9647</v>
      </c>
      <c r="H1578" s="29" t="s">
        <v>4319</v>
      </c>
      <c r="I1578" s="18">
        <v>3.082275</v>
      </c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</row>
    <row r="1579" ht="15.75" customHeight="1">
      <c r="A1579" s="8">
        <v>1578.0</v>
      </c>
      <c r="B1579" s="31" t="s">
        <v>9648</v>
      </c>
      <c r="C1579" s="3" t="s">
        <v>9649</v>
      </c>
      <c r="D1579" s="29" t="s">
        <v>9650</v>
      </c>
      <c r="E1579" s="32">
        <v>143.1848</v>
      </c>
      <c r="F1579" s="20">
        <v>2.59</v>
      </c>
      <c r="G1579" s="31" t="s">
        <v>9651</v>
      </c>
      <c r="H1579" s="29" t="s">
        <v>4319</v>
      </c>
      <c r="I1579" s="18">
        <v>3.4685</v>
      </c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</row>
    <row r="1580" ht="15.0" customHeight="1">
      <c r="A1580" s="8">
        <v>1579.0</v>
      </c>
      <c r="B1580" s="31" t="s">
        <v>3954</v>
      </c>
      <c r="C1580" s="26" t="s">
        <v>3955</v>
      </c>
      <c r="D1580" s="29" t="s">
        <v>3956</v>
      </c>
      <c r="E1580" s="32">
        <v>129.1583</v>
      </c>
      <c r="F1580" s="20">
        <v>2.08</v>
      </c>
      <c r="G1580" s="31" t="s">
        <v>9652</v>
      </c>
      <c r="H1580" s="29" t="s">
        <v>4319</v>
      </c>
      <c r="I1580" s="18">
        <v>2.997</v>
      </c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</row>
    <row r="1581" ht="15.0" customHeight="1">
      <c r="A1581" s="8">
        <v>1580.0</v>
      </c>
      <c r="B1581" s="31" t="s">
        <v>3957</v>
      </c>
      <c r="C1581" s="3" t="s">
        <v>9653</v>
      </c>
      <c r="D1581" s="29" t="s">
        <v>3959</v>
      </c>
      <c r="E1581" s="32">
        <v>157.2113</v>
      </c>
      <c r="F1581" s="20">
        <v>3.24</v>
      </c>
      <c r="G1581" s="31" t="s">
        <v>9654</v>
      </c>
      <c r="H1581" s="29" t="s">
        <v>4319</v>
      </c>
      <c r="I1581" s="18">
        <v>3.6778</v>
      </c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</row>
    <row r="1582" ht="15.0" customHeight="1">
      <c r="A1582" s="8">
        <v>1581.0</v>
      </c>
      <c r="B1582" s="31" t="s">
        <v>9655</v>
      </c>
      <c r="C1582" s="26" t="s">
        <v>9656</v>
      </c>
      <c r="D1582" s="29" t="s">
        <v>9657</v>
      </c>
      <c r="E1582" s="32">
        <v>144.1729</v>
      </c>
      <c r="F1582" s="20">
        <v>1.63</v>
      </c>
      <c r="G1582" s="31" t="s">
        <v>9658</v>
      </c>
      <c r="H1582" s="29" t="s">
        <v>4319</v>
      </c>
      <c r="I1582" s="18">
        <v>2.929</v>
      </c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</row>
    <row r="1583" ht="15.0" customHeight="1">
      <c r="A1583" s="8">
        <v>1582.0</v>
      </c>
      <c r="B1583" s="31" t="s">
        <v>9659</v>
      </c>
      <c r="C1583" s="26" t="s">
        <v>9660</v>
      </c>
      <c r="D1583" s="29" t="s">
        <v>9661</v>
      </c>
      <c r="E1583" s="32">
        <v>144.1729</v>
      </c>
      <c r="F1583" s="20">
        <v>1.16</v>
      </c>
      <c r="G1583" s="31" t="s">
        <v>9662</v>
      </c>
      <c r="H1583" s="29" t="s">
        <v>4319</v>
      </c>
      <c r="I1583" s="18">
        <v>2.7851</v>
      </c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</row>
    <row r="1584" ht="15.75" customHeight="1">
      <c r="A1584" s="8">
        <v>1583.0</v>
      </c>
      <c r="B1584" s="31" t="s">
        <v>9663</v>
      </c>
      <c r="C1584" s="26" t="s">
        <v>9664</v>
      </c>
      <c r="D1584" s="29" t="s">
        <v>9665</v>
      </c>
      <c r="E1584" s="32">
        <v>174.1559</v>
      </c>
      <c r="F1584" s="20">
        <v>1.86</v>
      </c>
      <c r="G1584" s="31" t="s">
        <v>9666</v>
      </c>
      <c r="H1584" s="6" t="s">
        <v>5070</v>
      </c>
      <c r="I1584" s="18">
        <v>3.3890000000000002</v>
      </c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</row>
    <row r="1585" ht="15.75" customHeight="1">
      <c r="A1585" s="8">
        <v>1584.0</v>
      </c>
      <c r="B1585" s="31" t="s">
        <v>9667</v>
      </c>
      <c r="C1585" s="26" t="s">
        <v>9668</v>
      </c>
      <c r="D1585" s="29" t="s">
        <v>9669</v>
      </c>
      <c r="E1585" s="32">
        <v>174.1559</v>
      </c>
      <c r="F1585" s="20">
        <v>1.4</v>
      </c>
      <c r="G1585" s="31" t="s">
        <v>6952</v>
      </c>
      <c r="H1585" s="6" t="s">
        <v>5070</v>
      </c>
      <c r="I1585" s="18">
        <v>3.08</v>
      </c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</row>
    <row r="1586" ht="15.75" customHeight="1">
      <c r="A1586" s="8">
        <v>1585.0</v>
      </c>
      <c r="B1586" s="31" t="s">
        <v>9670</v>
      </c>
      <c r="C1586" s="26" t="s">
        <v>9671</v>
      </c>
      <c r="D1586" s="29" t="s">
        <v>9672</v>
      </c>
      <c r="E1586" s="32">
        <v>174.1559</v>
      </c>
      <c r="F1586" s="20">
        <v>1.84</v>
      </c>
      <c r="G1586" s="31" t="s">
        <v>9673</v>
      </c>
      <c r="H1586" s="6" t="s">
        <v>5070</v>
      </c>
      <c r="I1586" s="18">
        <v>3.4607666666666668</v>
      </c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</row>
    <row r="1587" ht="15.75" customHeight="1">
      <c r="A1587" s="8">
        <v>1586.0</v>
      </c>
      <c r="B1587" s="31" t="s">
        <v>9674</v>
      </c>
      <c r="C1587" s="26" t="s">
        <v>9675</v>
      </c>
      <c r="D1587" s="29" t="s">
        <v>9676</v>
      </c>
      <c r="E1587" s="32">
        <v>189.1705</v>
      </c>
      <c r="F1587" s="20">
        <v>1.61</v>
      </c>
      <c r="G1587" s="31" t="s">
        <v>9677</v>
      </c>
      <c r="H1587" s="6" t="s">
        <v>5070</v>
      </c>
      <c r="I1587" s="18">
        <v>3.9194666666666667</v>
      </c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</row>
    <row r="1588" ht="15.75" customHeight="1">
      <c r="A1588" s="8">
        <v>1587.0</v>
      </c>
      <c r="B1588" s="31" t="s">
        <v>2114</v>
      </c>
      <c r="C1588" s="26" t="s">
        <v>2115</v>
      </c>
      <c r="D1588" s="29" t="s">
        <v>9678</v>
      </c>
      <c r="E1588" s="32">
        <v>118.1736</v>
      </c>
      <c r="F1588" s="20">
        <v>0.83</v>
      </c>
      <c r="G1588" s="31" t="s">
        <v>9679</v>
      </c>
      <c r="H1588" s="29" t="s">
        <v>4319</v>
      </c>
      <c r="I1588" s="18">
        <v>1.6283400000000001</v>
      </c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</row>
    <row r="1589" ht="15.0" customHeight="1">
      <c r="A1589" s="8">
        <v>1588.0</v>
      </c>
      <c r="B1589" s="31" t="s">
        <v>9680</v>
      </c>
      <c r="C1589" s="26" t="s">
        <v>9681</v>
      </c>
      <c r="D1589" s="29" t="s">
        <v>9682</v>
      </c>
      <c r="E1589" s="32">
        <v>132.1572</v>
      </c>
      <c r="F1589" s="20">
        <v>0.27</v>
      </c>
      <c r="G1589" s="31" t="s">
        <v>9683</v>
      </c>
      <c r="H1589" s="29" t="s">
        <v>4319</v>
      </c>
      <c r="I1589" s="18">
        <v>1.43</v>
      </c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</row>
    <row r="1590" ht="15.0" customHeight="1">
      <c r="A1590" s="8">
        <v>1589.0</v>
      </c>
      <c r="B1590" s="31" t="s">
        <v>9684</v>
      </c>
      <c r="C1590" s="26" t="s">
        <v>9685</v>
      </c>
      <c r="D1590" s="29" t="s">
        <v>9686</v>
      </c>
      <c r="E1590" s="32">
        <v>132.1572</v>
      </c>
      <c r="F1590" s="20">
        <v>0.31</v>
      </c>
      <c r="G1590" s="31" t="s">
        <v>6928</v>
      </c>
      <c r="H1590" s="29" t="s">
        <v>4319</v>
      </c>
      <c r="I1590" s="18">
        <v>1.47</v>
      </c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</row>
    <row r="1591" ht="15.0" customHeight="1">
      <c r="A1591" s="8">
        <v>1590.0</v>
      </c>
      <c r="B1591" s="31" t="s">
        <v>9687</v>
      </c>
      <c r="C1591" s="26" t="s">
        <v>9688</v>
      </c>
      <c r="D1591" s="29" t="s">
        <v>9689</v>
      </c>
      <c r="E1591" s="32">
        <v>202.2039</v>
      </c>
      <c r="F1591" s="20">
        <v>-0.17</v>
      </c>
      <c r="G1591" s="31" t="s">
        <v>7579</v>
      </c>
      <c r="H1591" s="29" t="s">
        <v>4319</v>
      </c>
      <c r="I1591" s="18">
        <v>2.69</v>
      </c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</row>
    <row r="1592" ht="15.0" customHeight="1">
      <c r="A1592" s="8">
        <v>1591.0</v>
      </c>
      <c r="B1592" s="31" t="s">
        <v>9690</v>
      </c>
      <c r="C1592" s="26" t="s">
        <v>9691</v>
      </c>
      <c r="D1592" s="29" t="s">
        <v>9692</v>
      </c>
      <c r="E1592" s="32">
        <v>144.1679</v>
      </c>
      <c r="F1592" s="20">
        <v>0.29</v>
      </c>
      <c r="G1592" s="31" t="s">
        <v>9693</v>
      </c>
      <c r="H1592" s="29" t="s">
        <v>4319</v>
      </c>
      <c r="I1592" s="18">
        <v>1.6</v>
      </c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</row>
    <row r="1593" ht="15.0" customHeight="1">
      <c r="A1593" s="8">
        <v>1592.0</v>
      </c>
      <c r="B1593" s="31" t="s">
        <v>9694</v>
      </c>
      <c r="C1593" s="26" t="s">
        <v>9695</v>
      </c>
      <c r="D1593" s="29" t="s">
        <v>9696</v>
      </c>
      <c r="E1593" s="32">
        <v>230.2569</v>
      </c>
      <c r="F1593" s="20">
        <v>0.81</v>
      </c>
      <c r="G1593" s="31" t="s">
        <v>9697</v>
      </c>
      <c r="H1593" s="6" t="s">
        <v>4312</v>
      </c>
      <c r="I1593" s="18">
        <v>2.6214</v>
      </c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</row>
    <row r="1594" ht="15.75" customHeight="1">
      <c r="A1594" s="8">
        <v>1593.0</v>
      </c>
      <c r="B1594" s="31" t="s">
        <v>9698</v>
      </c>
      <c r="C1594" s="26" t="s">
        <v>9699</v>
      </c>
      <c r="D1594" s="29" t="s">
        <v>9700</v>
      </c>
      <c r="E1594" s="32">
        <v>216.2733</v>
      </c>
      <c r="F1594" s="20">
        <v>2.79</v>
      </c>
      <c r="G1594" s="31" t="s">
        <v>9701</v>
      </c>
      <c r="H1594" s="6" t="s">
        <v>4312</v>
      </c>
      <c r="I1594" s="18">
        <v>3.5578666666666665</v>
      </c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</row>
    <row r="1595" ht="15.0" customHeight="1">
      <c r="A1595" s="8">
        <v>1594.0</v>
      </c>
      <c r="B1595" s="31" t="s">
        <v>9702</v>
      </c>
      <c r="C1595" s="26" t="s">
        <v>9703</v>
      </c>
      <c r="D1595" s="29" t="s">
        <v>9704</v>
      </c>
      <c r="E1595" s="32">
        <v>188.2203</v>
      </c>
      <c r="F1595" s="20">
        <v>1.8</v>
      </c>
      <c r="G1595" s="31" t="s">
        <v>9705</v>
      </c>
      <c r="H1595" s="6" t="s">
        <v>4312</v>
      </c>
      <c r="I1595" s="18">
        <v>2.7586</v>
      </c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</row>
    <row r="1596" ht="15.0" customHeight="1">
      <c r="A1596" s="8">
        <v>1595.0</v>
      </c>
      <c r="B1596" s="31" t="s">
        <v>3982</v>
      </c>
      <c r="C1596" s="26" t="s">
        <v>2136</v>
      </c>
      <c r="D1596" s="29" t="s">
        <v>9706</v>
      </c>
      <c r="E1596" s="32">
        <v>160.1673</v>
      </c>
      <c r="F1596" s="20">
        <v>0.96</v>
      </c>
      <c r="G1596" s="31" t="s">
        <v>9707</v>
      </c>
      <c r="H1596" s="6" t="s">
        <v>4312</v>
      </c>
      <c r="I1596" s="18">
        <v>1.983642857142857</v>
      </c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</row>
    <row r="1597" ht="15.0" customHeight="1">
      <c r="A1597" s="8">
        <v>1596.0</v>
      </c>
      <c r="B1597" s="31" t="s">
        <v>9708</v>
      </c>
      <c r="C1597" s="26" t="s">
        <v>9709</v>
      </c>
      <c r="D1597" s="29" t="s">
        <v>9710</v>
      </c>
      <c r="E1597" s="32">
        <v>174.1938</v>
      </c>
      <c r="F1597" s="20">
        <v>1.31</v>
      </c>
      <c r="G1597" s="31" t="s">
        <v>9711</v>
      </c>
      <c r="H1597" s="6" t="s">
        <v>4312</v>
      </c>
      <c r="I1597" s="18">
        <v>2.4892</v>
      </c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</row>
    <row r="1598" ht="15.0" customHeight="1">
      <c r="A1598" s="8">
        <v>1597.0</v>
      </c>
      <c r="B1598" s="31" t="s">
        <v>9712</v>
      </c>
      <c r="C1598" s="26" t="s">
        <v>9713</v>
      </c>
      <c r="D1598" s="29" t="s">
        <v>9714</v>
      </c>
      <c r="E1598" s="32">
        <v>202.2468</v>
      </c>
      <c r="F1598" s="20">
        <v>2.3</v>
      </c>
      <c r="G1598" s="31" t="s">
        <v>9715</v>
      </c>
      <c r="H1598" s="6" t="s">
        <v>4312</v>
      </c>
      <c r="I1598" s="18">
        <v>3.1327</v>
      </c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</row>
    <row r="1599" ht="15.75" customHeight="1">
      <c r="A1599" s="8">
        <v>1598.0</v>
      </c>
      <c r="B1599" s="31" t="s">
        <v>9716</v>
      </c>
      <c r="C1599" s="26" t="s">
        <v>9717</v>
      </c>
      <c r="D1599" s="29" t="s">
        <v>9718</v>
      </c>
      <c r="E1599" s="32">
        <v>132.1143</v>
      </c>
      <c r="F1599" s="20">
        <v>-0.05</v>
      </c>
      <c r="G1599" s="31" t="s">
        <v>9719</v>
      </c>
      <c r="H1599" s="6" t="s">
        <v>4312</v>
      </c>
      <c r="I1599" s="18">
        <v>1.712275</v>
      </c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</row>
    <row r="1600" ht="15.0" customHeight="1">
      <c r="A1600" s="8">
        <v>1599.0</v>
      </c>
      <c r="B1600" s="31" t="s">
        <v>9720</v>
      </c>
      <c r="C1600" s="26" t="s">
        <v>9721</v>
      </c>
      <c r="D1600" s="29" t="s">
        <v>9722</v>
      </c>
      <c r="E1600" s="32">
        <v>317.9595</v>
      </c>
      <c r="F1600" s="20">
        <v>2.18</v>
      </c>
      <c r="G1600" s="31" t="s">
        <v>9723</v>
      </c>
      <c r="H1600" s="29" t="s">
        <v>4319</v>
      </c>
      <c r="I1600" s="18">
        <v>5.140000000000001</v>
      </c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</row>
    <row r="1601" ht="15.75" customHeight="1">
      <c r="A1601" s="8">
        <v>1600.0</v>
      </c>
      <c r="B1601" s="31" t="s">
        <v>9724</v>
      </c>
      <c r="C1601" s="26" t="s">
        <v>9725</v>
      </c>
      <c r="D1601" s="29" t="s">
        <v>9726</v>
      </c>
      <c r="E1601" s="32">
        <v>239.0634</v>
      </c>
      <c r="F1601" s="20">
        <v>1.17</v>
      </c>
      <c r="G1601" s="31" t="s">
        <v>9727</v>
      </c>
      <c r="H1601" s="29" t="s">
        <v>4319</v>
      </c>
      <c r="I1601" s="18">
        <v>5.21</v>
      </c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</row>
    <row r="1602" ht="15.75" customHeight="1">
      <c r="A1602" s="8">
        <v>1601.0</v>
      </c>
      <c r="B1602" s="31" t="s">
        <v>2138</v>
      </c>
      <c r="C1602" s="26" t="s">
        <v>2139</v>
      </c>
      <c r="D1602" s="29" t="s">
        <v>9728</v>
      </c>
      <c r="E1602" s="32">
        <v>194.6121</v>
      </c>
      <c r="F1602" s="20">
        <v>1.08</v>
      </c>
      <c r="G1602" s="31" t="s">
        <v>9729</v>
      </c>
      <c r="H1602" s="29" t="s">
        <v>4319</v>
      </c>
      <c r="I1602" s="18">
        <v>3.632375</v>
      </c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</row>
    <row r="1603" ht="15.75" customHeight="1">
      <c r="A1603" s="8">
        <v>1602.0</v>
      </c>
      <c r="B1603" s="31" t="s">
        <v>9730</v>
      </c>
      <c r="C1603" s="26" t="s">
        <v>9731</v>
      </c>
      <c r="D1603" s="29" t="s">
        <v>9732</v>
      </c>
      <c r="E1603" s="32">
        <v>212.3275</v>
      </c>
      <c r="F1603" s="20">
        <v>5.15</v>
      </c>
      <c r="G1603" s="31" t="s">
        <v>6960</v>
      </c>
      <c r="H1603" s="29" t="s">
        <v>4319</v>
      </c>
      <c r="I1603" s="18">
        <v>3.48</v>
      </c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</row>
    <row r="1604" ht="15.75" customHeight="1">
      <c r="A1604" s="8">
        <v>1603.0</v>
      </c>
      <c r="B1604" s="31" t="s">
        <v>2147</v>
      </c>
      <c r="C1604" s="26" t="s">
        <v>2148</v>
      </c>
      <c r="D1604" s="29" t="s">
        <v>9733</v>
      </c>
      <c r="E1604" s="32">
        <v>117.1888</v>
      </c>
      <c r="F1604" s="20">
        <v>0.05</v>
      </c>
      <c r="G1604" s="31" t="s">
        <v>9734</v>
      </c>
      <c r="H1604" s="29" t="s">
        <v>4319</v>
      </c>
      <c r="I1604" s="18">
        <v>1.502125</v>
      </c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</row>
    <row r="1605" ht="15.75" customHeight="1">
      <c r="A1605" s="8">
        <v>1604.0</v>
      </c>
      <c r="B1605" s="31" t="s">
        <v>9735</v>
      </c>
      <c r="C1605" s="26" t="s">
        <v>9736</v>
      </c>
      <c r="D1605" s="29" t="s">
        <v>9737</v>
      </c>
      <c r="E1605" s="32">
        <v>119.1617</v>
      </c>
      <c r="F1605" s="20">
        <v>-1.5</v>
      </c>
      <c r="G1605" s="31" t="s">
        <v>9738</v>
      </c>
      <c r="H1605" s="6" t="s">
        <v>4312</v>
      </c>
      <c r="I1605" s="18">
        <v>1.1662</v>
      </c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</row>
    <row r="1606" ht="15.75" customHeight="1">
      <c r="A1606" s="8">
        <v>1605.0</v>
      </c>
      <c r="B1606" s="31" t="s">
        <v>2150</v>
      </c>
      <c r="C1606" s="26" t="s">
        <v>2151</v>
      </c>
      <c r="D1606" s="29" t="s">
        <v>9739</v>
      </c>
      <c r="E1606" s="32">
        <v>149.1876</v>
      </c>
      <c r="F1606" s="20">
        <v>-1.0</v>
      </c>
      <c r="G1606" s="31" t="s">
        <v>9740</v>
      </c>
      <c r="H1606" s="6" t="s">
        <v>4312</v>
      </c>
      <c r="I1606" s="18">
        <v>1.25055</v>
      </c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</row>
    <row r="1607" ht="15.75" customHeight="1">
      <c r="A1607" s="8">
        <v>1606.0</v>
      </c>
      <c r="B1607" s="31" t="s">
        <v>9741</v>
      </c>
      <c r="C1607" s="26" t="s">
        <v>9742</v>
      </c>
      <c r="D1607" s="29" t="s">
        <v>9743</v>
      </c>
      <c r="E1607" s="32">
        <v>83.1313</v>
      </c>
      <c r="F1607" s="20">
        <v>0.44</v>
      </c>
      <c r="G1607" s="31" t="s">
        <v>9744</v>
      </c>
      <c r="H1607" s="6" t="s">
        <v>4312</v>
      </c>
      <c r="I1607" s="18">
        <v>2.0898666666666665</v>
      </c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</row>
    <row r="1608" ht="15.75" customHeight="1">
      <c r="A1608" s="8">
        <v>1607.0</v>
      </c>
      <c r="B1608" s="31" t="s">
        <v>9745</v>
      </c>
      <c r="C1608" s="26" t="s">
        <v>9746</v>
      </c>
      <c r="D1608" s="29" t="s">
        <v>9747</v>
      </c>
      <c r="E1608" s="32">
        <v>55.0783</v>
      </c>
      <c r="F1608" s="20">
        <v>-0.43</v>
      </c>
      <c r="G1608" s="31" t="s">
        <v>9748</v>
      </c>
      <c r="H1608" s="6" t="s">
        <v>4312</v>
      </c>
      <c r="I1608" s="18">
        <v>2.174</v>
      </c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</row>
    <row r="1609" ht="15.75" customHeight="1">
      <c r="A1609" s="8">
        <v>1608.0</v>
      </c>
      <c r="B1609" s="31" t="s">
        <v>9749</v>
      </c>
      <c r="C1609" s="26" t="s">
        <v>9750</v>
      </c>
      <c r="D1609" s="29" t="s">
        <v>9751</v>
      </c>
      <c r="E1609" s="32">
        <v>83.1313</v>
      </c>
      <c r="F1609" s="20">
        <v>0.25</v>
      </c>
      <c r="G1609" s="31" t="s">
        <v>9752</v>
      </c>
      <c r="H1609" s="6" t="s">
        <v>4312</v>
      </c>
      <c r="I1609" s="18">
        <v>1.85495</v>
      </c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</row>
    <row r="1610" ht="15.0" customHeight="1">
      <c r="A1610" s="8">
        <v>1609.0</v>
      </c>
      <c r="B1610" s="31" t="s">
        <v>9753</v>
      </c>
      <c r="C1610" s="26" t="s">
        <v>9754</v>
      </c>
      <c r="D1610" s="29" t="s">
        <v>9755</v>
      </c>
      <c r="E1610" s="32">
        <v>69.1048</v>
      </c>
      <c r="F1610" s="20">
        <v>0.04</v>
      </c>
      <c r="G1610" s="31" t="s">
        <v>9756</v>
      </c>
      <c r="H1610" s="6" t="s">
        <v>4312</v>
      </c>
      <c r="I1610" s="18">
        <v>2.0187333333333335</v>
      </c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</row>
    <row r="1611" ht="15.0" customHeight="1">
      <c r="A1611" s="8">
        <v>1610.0</v>
      </c>
      <c r="B1611" s="31" t="s">
        <v>9757</v>
      </c>
      <c r="C1611" s="26" t="s">
        <v>9758</v>
      </c>
      <c r="D1611" s="29" t="s">
        <v>9759</v>
      </c>
      <c r="E1611" s="32">
        <v>197.2733</v>
      </c>
      <c r="F1611" s="20">
        <v>2.89</v>
      </c>
      <c r="G1611" s="31" t="s">
        <v>2989</v>
      </c>
      <c r="H1611" s="29" t="s">
        <v>4319</v>
      </c>
      <c r="I1611" s="18">
        <v>3.89</v>
      </c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</row>
    <row r="1612" ht="15.75" customHeight="1">
      <c r="A1612" s="8">
        <v>1611.0</v>
      </c>
      <c r="B1612" s="31" t="s">
        <v>9760</v>
      </c>
      <c r="C1612" s="26" t="s">
        <v>9761</v>
      </c>
      <c r="D1612" s="29" t="s">
        <v>9762</v>
      </c>
      <c r="E1612" s="32">
        <v>141.1673</v>
      </c>
      <c r="F1612" s="20">
        <v>1.0</v>
      </c>
      <c r="G1612" s="31" t="s">
        <v>5648</v>
      </c>
      <c r="H1612" s="29" t="s">
        <v>4319</v>
      </c>
      <c r="I1612" s="18">
        <v>2.39</v>
      </c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</row>
    <row r="1613" ht="15.75" customHeight="1">
      <c r="A1613" s="8">
        <v>1612.0</v>
      </c>
      <c r="B1613" s="31" t="s">
        <v>9763</v>
      </c>
      <c r="C1613" s="26" t="s">
        <v>9764</v>
      </c>
      <c r="D1613" s="29" t="s">
        <v>9765</v>
      </c>
      <c r="E1613" s="32">
        <v>225.3263</v>
      </c>
      <c r="F1613" s="20">
        <v>3.95</v>
      </c>
      <c r="G1613" s="31" t="s">
        <v>9766</v>
      </c>
      <c r="H1613" s="29" t="s">
        <v>4319</v>
      </c>
      <c r="I1613" s="18">
        <v>4.7</v>
      </c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</row>
    <row r="1614" ht="15.75" customHeight="1">
      <c r="A1614" s="8">
        <v>1613.0</v>
      </c>
      <c r="B1614" s="31" t="s">
        <v>9767</v>
      </c>
      <c r="C1614" s="3" t="s">
        <v>9768</v>
      </c>
      <c r="D1614" s="29" t="s">
        <v>9769</v>
      </c>
      <c r="E1614" s="32">
        <v>157.1667</v>
      </c>
      <c r="F1614" s="20">
        <v>0.101830130780366</v>
      </c>
      <c r="G1614" s="31" t="s">
        <v>9770</v>
      </c>
      <c r="H1614" s="29" t="s">
        <v>4319</v>
      </c>
      <c r="I1614" s="18">
        <v>1.36</v>
      </c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</row>
    <row r="1615" ht="15.75" customHeight="1">
      <c r="A1615" s="8">
        <v>1614.0</v>
      </c>
      <c r="B1615" s="31" t="s">
        <v>9771</v>
      </c>
      <c r="C1615" s="26" t="s">
        <v>9772</v>
      </c>
      <c r="D1615" s="29" t="s">
        <v>9773</v>
      </c>
      <c r="E1615" s="32">
        <v>113.1143</v>
      </c>
      <c r="F1615" s="20">
        <v>0.02</v>
      </c>
      <c r="G1615" s="31" t="s">
        <v>9774</v>
      </c>
      <c r="H1615" s="29" t="s">
        <v>4319</v>
      </c>
      <c r="I1615" s="18">
        <v>1.77</v>
      </c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</row>
    <row r="1616" ht="15.75" customHeight="1">
      <c r="A1616" s="8">
        <v>1615.0</v>
      </c>
      <c r="B1616" s="31" t="s">
        <v>9775</v>
      </c>
      <c r="C1616" s="26" t="s">
        <v>9776</v>
      </c>
      <c r="D1616" s="29" t="s">
        <v>9777</v>
      </c>
      <c r="E1616" s="32">
        <v>98.0997</v>
      </c>
      <c r="F1616" s="20">
        <v>0.58</v>
      </c>
      <c r="G1616" s="31" t="s">
        <v>9778</v>
      </c>
      <c r="H1616" s="29" t="s">
        <v>4319</v>
      </c>
      <c r="I1616" s="18">
        <v>4.7</v>
      </c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</row>
    <row r="1617" ht="15.75" customHeight="1">
      <c r="A1617" s="8">
        <v>1616.0</v>
      </c>
      <c r="B1617" s="31" t="s">
        <v>9779</v>
      </c>
      <c r="C1617" s="26" t="s">
        <v>9780</v>
      </c>
      <c r="D1617" s="29" t="s">
        <v>9781</v>
      </c>
      <c r="E1617" s="32">
        <v>99.0878</v>
      </c>
      <c r="F1617" s="20">
        <v>-0.47</v>
      </c>
      <c r="G1617" s="31" t="s">
        <v>9782</v>
      </c>
      <c r="H1617" s="29" t="s">
        <v>4319</v>
      </c>
      <c r="I1617" s="18">
        <v>1.66</v>
      </c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</row>
    <row r="1618" ht="15.0" customHeight="1">
      <c r="A1618" s="8">
        <v>1617.0</v>
      </c>
      <c r="B1618" s="31" t="s">
        <v>9783</v>
      </c>
      <c r="C1618" s="3" t="s">
        <v>9784</v>
      </c>
      <c r="D1618" s="29" t="s">
        <v>9785</v>
      </c>
      <c r="E1618" s="32">
        <v>197.2733</v>
      </c>
      <c r="F1618" s="20">
        <v>3.24428988597248</v>
      </c>
      <c r="G1618" s="31" t="s">
        <v>9786</v>
      </c>
      <c r="H1618" s="29" t="s">
        <v>4319</v>
      </c>
      <c r="I1618" s="18">
        <v>3.9</v>
      </c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</row>
    <row r="1619" ht="15.0" customHeight="1">
      <c r="A1619" s="8">
        <v>1618.0</v>
      </c>
      <c r="B1619" s="31" t="s">
        <v>9787</v>
      </c>
      <c r="C1619" s="26" t="s">
        <v>9788</v>
      </c>
      <c r="D1619" s="29" t="s">
        <v>9789</v>
      </c>
      <c r="E1619" s="32">
        <v>155.1938</v>
      </c>
      <c r="F1619" s="20">
        <v>1.49</v>
      </c>
      <c r="G1619" s="31" t="s">
        <v>7579</v>
      </c>
      <c r="H1619" s="29" t="s">
        <v>4319</v>
      </c>
      <c r="I1619" s="18">
        <v>2.69</v>
      </c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</row>
    <row r="1620" ht="15.75" customHeight="1">
      <c r="A1620" s="8">
        <v>1619.0</v>
      </c>
      <c r="B1620" s="31" t="s">
        <v>9790</v>
      </c>
      <c r="C1620" s="26" t="s">
        <v>9791</v>
      </c>
      <c r="D1620" s="29" t="s">
        <v>9792</v>
      </c>
      <c r="E1620" s="32">
        <v>98.0997</v>
      </c>
      <c r="F1620" s="20">
        <v>0.58</v>
      </c>
      <c r="G1620" s="31" t="s">
        <v>9793</v>
      </c>
      <c r="H1620" s="29" t="s">
        <v>4319</v>
      </c>
      <c r="I1620" s="18">
        <v>1.8338</v>
      </c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</row>
    <row r="1621" ht="15.0" customHeight="1">
      <c r="A1621" s="8">
        <v>1620.0</v>
      </c>
      <c r="B1621" s="31" t="s">
        <v>9794</v>
      </c>
      <c r="C1621" s="26" t="s">
        <v>9795</v>
      </c>
      <c r="D1621" s="29" t="s">
        <v>9796</v>
      </c>
      <c r="E1621" s="32">
        <v>112.1262</v>
      </c>
      <c r="F1621" s="20">
        <v>1.07</v>
      </c>
      <c r="G1621" s="31" t="s">
        <v>9797</v>
      </c>
      <c r="H1621" s="29" t="s">
        <v>4319</v>
      </c>
      <c r="I1621" s="18">
        <v>2.3448</v>
      </c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</row>
    <row r="1622" ht="15.0" customHeight="1">
      <c r="A1622" s="8">
        <v>1621.0</v>
      </c>
      <c r="B1622" s="31" t="s">
        <v>9798</v>
      </c>
      <c r="C1622" s="26" t="s">
        <v>9799</v>
      </c>
      <c r="D1622" s="29" t="s">
        <v>9800</v>
      </c>
      <c r="E1622" s="32">
        <v>127.1408</v>
      </c>
      <c r="F1622" s="20">
        <v>0.43</v>
      </c>
      <c r="G1622" s="31" t="s">
        <v>9801</v>
      </c>
      <c r="H1622" s="29" t="s">
        <v>4319</v>
      </c>
      <c r="I1622" s="18">
        <v>2.05</v>
      </c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</row>
    <row r="1623" ht="15.0" customHeight="1">
      <c r="A1623" s="8">
        <v>1622.0</v>
      </c>
      <c r="B1623" s="31" t="s">
        <v>9802</v>
      </c>
      <c r="C1623" s="26" t="s">
        <v>9803</v>
      </c>
      <c r="D1623" s="29" t="s">
        <v>9804</v>
      </c>
      <c r="E1623" s="32">
        <v>167.2045</v>
      </c>
      <c r="F1623" s="20">
        <v>1.79</v>
      </c>
      <c r="G1623" s="31" t="s">
        <v>9805</v>
      </c>
      <c r="H1623" s="29" t="s">
        <v>4319</v>
      </c>
      <c r="I1623" s="18">
        <v>2.91</v>
      </c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</row>
    <row r="1624" ht="15.75" customHeight="1">
      <c r="A1624" s="8">
        <v>1623.0</v>
      </c>
      <c r="B1624" s="31" t="s">
        <v>9806</v>
      </c>
      <c r="C1624" s="26" t="s">
        <v>9807</v>
      </c>
      <c r="D1624" s="29" t="s">
        <v>9808</v>
      </c>
      <c r="E1624" s="32">
        <v>133.9744</v>
      </c>
      <c r="F1624" s="20">
        <v>0.69</v>
      </c>
      <c r="G1624" s="31" t="s">
        <v>9809</v>
      </c>
      <c r="H1624" s="29" t="s">
        <v>4319</v>
      </c>
      <c r="I1624" s="18">
        <v>2.5</v>
      </c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</row>
    <row r="1625" ht="15.0" customHeight="1">
      <c r="A1625" s="8">
        <v>1624.0</v>
      </c>
      <c r="B1625" s="31" t="s">
        <v>9810</v>
      </c>
      <c r="C1625" s="26" t="s">
        <v>9811</v>
      </c>
      <c r="D1625" s="29" t="s">
        <v>9812</v>
      </c>
      <c r="E1625" s="32">
        <v>148.0009</v>
      </c>
      <c r="F1625" s="20">
        <v>1.18</v>
      </c>
      <c r="G1625" s="31" t="s">
        <v>9813</v>
      </c>
      <c r="H1625" s="29" t="s">
        <v>4319</v>
      </c>
      <c r="I1625" s="18">
        <v>2.3271249999999997</v>
      </c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</row>
    <row r="1626" ht="15.75" customHeight="1">
      <c r="A1626" s="8">
        <v>1625.0</v>
      </c>
      <c r="B1626" s="31" t="s">
        <v>9814</v>
      </c>
      <c r="C1626" s="26" t="s">
        <v>9815</v>
      </c>
      <c r="D1626" s="29" t="s">
        <v>9816</v>
      </c>
      <c r="E1626" s="32">
        <v>162.0274</v>
      </c>
      <c r="F1626" s="20">
        <v>1.67</v>
      </c>
      <c r="G1626" s="31" t="s">
        <v>9817</v>
      </c>
      <c r="H1626" s="29" t="s">
        <v>4319</v>
      </c>
      <c r="I1626" s="18">
        <v>2.79006</v>
      </c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</row>
    <row r="1627" ht="15.0" customHeight="1">
      <c r="A1627" s="8">
        <v>1626.0</v>
      </c>
      <c r="B1627" s="31" t="s">
        <v>9818</v>
      </c>
      <c r="C1627" s="26" t="s">
        <v>9819</v>
      </c>
      <c r="D1627" s="29" t="s">
        <v>9820</v>
      </c>
      <c r="E1627" s="32">
        <v>190.0804</v>
      </c>
      <c r="F1627" s="20">
        <v>2.65</v>
      </c>
      <c r="G1627" s="31" t="s">
        <v>9821</v>
      </c>
      <c r="H1627" s="29" t="s">
        <v>4319</v>
      </c>
      <c r="I1627" s="18">
        <v>3.5113333333333334</v>
      </c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</row>
    <row r="1628" ht="15.75" customHeight="1">
      <c r="A1628" s="8">
        <v>1627.0</v>
      </c>
      <c r="B1628" s="31" t="s">
        <v>9822</v>
      </c>
      <c r="C1628" s="26" t="s">
        <v>9823</v>
      </c>
      <c r="D1628" s="29" t="s">
        <v>9824</v>
      </c>
      <c r="E1628" s="32">
        <v>89.5231</v>
      </c>
      <c r="F1628" s="20">
        <v>0.18</v>
      </c>
      <c r="G1628" s="31" t="s">
        <v>9825</v>
      </c>
      <c r="H1628" s="29" t="s">
        <v>4319</v>
      </c>
      <c r="I1628" s="18">
        <v>1.9706</v>
      </c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</row>
    <row r="1629" ht="15.75" customHeight="1">
      <c r="A1629" s="8">
        <v>1628.0</v>
      </c>
      <c r="B1629" s="31" t="s">
        <v>9826</v>
      </c>
      <c r="C1629" s="26" t="s">
        <v>9827</v>
      </c>
      <c r="D1629" s="29" t="s">
        <v>9828</v>
      </c>
      <c r="E1629" s="32">
        <v>103.5496</v>
      </c>
      <c r="F1629" s="20">
        <v>0.56</v>
      </c>
      <c r="G1629" s="31" t="s">
        <v>9829</v>
      </c>
      <c r="H1629" s="29" t="s">
        <v>4319</v>
      </c>
      <c r="I1629" s="18">
        <v>2.0699</v>
      </c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</row>
    <row r="1630" ht="15.75" customHeight="1">
      <c r="A1630" s="8">
        <v>1629.0</v>
      </c>
      <c r="B1630" s="31" t="s">
        <v>9830</v>
      </c>
      <c r="C1630" s="26" t="s">
        <v>9831</v>
      </c>
      <c r="D1630" s="29" t="s">
        <v>9832</v>
      </c>
      <c r="E1630" s="32">
        <v>117.5761</v>
      </c>
      <c r="F1630" s="20">
        <v>1.58</v>
      </c>
      <c r="G1630" s="31" t="s">
        <v>9833</v>
      </c>
      <c r="H1630" s="29" t="s">
        <v>4319</v>
      </c>
      <c r="I1630" s="18">
        <v>2.366833333333333</v>
      </c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</row>
    <row r="1631" ht="15.0" customHeight="1">
      <c r="A1631" s="8">
        <v>1630.0</v>
      </c>
      <c r="B1631" s="31" t="s">
        <v>9834</v>
      </c>
      <c r="C1631" s="26" t="s">
        <v>9835</v>
      </c>
      <c r="D1631" s="29" t="s">
        <v>9836</v>
      </c>
      <c r="E1631" s="32">
        <v>145.6291</v>
      </c>
      <c r="F1631" s="20">
        <v>2.56</v>
      </c>
      <c r="G1631" s="31" t="s">
        <v>9837</v>
      </c>
      <c r="H1631" s="29" t="s">
        <v>4319</v>
      </c>
      <c r="I1631" s="18">
        <v>3.287933333333333</v>
      </c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</row>
    <row r="1632" ht="15.75" customHeight="1">
      <c r="A1632" s="8">
        <v>1631.0</v>
      </c>
      <c r="B1632" s="31" t="s">
        <v>2165</v>
      </c>
      <c r="C1632" s="26" t="s">
        <v>2166</v>
      </c>
      <c r="D1632" s="29" t="s">
        <v>9838</v>
      </c>
      <c r="E1632" s="32">
        <v>108.1408</v>
      </c>
      <c r="F1632" s="20">
        <v>-0.32</v>
      </c>
      <c r="G1632" s="31" t="s">
        <v>9839</v>
      </c>
      <c r="H1632" s="29" t="s">
        <v>4319</v>
      </c>
      <c r="I1632" s="18">
        <v>1.46078</v>
      </c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</row>
    <row r="1633" ht="15.0" customHeight="1">
      <c r="A1633" s="8">
        <v>1632.0</v>
      </c>
      <c r="B1633" s="31" t="s">
        <v>2168</v>
      </c>
      <c r="C1633" s="26" t="s">
        <v>2169</v>
      </c>
      <c r="D1633" s="29" t="s">
        <v>9840</v>
      </c>
      <c r="E1633" s="32">
        <v>136.1938</v>
      </c>
      <c r="F1633" s="20">
        <v>0.59</v>
      </c>
      <c r="G1633" s="31" t="s">
        <v>9841</v>
      </c>
      <c r="H1633" s="29" t="s">
        <v>4319</v>
      </c>
      <c r="I1633" s="18">
        <v>2.23</v>
      </c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</row>
    <row r="1634" ht="15.75" customHeight="1">
      <c r="A1634" s="8">
        <v>1633.0</v>
      </c>
      <c r="B1634" s="31" t="s">
        <v>9842</v>
      </c>
      <c r="C1634" s="26" t="s">
        <v>9843</v>
      </c>
      <c r="D1634" s="29" t="s">
        <v>9844</v>
      </c>
      <c r="E1634" s="32">
        <v>80.0878</v>
      </c>
      <c r="F1634" s="20">
        <v>-0.99</v>
      </c>
      <c r="G1634" s="31" t="s">
        <v>9845</v>
      </c>
      <c r="H1634" s="29" t="s">
        <v>4319</v>
      </c>
      <c r="I1634" s="18">
        <v>1.1762000000000001</v>
      </c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</row>
    <row r="1635" ht="15.75" customHeight="1">
      <c r="A1635" s="8">
        <v>1634.0</v>
      </c>
      <c r="B1635" s="31" t="s">
        <v>2171</v>
      </c>
      <c r="C1635" s="26" t="s">
        <v>2172</v>
      </c>
      <c r="D1635" s="29" t="s">
        <v>9846</v>
      </c>
      <c r="E1635" s="32">
        <v>66.0613</v>
      </c>
      <c r="F1635" s="20">
        <v>-0.6</v>
      </c>
      <c r="G1635" s="31" t="s">
        <v>9847</v>
      </c>
      <c r="H1635" s="29" t="s">
        <v>4319</v>
      </c>
      <c r="I1635" s="18">
        <v>3.22</v>
      </c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</row>
    <row r="1636" ht="15.75" customHeight="1">
      <c r="A1636" s="8">
        <v>1635.0</v>
      </c>
      <c r="B1636" s="31" t="s">
        <v>9848</v>
      </c>
      <c r="C1636" s="26" t="s">
        <v>9849</v>
      </c>
      <c r="D1636" s="29" t="s">
        <v>9850</v>
      </c>
      <c r="E1636" s="32">
        <v>94.1143</v>
      </c>
      <c r="F1636" s="20">
        <v>-0.72</v>
      </c>
      <c r="G1636" s="31" t="s">
        <v>9851</v>
      </c>
      <c r="H1636" s="29" t="s">
        <v>4319</v>
      </c>
      <c r="I1636" s="18">
        <v>1.36225</v>
      </c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</row>
    <row r="1637" ht="15.75" customHeight="1">
      <c r="A1637" s="8">
        <v>1636.0</v>
      </c>
      <c r="B1637" s="31" t="s">
        <v>3991</v>
      </c>
      <c r="C1637" s="26" t="s">
        <v>3992</v>
      </c>
      <c r="D1637" s="29" t="s">
        <v>9852</v>
      </c>
      <c r="E1637" s="32">
        <v>67.089</v>
      </c>
      <c r="F1637" s="20">
        <v>0.68</v>
      </c>
      <c r="G1637" s="31" t="s">
        <v>9853</v>
      </c>
      <c r="H1637" s="3" t="s">
        <v>6036</v>
      </c>
      <c r="I1637" s="18">
        <v>1.3490000000000002</v>
      </c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</row>
    <row r="1638" ht="15.0" customHeight="1">
      <c r="A1638" s="8">
        <v>1637.0</v>
      </c>
      <c r="B1638" s="31" t="s">
        <v>9854</v>
      </c>
      <c r="C1638" s="26" t="s">
        <v>9855</v>
      </c>
      <c r="D1638" s="29" t="s">
        <v>9856</v>
      </c>
      <c r="E1638" s="32">
        <v>81.1155</v>
      </c>
      <c r="F1638" s="20">
        <v>1.11</v>
      </c>
      <c r="G1638" s="31" t="s">
        <v>9857</v>
      </c>
      <c r="H1638" s="29" t="s">
        <v>4319</v>
      </c>
      <c r="I1638" s="18">
        <v>2.0480666666666667</v>
      </c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</row>
    <row r="1639" ht="15.75" customHeight="1">
      <c r="A1639" s="8">
        <v>1638.0</v>
      </c>
      <c r="B1639" s="31" t="s">
        <v>9858</v>
      </c>
      <c r="C1639" s="26" t="s">
        <v>9859</v>
      </c>
      <c r="D1639" s="29" t="s">
        <v>9860</v>
      </c>
      <c r="E1639" s="32">
        <v>125.125</v>
      </c>
      <c r="F1639" s="20">
        <v>0.37</v>
      </c>
      <c r="G1639" s="31" t="s">
        <v>9861</v>
      </c>
      <c r="H1639" s="29" t="s">
        <v>4319</v>
      </c>
      <c r="I1639" s="18">
        <v>2.21</v>
      </c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</row>
    <row r="1640" ht="15.75" customHeight="1">
      <c r="A1640" s="8">
        <v>1639.0</v>
      </c>
      <c r="B1640" s="31" t="s">
        <v>2192</v>
      </c>
      <c r="C1640" s="26" t="s">
        <v>2193</v>
      </c>
      <c r="D1640" s="29" t="s">
        <v>9862</v>
      </c>
      <c r="E1640" s="32">
        <v>67.089</v>
      </c>
      <c r="F1640" s="20">
        <v>0.4</v>
      </c>
      <c r="G1640" s="31" t="s">
        <v>9863</v>
      </c>
      <c r="H1640" s="29" t="s">
        <v>4319</v>
      </c>
      <c r="I1640" s="18">
        <v>1.520225</v>
      </c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</row>
    <row r="1641" ht="15.75" customHeight="1">
      <c r="A1641" s="8">
        <v>1640.0</v>
      </c>
      <c r="B1641" s="31" t="s">
        <v>2195</v>
      </c>
      <c r="C1641" s="26" t="s">
        <v>2196</v>
      </c>
      <c r="D1641" s="29" t="s">
        <v>9864</v>
      </c>
      <c r="E1641" s="32">
        <v>87.12</v>
      </c>
      <c r="F1641" s="20">
        <v>0.63</v>
      </c>
      <c r="G1641" s="31" t="s">
        <v>9865</v>
      </c>
      <c r="H1641" s="29" t="s">
        <v>4319</v>
      </c>
      <c r="I1641" s="18">
        <v>1.9300599999999997</v>
      </c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</row>
    <row r="1642" ht="15.75" customHeight="1">
      <c r="A1642" s="8">
        <v>1641.0</v>
      </c>
      <c r="B1642" s="31" t="s">
        <v>2198</v>
      </c>
      <c r="C1642" s="26" t="s">
        <v>2199</v>
      </c>
      <c r="D1642" s="29" t="s">
        <v>9866</v>
      </c>
      <c r="E1642" s="32">
        <v>59.067</v>
      </c>
      <c r="F1642" s="20">
        <v>-0.13</v>
      </c>
      <c r="G1642" s="31" t="s">
        <v>9867</v>
      </c>
      <c r="H1642" s="29" t="s">
        <v>4319</v>
      </c>
      <c r="I1642" s="18">
        <v>1.7499166666666666</v>
      </c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</row>
    <row r="1643" ht="15.0" customHeight="1">
      <c r="A1643" s="8">
        <v>1642.0</v>
      </c>
      <c r="B1643" s="31" t="s">
        <v>9868</v>
      </c>
      <c r="C1643" s="26" t="s">
        <v>9869</v>
      </c>
      <c r="D1643" s="29" t="s">
        <v>9870</v>
      </c>
      <c r="E1643" s="32">
        <v>129.1995</v>
      </c>
      <c r="F1643" s="20">
        <v>3.17</v>
      </c>
      <c r="G1643" s="31" t="s">
        <v>9871</v>
      </c>
      <c r="H1643" s="29" t="s">
        <v>4319</v>
      </c>
      <c r="I1643" s="18">
        <v>3.1018333333333334</v>
      </c>
      <c r="J1643" s="38"/>
      <c r="K1643" s="38"/>
      <c r="L1643" s="38"/>
      <c r="M1643" s="38"/>
      <c r="N1643" s="38"/>
      <c r="O1643" s="38"/>
      <c r="P1643" s="38"/>
      <c r="Q1643" s="38"/>
      <c r="R1643" s="38"/>
      <c r="S1643" s="38"/>
      <c r="T1643" s="38"/>
      <c r="U1643" s="38"/>
      <c r="V1643" s="38"/>
      <c r="W1643" s="38"/>
      <c r="X1643" s="38"/>
      <c r="Y1643" s="38"/>
    </row>
    <row r="1644" ht="15.75" customHeight="1">
      <c r="A1644" s="8">
        <v>1643.0</v>
      </c>
      <c r="B1644" s="31" t="s">
        <v>9872</v>
      </c>
      <c r="C1644" s="26" t="s">
        <v>9873</v>
      </c>
      <c r="D1644" s="29" t="s">
        <v>9874</v>
      </c>
      <c r="E1644" s="32">
        <v>73.0935</v>
      </c>
      <c r="F1644" s="20">
        <v>0.12</v>
      </c>
      <c r="G1644" s="31" t="s">
        <v>9875</v>
      </c>
      <c r="H1644" s="29" t="s">
        <v>4319</v>
      </c>
      <c r="I1644" s="18">
        <v>1.7505</v>
      </c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</row>
    <row r="1645" ht="15.75" customHeight="1">
      <c r="A1645" s="8">
        <v>1644.0</v>
      </c>
      <c r="B1645" s="31" t="s">
        <v>2201</v>
      </c>
      <c r="C1645" s="26" t="s">
        <v>2202</v>
      </c>
      <c r="D1645" s="29" t="s">
        <v>9876</v>
      </c>
      <c r="E1645" s="32">
        <v>113.1572</v>
      </c>
      <c r="F1645" s="20">
        <v>0.84</v>
      </c>
      <c r="G1645" s="31" t="s">
        <v>9877</v>
      </c>
      <c r="H1645" s="29" t="s">
        <v>4319</v>
      </c>
      <c r="I1645" s="18">
        <v>2.20154</v>
      </c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</row>
    <row r="1646" ht="15.0" customHeight="1">
      <c r="A1646" s="8">
        <v>1645.0</v>
      </c>
      <c r="B1646" s="31" t="s">
        <v>9878</v>
      </c>
      <c r="C1646" s="26" t="s">
        <v>9879</v>
      </c>
      <c r="D1646" s="29" t="s">
        <v>9880</v>
      </c>
      <c r="E1646" s="32">
        <v>60.0551</v>
      </c>
      <c r="F1646" s="20">
        <v>-2.05</v>
      </c>
      <c r="G1646" s="31" t="s">
        <v>9881</v>
      </c>
      <c r="H1646" s="29" t="s">
        <v>4319</v>
      </c>
      <c r="I1646" s="18">
        <v>2.1292</v>
      </c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</row>
    <row r="1647" ht="15.75" customHeight="1">
      <c r="A1647" s="8">
        <v>1646.0</v>
      </c>
      <c r="B1647" s="31" t="s">
        <v>9882</v>
      </c>
      <c r="C1647" s="26" t="s">
        <v>9883</v>
      </c>
      <c r="D1647" s="29" t="s">
        <v>9884</v>
      </c>
      <c r="E1647" s="32">
        <v>75.0664</v>
      </c>
      <c r="F1647" s="20">
        <v>-0.66</v>
      </c>
      <c r="G1647" s="31" t="s">
        <v>9885</v>
      </c>
      <c r="H1647" s="29" t="s">
        <v>4319</v>
      </c>
      <c r="I1647" s="18">
        <v>1.0250499999999998</v>
      </c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</row>
    <row r="1648" ht="15.75" customHeight="1">
      <c r="A1648" s="8">
        <v>1647.0</v>
      </c>
      <c r="B1648" s="31" t="s">
        <v>2210</v>
      </c>
      <c r="C1648" s="26" t="s">
        <v>2211</v>
      </c>
      <c r="D1648" s="29" t="s">
        <v>9886</v>
      </c>
      <c r="E1648" s="32">
        <v>89.0929</v>
      </c>
      <c r="F1648" s="20">
        <v>-0.15</v>
      </c>
      <c r="G1648" s="31" t="s">
        <v>9887</v>
      </c>
      <c r="H1648" s="29" t="s">
        <v>4319</v>
      </c>
      <c r="I1648" s="18">
        <v>1.3499999999999999</v>
      </c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</row>
    <row r="1649" ht="15.75" customHeight="1">
      <c r="A1649" s="8">
        <v>1648.0</v>
      </c>
      <c r="B1649" s="31" t="s">
        <v>9888</v>
      </c>
      <c r="C1649" s="26" t="s">
        <v>9889</v>
      </c>
      <c r="D1649" s="29" t="s">
        <v>9890</v>
      </c>
      <c r="E1649" s="32">
        <v>117.1459</v>
      </c>
      <c r="F1649" s="20">
        <v>0.85</v>
      </c>
      <c r="G1649" s="31" t="s">
        <v>9891</v>
      </c>
      <c r="H1649" s="29" t="s">
        <v>4319</v>
      </c>
      <c r="I1649" s="18">
        <v>2.03385</v>
      </c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</row>
    <row r="1650" ht="15.75" customHeight="1">
      <c r="A1650" s="8">
        <v>1649.0</v>
      </c>
      <c r="B1650" s="31" t="s">
        <v>9892</v>
      </c>
      <c r="C1650" s="26" t="s">
        <v>9893</v>
      </c>
      <c r="D1650" s="29" t="s">
        <v>9894</v>
      </c>
      <c r="E1650" s="32">
        <v>174.2004</v>
      </c>
      <c r="F1650" s="20">
        <v>-2.41</v>
      </c>
      <c r="G1650" s="31" t="s">
        <v>9895</v>
      </c>
      <c r="H1650" s="29" t="s">
        <v>4319</v>
      </c>
      <c r="I1650" s="18">
        <v>1.6256</v>
      </c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</row>
    <row r="1651" ht="15.0" customHeight="1">
      <c r="A1651" s="8">
        <v>1650.0</v>
      </c>
      <c r="B1651" s="31" t="s">
        <v>9896</v>
      </c>
      <c r="C1651" s="26" t="s">
        <v>9897</v>
      </c>
      <c r="D1651" s="29" t="s">
        <v>9898</v>
      </c>
      <c r="E1651" s="32">
        <v>74.0816</v>
      </c>
      <c r="F1651" s="20">
        <v>-1.58</v>
      </c>
      <c r="G1651" s="31" t="s">
        <v>9899</v>
      </c>
      <c r="H1651" s="29" t="s">
        <v>4319</v>
      </c>
      <c r="I1651" s="18">
        <v>1.6204</v>
      </c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</row>
    <row r="1652" ht="15.75" customHeight="1">
      <c r="A1652" s="8">
        <v>1651.0</v>
      </c>
      <c r="B1652" s="31" t="s">
        <v>9900</v>
      </c>
      <c r="C1652" s="26" t="s">
        <v>9901</v>
      </c>
      <c r="D1652" s="29" t="s">
        <v>9902</v>
      </c>
      <c r="E1652" s="32">
        <v>102.1346</v>
      </c>
      <c r="F1652" s="20">
        <v>-0.62</v>
      </c>
      <c r="G1652" s="31" t="s">
        <v>9903</v>
      </c>
      <c r="H1652" s="29" t="s">
        <v>4319</v>
      </c>
      <c r="I1652" s="18">
        <v>2.028</v>
      </c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</row>
    <row r="1653" ht="15.0" customHeight="1">
      <c r="A1653" s="8">
        <v>1652.0</v>
      </c>
      <c r="B1653" s="31" t="s">
        <v>2234</v>
      </c>
      <c r="C1653" s="26" t="s">
        <v>2235</v>
      </c>
      <c r="D1653" s="29" t="s">
        <v>9904</v>
      </c>
      <c r="E1653" s="32">
        <v>100.1617</v>
      </c>
      <c r="F1653" s="20">
        <v>-0.59</v>
      </c>
      <c r="G1653" s="31" t="s">
        <v>9905</v>
      </c>
      <c r="H1653" s="29" t="s">
        <v>4319</v>
      </c>
      <c r="I1653" s="18">
        <v>2.04</v>
      </c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</row>
    <row r="1654" ht="15.0" customHeight="1">
      <c r="A1654" s="8">
        <v>1653.0</v>
      </c>
      <c r="B1654" s="31" t="s">
        <v>2251</v>
      </c>
      <c r="C1654" s="26" t="s">
        <v>2252</v>
      </c>
      <c r="D1654" s="29" t="s">
        <v>9906</v>
      </c>
      <c r="E1654" s="32">
        <v>129.2028</v>
      </c>
      <c r="F1654" s="20">
        <v>-1.57</v>
      </c>
      <c r="G1654" s="31" t="s">
        <v>9907</v>
      </c>
      <c r="H1654" s="29" t="s">
        <v>4319</v>
      </c>
      <c r="I1654" s="18">
        <v>2.21</v>
      </c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</row>
    <row r="1655" ht="15.75" customHeight="1">
      <c r="A1655" s="8">
        <v>1654.0</v>
      </c>
      <c r="B1655" s="31" t="s">
        <v>2254</v>
      </c>
      <c r="C1655" s="26" t="s">
        <v>2255</v>
      </c>
      <c r="D1655" s="29" t="s">
        <v>9908</v>
      </c>
      <c r="E1655" s="32">
        <v>200.3234</v>
      </c>
      <c r="F1655" s="20">
        <v>-1.43</v>
      </c>
      <c r="G1655" s="31" t="s">
        <v>8892</v>
      </c>
      <c r="H1655" s="29" t="s">
        <v>4319</v>
      </c>
      <c r="I1655" s="18">
        <v>2.34</v>
      </c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</row>
    <row r="1656" ht="15.75" customHeight="1">
      <c r="A1656" s="8">
        <v>1655.0</v>
      </c>
      <c r="B1656" s="31" t="s">
        <v>2286</v>
      </c>
      <c r="C1656" s="26" t="s">
        <v>2287</v>
      </c>
      <c r="D1656" s="29" t="s">
        <v>9909</v>
      </c>
      <c r="E1656" s="32">
        <v>132.1572</v>
      </c>
      <c r="F1656" s="20">
        <v>1.07</v>
      </c>
      <c r="G1656" s="31" t="s">
        <v>9910</v>
      </c>
      <c r="H1656" s="29" t="s">
        <v>4319</v>
      </c>
      <c r="I1656" s="18">
        <v>1.21</v>
      </c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</row>
    <row r="1657" ht="15.75" customHeight="1">
      <c r="A1657" s="8">
        <v>1656.0</v>
      </c>
      <c r="B1657" s="9" t="s">
        <v>9911</v>
      </c>
      <c r="C1657" s="3" t="s">
        <v>9912</v>
      </c>
      <c r="D1657" s="3" t="s">
        <v>9913</v>
      </c>
      <c r="E1657" s="32">
        <v>74.1455</v>
      </c>
      <c r="F1657" s="20">
        <v>1.22</v>
      </c>
      <c r="G1657" s="9">
        <v>0.18000000000000016</v>
      </c>
      <c r="H1657" s="36" t="s">
        <v>4549</v>
      </c>
      <c r="I1657" s="13">
        <v>3.18</v>
      </c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</row>
    <row r="1658" ht="15.75" customHeight="1">
      <c r="A1658" s="8">
        <v>1657.0</v>
      </c>
      <c r="B1658" s="9" t="s">
        <v>9914</v>
      </c>
      <c r="C1658" s="3" t="s">
        <v>9915</v>
      </c>
      <c r="D1658" s="3" t="s">
        <v>9916</v>
      </c>
      <c r="E1658" s="32">
        <v>60.119</v>
      </c>
      <c r="F1658" s="20">
        <v>0.81</v>
      </c>
      <c r="G1658" s="9">
        <v>0.22999999999999998</v>
      </c>
      <c r="H1658" s="36" t="s">
        <v>4549</v>
      </c>
      <c r="I1658" s="13">
        <v>3.23</v>
      </c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</row>
    <row r="1659" ht="15.75" customHeight="1">
      <c r="A1659" s="8">
        <v>1658.0</v>
      </c>
      <c r="B1659" s="31" t="s">
        <v>9917</v>
      </c>
      <c r="C1659" s="3" t="s">
        <v>9918</v>
      </c>
      <c r="D1659" s="29" t="s">
        <v>9919</v>
      </c>
      <c r="E1659" s="32">
        <v>200.3258</v>
      </c>
      <c r="F1659" s="20">
        <v>4.48800333805732</v>
      </c>
      <c r="G1659" s="31" t="s">
        <v>9920</v>
      </c>
      <c r="H1659" s="29" t="s">
        <v>4319</v>
      </c>
      <c r="I1659" s="18">
        <v>6.52</v>
      </c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</row>
    <row r="1660" ht="15.75" customHeight="1">
      <c r="A1660" s="8">
        <v>1659.0</v>
      </c>
      <c r="B1660" s="31" t="s">
        <v>9921</v>
      </c>
      <c r="C1660" s="26" t="s">
        <v>9922</v>
      </c>
      <c r="D1660" s="29" t="s">
        <v>9923</v>
      </c>
      <c r="E1660" s="32">
        <v>99.155</v>
      </c>
      <c r="F1660" s="20">
        <v>2.15</v>
      </c>
      <c r="G1660" s="31" t="s">
        <v>9924</v>
      </c>
      <c r="H1660" s="29" t="s">
        <v>4319</v>
      </c>
      <c r="I1660" s="18">
        <v>5.02525</v>
      </c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</row>
    <row r="1661" ht="15.0" customHeight="1">
      <c r="A1661" s="8">
        <v>1660.0</v>
      </c>
      <c r="B1661" s="31" t="s">
        <v>9925</v>
      </c>
      <c r="C1661" s="3" t="s">
        <v>9926</v>
      </c>
      <c r="D1661" s="29" t="s">
        <v>9927</v>
      </c>
      <c r="E1661" s="32">
        <v>83.1127</v>
      </c>
      <c r="F1661" s="20">
        <v>1.15192907969331</v>
      </c>
      <c r="G1661" s="31" t="s">
        <v>3011</v>
      </c>
      <c r="H1661" s="29" t="s">
        <v>4319</v>
      </c>
      <c r="I1661" s="18">
        <v>5.24</v>
      </c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</row>
    <row r="1662" ht="15.0" customHeight="1">
      <c r="A1662" s="8">
        <v>1661.0</v>
      </c>
      <c r="B1662" s="31" t="s">
        <v>9928</v>
      </c>
      <c r="C1662" s="26" t="s">
        <v>9929</v>
      </c>
      <c r="D1662" s="29" t="s">
        <v>9930</v>
      </c>
      <c r="E1662" s="32">
        <v>138.186</v>
      </c>
      <c r="F1662" s="20">
        <v>0.99</v>
      </c>
      <c r="G1662" s="31" t="s">
        <v>7222</v>
      </c>
      <c r="H1662" s="29" t="s">
        <v>4319</v>
      </c>
      <c r="I1662" s="18">
        <v>2.01</v>
      </c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</row>
    <row r="1663" ht="15.75" customHeight="1">
      <c r="A1663" s="8">
        <v>1662.0</v>
      </c>
      <c r="B1663" s="31" t="s">
        <v>9931</v>
      </c>
      <c r="C1663" s="26" t="s">
        <v>9932</v>
      </c>
      <c r="D1663" s="29" t="s">
        <v>9933</v>
      </c>
      <c r="E1663" s="32">
        <v>166.239</v>
      </c>
      <c r="F1663" s="20">
        <v>1.97</v>
      </c>
      <c r="G1663" s="31" t="s">
        <v>9934</v>
      </c>
      <c r="H1663" s="29" t="s">
        <v>4319</v>
      </c>
      <c r="I1663" s="18">
        <v>3.0873666666666666</v>
      </c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</row>
    <row r="1664" ht="15.0" customHeight="1">
      <c r="A1664" s="8">
        <v>1663.0</v>
      </c>
      <c r="B1664" s="31" t="s">
        <v>9935</v>
      </c>
      <c r="C1664" s="26" t="s">
        <v>9936</v>
      </c>
      <c r="D1664" s="29" t="s">
        <v>9937</v>
      </c>
      <c r="E1664" s="32">
        <v>122.1866</v>
      </c>
      <c r="F1664" s="20">
        <v>-0.59</v>
      </c>
      <c r="G1664" s="31" t="s">
        <v>9938</v>
      </c>
      <c r="H1664" s="29" t="s">
        <v>4319</v>
      </c>
      <c r="I1664" s="18">
        <v>1.16</v>
      </c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</row>
    <row r="1665" ht="15.75" customHeight="1">
      <c r="A1665" s="8">
        <v>1664.0</v>
      </c>
      <c r="B1665" s="31" t="s">
        <v>9939</v>
      </c>
      <c r="C1665" s="26" t="s">
        <v>9940</v>
      </c>
      <c r="D1665" s="29" t="s">
        <v>9941</v>
      </c>
      <c r="E1665" s="32">
        <v>178.2926</v>
      </c>
      <c r="F1665" s="20">
        <v>1.84</v>
      </c>
      <c r="G1665" s="31" t="s">
        <v>9942</v>
      </c>
      <c r="H1665" s="29" t="s">
        <v>4319</v>
      </c>
      <c r="I1665" s="18">
        <v>2.741925</v>
      </c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</row>
    <row r="1666" ht="15.0" customHeight="1">
      <c r="A1666" s="8">
        <v>1665.0</v>
      </c>
      <c r="B1666" s="31" t="s">
        <v>9943</v>
      </c>
      <c r="C1666" s="26" t="s">
        <v>9944</v>
      </c>
      <c r="D1666" s="29" t="s">
        <v>9945</v>
      </c>
      <c r="E1666" s="32">
        <v>94.1336</v>
      </c>
      <c r="F1666" s="20">
        <v>-1.41</v>
      </c>
      <c r="G1666" s="31" t="s">
        <v>9946</v>
      </c>
      <c r="H1666" s="29" t="s">
        <v>4319</v>
      </c>
      <c r="I1666" s="18">
        <v>0.7999999999999998</v>
      </c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</row>
    <row r="1667" ht="15.75" customHeight="1">
      <c r="A1667" s="8">
        <v>1666.0</v>
      </c>
      <c r="B1667" s="31" t="s">
        <v>9947</v>
      </c>
      <c r="C1667" s="26" t="s">
        <v>9948</v>
      </c>
      <c r="D1667" s="29" t="s">
        <v>9949</v>
      </c>
      <c r="E1667" s="32">
        <v>106.1443</v>
      </c>
      <c r="F1667" s="20">
        <v>-0.75</v>
      </c>
      <c r="G1667" s="31" t="s">
        <v>9950</v>
      </c>
      <c r="H1667" s="29" t="s">
        <v>4319</v>
      </c>
      <c r="I1667" s="18">
        <v>3.98825</v>
      </c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</row>
    <row r="1668" ht="15.0" customHeight="1">
      <c r="A1668" s="8">
        <v>1667.0</v>
      </c>
      <c r="B1668" s="31" t="s">
        <v>9951</v>
      </c>
      <c r="C1668" s="26" t="s">
        <v>9952</v>
      </c>
      <c r="D1668" s="29" t="s">
        <v>9953</v>
      </c>
      <c r="E1668" s="32">
        <v>120.1708</v>
      </c>
      <c r="F1668" s="20">
        <v>-0.26</v>
      </c>
      <c r="G1668" s="31" t="s">
        <v>4710</v>
      </c>
      <c r="H1668" s="29" t="s">
        <v>4319</v>
      </c>
      <c r="I1668" s="18">
        <v>3.11</v>
      </c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</row>
    <row r="1669" ht="15.75" customHeight="1">
      <c r="A1669" s="8">
        <v>1668.0</v>
      </c>
      <c r="B1669" s="31" t="s">
        <v>9954</v>
      </c>
      <c r="C1669" s="26" t="s">
        <v>9955</v>
      </c>
      <c r="D1669" s="29" t="s">
        <v>9956</v>
      </c>
      <c r="E1669" s="32">
        <v>118.155</v>
      </c>
      <c r="F1669" s="20">
        <v>-0.4</v>
      </c>
      <c r="G1669" s="31" t="s">
        <v>7618</v>
      </c>
      <c r="H1669" s="29" t="s">
        <v>4319</v>
      </c>
      <c r="I1669" s="18">
        <v>4.41</v>
      </c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</row>
    <row r="1670" ht="15.75" customHeight="1">
      <c r="A1670" s="8">
        <v>1669.0</v>
      </c>
      <c r="B1670" s="31" t="s">
        <v>9957</v>
      </c>
      <c r="C1670" s="26" t="s">
        <v>9958</v>
      </c>
      <c r="D1670" s="29" t="s">
        <v>9959</v>
      </c>
      <c r="E1670" s="32">
        <v>162.2932</v>
      </c>
      <c r="F1670" s="20">
        <v>1.72</v>
      </c>
      <c r="G1670" s="31" t="s">
        <v>9960</v>
      </c>
      <c r="H1670" s="29" t="s">
        <v>4319</v>
      </c>
      <c r="I1670" s="18">
        <v>2.741575</v>
      </c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</row>
    <row r="1671" ht="15.75" customHeight="1">
      <c r="A1671" s="8">
        <v>1670.0</v>
      </c>
      <c r="B1671" s="31" t="s">
        <v>9961</v>
      </c>
      <c r="C1671" s="26" t="s">
        <v>9962</v>
      </c>
      <c r="D1671" s="29" t="s">
        <v>9963</v>
      </c>
      <c r="E1671" s="32">
        <v>134.2402</v>
      </c>
      <c r="F1671" s="20">
        <v>0.74</v>
      </c>
      <c r="G1671" s="31" t="s">
        <v>9964</v>
      </c>
      <c r="H1671" s="29" t="s">
        <v>4319</v>
      </c>
      <c r="I1671" s="18">
        <v>1.779625</v>
      </c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</row>
    <row r="1672" ht="15.75" customHeight="1">
      <c r="A1672" s="8">
        <v>1671.0</v>
      </c>
      <c r="B1672" s="31" t="s">
        <v>9965</v>
      </c>
      <c r="C1672" s="26" t="s">
        <v>9966</v>
      </c>
      <c r="D1672" s="29" t="s">
        <v>9967</v>
      </c>
      <c r="E1672" s="32">
        <v>282.9043</v>
      </c>
      <c r="F1672" s="20">
        <v>4.05</v>
      </c>
      <c r="G1672" s="31" t="s">
        <v>9968</v>
      </c>
      <c r="H1672" s="29" t="s">
        <v>4319</v>
      </c>
      <c r="I1672" s="18">
        <v>3.35</v>
      </c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</row>
    <row r="1673" ht="15.75" customHeight="1">
      <c r="A1673" s="8">
        <v>1672.0</v>
      </c>
      <c r="B1673" s="31" t="s">
        <v>9969</v>
      </c>
      <c r="C1673" s="26" t="s">
        <v>9970</v>
      </c>
      <c r="D1673" s="29" t="s">
        <v>9971</v>
      </c>
      <c r="E1673" s="32">
        <v>204.0082</v>
      </c>
      <c r="F1673" s="20">
        <v>3.25</v>
      </c>
      <c r="G1673" s="31" t="s">
        <v>9972</v>
      </c>
      <c r="H1673" s="36" t="s">
        <v>4627</v>
      </c>
      <c r="I1673" s="18">
        <v>3.36</v>
      </c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</row>
    <row r="1674" ht="15.75" customHeight="1">
      <c r="A1674" s="8">
        <v>1673.0</v>
      </c>
      <c r="B1674" s="31" t="s">
        <v>9973</v>
      </c>
      <c r="C1674" s="26" t="s">
        <v>9974</v>
      </c>
      <c r="D1674" s="29" t="s">
        <v>9975</v>
      </c>
      <c r="E1674" s="32">
        <v>185.0607</v>
      </c>
      <c r="F1674" s="20">
        <v>3.3</v>
      </c>
      <c r="G1674" s="31" t="s">
        <v>7974</v>
      </c>
      <c r="H1674" s="29" t="s">
        <v>4319</v>
      </c>
      <c r="I1674" s="18">
        <v>2.33</v>
      </c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</row>
    <row r="1675" ht="15.75" customHeight="1">
      <c r="A1675" s="8">
        <v>1674.0</v>
      </c>
      <c r="B1675" s="31" t="s">
        <v>9976</v>
      </c>
      <c r="C1675" s="26" t="s">
        <v>9977</v>
      </c>
      <c r="D1675" s="29" t="s">
        <v>9978</v>
      </c>
      <c r="E1675" s="32">
        <v>171.0342</v>
      </c>
      <c r="F1675" s="20">
        <v>2.92</v>
      </c>
      <c r="G1675" s="31" t="s">
        <v>9979</v>
      </c>
      <c r="H1675" s="29" t="s">
        <v>4319</v>
      </c>
      <c r="I1675" s="18">
        <v>3.64</v>
      </c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</row>
    <row r="1676" ht="15.75" customHeight="1">
      <c r="A1676" s="8">
        <v>1675.0</v>
      </c>
      <c r="B1676" s="31" t="s">
        <v>9980</v>
      </c>
      <c r="C1676" s="26" t="s">
        <v>9981</v>
      </c>
      <c r="D1676" s="29" t="s">
        <v>9982</v>
      </c>
      <c r="E1676" s="32">
        <v>249.9303</v>
      </c>
      <c r="F1676" s="20">
        <v>3.15</v>
      </c>
      <c r="G1676" s="31" t="s">
        <v>7820</v>
      </c>
      <c r="H1676" s="29" t="s">
        <v>4319</v>
      </c>
      <c r="I1676" s="18">
        <v>3.64</v>
      </c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</row>
    <row r="1677" ht="15.75" customHeight="1">
      <c r="A1677" s="8">
        <v>1676.0</v>
      </c>
      <c r="B1677" s="31" t="s">
        <v>9983</v>
      </c>
      <c r="C1677" s="26" t="s">
        <v>9984</v>
      </c>
      <c r="D1677" s="29" t="s">
        <v>9985</v>
      </c>
      <c r="E1677" s="32">
        <v>116.1595</v>
      </c>
      <c r="F1677" s="20">
        <v>2.81</v>
      </c>
      <c r="G1677" s="31" t="s">
        <v>8900</v>
      </c>
      <c r="H1677" s="29" t="s">
        <v>4319</v>
      </c>
      <c r="I1677" s="18">
        <v>3.19</v>
      </c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</row>
    <row r="1678" ht="15.75" customHeight="1">
      <c r="A1678" s="8">
        <v>1677.0</v>
      </c>
      <c r="B1678" s="31" t="s">
        <v>9986</v>
      </c>
      <c r="C1678" s="26" t="s">
        <v>9987</v>
      </c>
      <c r="D1678" s="29" t="s">
        <v>9988</v>
      </c>
      <c r="E1678" s="32">
        <v>102.133</v>
      </c>
      <c r="F1678" s="20">
        <v>2.53</v>
      </c>
      <c r="G1678" s="31" t="s">
        <v>9989</v>
      </c>
      <c r="H1678" s="29" t="s">
        <v>4319</v>
      </c>
      <c r="I1678" s="18">
        <v>2.86</v>
      </c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</row>
    <row r="1679" ht="15.0" customHeight="1">
      <c r="A1679" s="8">
        <v>1678.0</v>
      </c>
      <c r="B1679" s="31" t="s">
        <v>9990</v>
      </c>
      <c r="C1679" s="26" t="s">
        <v>9991</v>
      </c>
      <c r="D1679" s="29" t="s">
        <v>9992</v>
      </c>
      <c r="E1679" s="32">
        <v>118.1753</v>
      </c>
      <c r="F1679" s="20">
        <v>3.23</v>
      </c>
      <c r="G1679" s="31" t="s">
        <v>8900</v>
      </c>
      <c r="H1679" s="29" t="s">
        <v>4319</v>
      </c>
      <c r="I1679" s="18">
        <v>3.19</v>
      </c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</row>
    <row r="1680" ht="15.0" customHeight="1">
      <c r="A1680" s="8">
        <v>1679.0</v>
      </c>
      <c r="B1680" s="31" t="s">
        <v>4054</v>
      </c>
      <c r="C1680" s="26" t="s">
        <v>4055</v>
      </c>
      <c r="D1680" s="29" t="s">
        <v>9993</v>
      </c>
      <c r="E1680" s="32">
        <v>104.1488</v>
      </c>
      <c r="F1680" s="20">
        <v>2.95</v>
      </c>
      <c r="G1680" s="31" t="s">
        <v>9994</v>
      </c>
      <c r="H1680" s="29" t="s">
        <v>4319</v>
      </c>
      <c r="I1680" s="18">
        <v>2.98</v>
      </c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</row>
    <row r="1681" ht="15.75" customHeight="1">
      <c r="A1681" s="8">
        <v>1680.0</v>
      </c>
      <c r="B1681" s="31" t="s">
        <v>9995</v>
      </c>
      <c r="C1681" s="26" t="s">
        <v>9996</v>
      </c>
      <c r="D1681" s="29" t="s">
        <v>9997</v>
      </c>
      <c r="E1681" s="32">
        <v>150.1741</v>
      </c>
      <c r="F1681" s="20">
        <v>1.74</v>
      </c>
      <c r="G1681" s="31" t="s">
        <v>5620</v>
      </c>
      <c r="H1681" s="29" t="s">
        <v>4319</v>
      </c>
      <c r="I1681" s="18">
        <v>2.87</v>
      </c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</row>
    <row r="1682" ht="15.75" customHeight="1">
      <c r="A1682" s="8">
        <v>1681.0</v>
      </c>
      <c r="B1682" s="9" t="s">
        <v>9998</v>
      </c>
      <c r="C1682" s="3" t="s">
        <v>9999</v>
      </c>
      <c r="D1682" s="3" t="s">
        <v>10000</v>
      </c>
      <c r="E1682" s="32">
        <v>136.1476</v>
      </c>
      <c r="F1682" s="20">
        <v>0.21</v>
      </c>
      <c r="G1682" s="9">
        <v>0.08</v>
      </c>
      <c r="H1682" s="6" t="s">
        <v>5252</v>
      </c>
      <c r="I1682" s="13">
        <v>3.08</v>
      </c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</row>
    <row r="1683" ht="15.75" customHeight="1">
      <c r="A1683" s="8">
        <v>1682.0</v>
      </c>
      <c r="B1683" s="31" t="s">
        <v>2344</v>
      </c>
      <c r="C1683" s="26" t="s">
        <v>2345</v>
      </c>
      <c r="D1683" s="29" t="s">
        <v>10001</v>
      </c>
      <c r="E1683" s="32">
        <v>162.1848</v>
      </c>
      <c r="F1683" s="20">
        <v>0.61</v>
      </c>
      <c r="G1683" s="31" t="s">
        <v>10002</v>
      </c>
      <c r="H1683" s="29" t="s">
        <v>4319</v>
      </c>
      <c r="I1683" s="18">
        <v>3.57</v>
      </c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</row>
    <row r="1684" ht="15.75" customHeight="1">
      <c r="A1684" s="8">
        <v>1683.0</v>
      </c>
      <c r="B1684" s="31" t="s">
        <v>10003</v>
      </c>
      <c r="C1684" s="26" t="s">
        <v>10004</v>
      </c>
      <c r="D1684" s="29" t="s">
        <v>10005</v>
      </c>
      <c r="E1684" s="32">
        <v>132.1589</v>
      </c>
      <c r="F1684" s="20">
        <v>1.9</v>
      </c>
      <c r="G1684" s="31" t="s">
        <v>10006</v>
      </c>
      <c r="H1684" s="3" t="s">
        <v>6076</v>
      </c>
      <c r="I1684" s="18">
        <v>3.68</v>
      </c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</row>
    <row r="1685" ht="15.0" customHeight="1">
      <c r="A1685" s="8">
        <v>1684.0</v>
      </c>
      <c r="B1685" s="31" t="s">
        <v>10007</v>
      </c>
      <c r="C1685" s="26" t="s">
        <v>10008</v>
      </c>
      <c r="D1685" s="29" t="s">
        <v>10009</v>
      </c>
      <c r="E1685" s="32">
        <v>206.2801</v>
      </c>
      <c r="F1685" s="20">
        <v>3.97</v>
      </c>
      <c r="G1685" s="31" t="s">
        <v>10010</v>
      </c>
      <c r="H1685" s="29" t="s">
        <v>4319</v>
      </c>
      <c r="I1685" s="18">
        <v>4.1</v>
      </c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</row>
    <row r="1686" ht="15.0" customHeight="1">
      <c r="A1686" s="8">
        <v>1685.0</v>
      </c>
      <c r="B1686" s="31" t="s">
        <v>10011</v>
      </c>
      <c r="C1686" s="26" t="s">
        <v>10012</v>
      </c>
      <c r="D1686" s="29" t="s">
        <v>10013</v>
      </c>
      <c r="E1686" s="32">
        <v>176.2113</v>
      </c>
      <c r="F1686" s="20">
        <v>2.99</v>
      </c>
      <c r="G1686" s="31" t="s">
        <v>10014</v>
      </c>
      <c r="H1686" s="36" t="s">
        <v>4627</v>
      </c>
      <c r="I1686" s="18">
        <v>3.9899999999999998</v>
      </c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</row>
    <row r="1687" ht="15.0" customHeight="1">
      <c r="A1687" s="8">
        <v>1686.0</v>
      </c>
      <c r="B1687" s="31" t="s">
        <v>10015</v>
      </c>
      <c r="C1687" s="26" t="s">
        <v>10016</v>
      </c>
      <c r="D1687" s="29" t="s">
        <v>10017</v>
      </c>
      <c r="E1687" s="32">
        <v>162.1848</v>
      </c>
      <c r="F1687" s="20">
        <v>2.62</v>
      </c>
      <c r="G1687" s="31" t="s">
        <v>10018</v>
      </c>
      <c r="H1687" s="36" t="s">
        <v>4627</v>
      </c>
      <c r="I1687" s="18">
        <v>3.58</v>
      </c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</row>
    <row r="1688" ht="15.75" customHeight="1">
      <c r="A1688" s="8">
        <v>1687.0</v>
      </c>
      <c r="B1688" s="31" t="s">
        <v>2353</v>
      </c>
      <c r="C1688" s="26" t="s">
        <v>2354</v>
      </c>
      <c r="D1688" s="29" t="s">
        <v>10019</v>
      </c>
      <c r="E1688" s="32">
        <v>176.2113</v>
      </c>
      <c r="F1688" s="20">
        <v>2.53</v>
      </c>
      <c r="G1688" s="31" t="s">
        <v>10020</v>
      </c>
      <c r="H1688" s="36" t="s">
        <v>4627</v>
      </c>
      <c r="I1688" s="18">
        <v>3.65</v>
      </c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</row>
    <row r="1689" ht="15.0" customHeight="1">
      <c r="A1689" s="8">
        <v>1688.0</v>
      </c>
      <c r="B1689" s="31" t="s">
        <v>10021</v>
      </c>
      <c r="C1689" s="26" t="s">
        <v>10022</v>
      </c>
      <c r="D1689" s="29" t="s">
        <v>10023</v>
      </c>
      <c r="E1689" s="32">
        <v>204.2643</v>
      </c>
      <c r="F1689" s="20">
        <v>3.83</v>
      </c>
      <c r="G1689" s="31" t="s">
        <v>10024</v>
      </c>
      <c r="H1689" s="36" t="s">
        <v>4627</v>
      </c>
      <c r="I1689" s="18">
        <v>4.53</v>
      </c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</row>
    <row r="1690" ht="15.75" customHeight="1">
      <c r="A1690" s="8">
        <v>1689.0</v>
      </c>
      <c r="B1690" s="31" t="s">
        <v>10025</v>
      </c>
      <c r="C1690" s="26" t="s">
        <v>10026</v>
      </c>
      <c r="D1690" s="29" t="s">
        <v>10027</v>
      </c>
      <c r="E1690" s="32">
        <v>190.2378</v>
      </c>
      <c r="F1690" s="20">
        <v>3.34</v>
      </c>
      <c r="G1690" s="31" t="s">
        <v>10028</v>
      </c>
      <c r="H1690" s="36" t="s">
        <v>4627</v>
      </c>
      <c r="I1690" s="18">
        <v>4.23</v>
      </c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</row>
    <row r="1691" ht="15.0" customHeight="1">
      <c r="A1691" s="8">
        <v>1690.0</v>
      </c>
      <c r="B1691" s="31" t="s">
        <v>10029</v>
      </c>
      <c r="C1691" s="26" t="s">
        <v>10030</v>
      </c>
      <c r="D1691" s="29" t="s">
        <v>10031</v>
      </c>
      <c r="E1691" s="32">
        <v>176.2113</v>
      </c>
      <c r="F1691" s="20">
        <v>2.85</v>
      </c>
      <c r="G1691" s="31" t="s">
        <v>10032</v>
      </c>
      <c r="H1691" s="29" t="s">
        <v>4319</v>
      </c>
      <c r="I1691" s="18">
        <v>3.59</v>
      </c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</row>
    <row r="1692" ht="15.0" customHeight="1">
      <c r="A1692" s="8">
        <v>1691.0</v>
      </c>
      <c r="B1692" s="31" t="s">
        <v>10033</v>
      </c>
      <c r="C1692" s="26" t="s">
        <v>10034</v>
      </c>
      <c r="D1692" s="29" t="s">
        <v>10035</v>
      </c>
      <c r="E1692" s="32">
        <v>162.1848</v>
      </c>
      <c r="F1692" s="20">
        <v>2.44</v>
      </c>
      <c r="G1692" s="31" t="s">
        <v>10036</v>
      </c>
      <c r="H1692" s="29" t="s">
        <v>4319</v>
      </c>
      <c r="I1692" s="18">
        <v>4.35</v>
      </c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</row>
    <row r="1693" ht="15.0" customHeight="1">
      <c r="A1693" s="8">
        <v>1692.0</v>
      </c>
      <c r="B1693" s="31" t="s">
        <v>10037</v>
      </c>
      <c r="C1693" s="26" t="s">
        <v>10038</v>
      </c>
      <c r="D1693" s="29" t="s">
        <v>10039</v>
      </c>
      <c r="E1693" s="32">
        <v>204.2643</v>
      </c>
      <c r="F1693" s="20">
        <v>4.09</v>
      </c>
      <c r="G1693" s="31" t="s">
        <v>10040</v>
      </c>
      <c r="H1693" s="29" t="s">
        <v>4319</v>
      </c>
      <c r="I1693" s="18">
        <v>4.57</v>
      </c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</row>
    <row r="1694" ht="15.75" customHeight="1">
      <c r="A1694" s="8">
        <v>1693.0</v>
      </c>
      <c r="B1694" s="31" t="s">
        <v>10041</v>
      </c>
      <c r="C1694" s="26" t="s">
        <v>10042</v>
      </c>
      <c r="D1694" s="29" t="s">
        <v>10043</v>
      </c>
      <c r="E1694" s="32">
        <v>148.1583</v>
      </c>
      <c r="F1694" s="20">
        <v>2.18</v>
      </c>
      <c r="G1694" s="31" t="s">
        <v>6952</v>
      </c>
      <c r="H1694" s="29" t="s">
        <v>4319</v>
      </c>
      <c r="I1694" s="18">
        <v>3.08</v>
      </c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</row>
    <row r="1695" ht="15.75" customHeight="1">
      <c r="A1695" s="8">
        <v>1694.0</v>
      </c>
      <c r="B1695" s="31" t="s">
        <v>10044</v>
      </c>
      <c r="C1695" s="26" t="s">
        <v>10045</v>
      </c>
      <c r="D1695" s="29" t="s">
        <v>10046</v>
      </c>
      <c r="E1695" s="32">
        <v>174.1955</v>
      </c>
      <c r="F1695" s="20">
        <v>2.35</v>
      </c>
      <c r="G1695" s="31" t="s">
        <v>4356</v>
      </c>
      <c r="H1695" s="29" t="s">
        <v>4319</v>
      </c>
      <c r="I1695" s="18">
        <v>4.67</v>
      </c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</row>
    <row r="1696" ht="15.75" customHeight="1">
      <c r="A1696" s="8">
        <v>1695.0</v>
      </c>
      <c r="B1696" s="31" t="s">
        <v>10047</v>
      </c>
      <c r="C1696" s="26" t="s">
        <v>10048</v>
      </c>
      <c r="D1696" s="29" t="s">
        <v>10049</v>
      </c>
      <c r="E1696" s="32">
        <v>137.1357</v>
      </c>
      <c r="F1696" s="20">
        <v>0.65</v>
      </c>
      <c r="G1696" s="31" t="s">
        <v>10050</v>
      </c>
      <c r="H1696" s="29" t="s">
        <v>4319</v>
      </c>
      <c r="I1696" s="18">
        <v>2.37</v>
      </c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</row>
    <row r="1697" ht="15.0" customHeight="1">
      <c r="A1697" s="8">
        <v>1696.0</v>
      </c>
      <c r="B1697" s="31" t="s">
        <v>10051</v>
      </c>
      <c r="C1697" s="26" t="s">
        <v>10052</v>
      </c>
      <c r="D1697" s="29" t="s">
        <v>10053</v>
      </c>
      <c r="E1697" s="32">
        <v>152.147</v>
      </c>
      <c r="F1697" s="20">
        <v>0.75</v>
      </c>
      <c r="G1697" s="31" t="s">
        <v>10054</v>
      </c>
      <c r="H1697" s="6" t="s">
        <v>5252</v>
      </c>
      <c r="I1697" s="18">
        <v>1.5</v>
      </c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</row>
    <row r="1698" ht="15.75" customHeight="1">
      <c r="A1698" s="8">
        <v>1697.0</v>
      </c>
      <c r="B1698" s="31" t="s">
        <v>2356</v>
      </c>
      <c r="C1698" s="26" t="s">
        <v>2357</v>
      </c>
      <c r="D1698" s="29" t="s">
        <v>10055</v>
      </c>
      <c r="E1698" s="32">
        <v>330.7993</v>
      </c>
      <c r="F1698" s="20">
        <v>4.13</v>
      </c>
      <c r="G1698" s="31" t="s">
        <v>10056</v>
      </c>
      <c r="H1698" s="6" t="s">
        <v>10057</v>
      </c>
      <c r="I1698" s="18">
        <v>4.975382608695652</v>
      </c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</row>
    <row r="1699" ht="15.75" customHeight="1">
      <c r="A1699" s="8">
        <v>1698.0</v>
      </c>
      <c r="B1699" s="31" t="s">
        <v>10058</v>
      </c>
      <c r="C1699" s="26" t="s">
        <v>10059</v>
      </c>
      <c r="D1699" s="29" t="s">
        <v>10060</v>
      </c>
      <c r="E1699" s="32">
        <v>187.0336</v>
      </c>
      <c r="F1699" s="20">
        <v>2.95</v>
      </c>
      <c r="G1699" s="31" t="s">
        <v>10061</v>
      </c>
      <c r="H1699" s="6" t="s">
        <v>5249</v>
      </c>
      <c r="I1699" s="18">
        <v>3.6376666666666666</v>
      </c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</row>
    <row r="1700" ht="15.0" customHeight="1">
      <c r="A1700" s="8">
        <v>1699.0</v>
      </c>
      <c r="B1700" s="31" t="s">
        <v>10062</v>
      </c>
      <c r="C1700" s="26" t="s">
        <v>10063</v>
      </c>
      <c r="D1700" s="29" t="s">
        <v>10064</v>
      </c>
      <c r="E1700" s="32">
        <v>173.0071</v>
      </c>
      <c r="F1700" s="20">
        <v>2.35</v>
      </c>
      <c r="G1700" s="31" t="s">
        <v>10065</v>
      </c>
      <c r="H1700" s="6" t="s">
        <v>5249</v>
      </c>
      <c r="I1700" s="18">
        <v>3.38411875</v>
      </c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</row>
    <row r="1701" ht="15.75" customHeight="1">
      <c r="A1701" s="8">
        <v>1700.0</v>
      </c>
      <c r="B1701" s="31" t="s">
        <v>10066</v>
      </c>
      <c r="C1701" s="26" t="s">
        <v>10067</v>
      </c>
      <c r="D1701" s="29" t="s">
        <v>10068</v>
      </c>
      <c r="E1701" s="32">
        <v>173.0071</v>
      </c>
      <c r="F1701" s="20">
        <v>2.63</v>
      </c>
      <c r="G1701" s="31" t="s">
        <v>10069</v>
      </c>
      <c r="H1701" s="6" t="s">
        <v>5252</v>
      </c>
      <c r="I1701" s="18">
        <v>4.146875</v>
      </c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</row>
    <row r="1702" ht="15.75" customHeight="1">
      <c r="A1702" s="8">
        <v>1701.0</v>
      </c>
      <c r="B1702" s="31" t="s">
        <v>10070</v>
      </c>
      <c r="C1702" s="26" t="s">
        <v>10071</v>
      </c>
      <c r="D1702" s="29" t="s">
        <v>10072</v>
      </c>
      <c r="E1702" s="32">
        <v>201.0601</v>
      </c>
      <c r="F1702" s="20">
        <v>3.5</v>
      </c>
      <c r="G1702" s="31" t="s">
        <v>10073</v>
      </c>
      <c r="H1702" s="6" t="s">
        <v>5249</v>
      </c>
      <c r="I1702" s="18">
        <v>4.194166666666667</v>
      </c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</row>
    <row r="1703" ht="15.75" customHeight="1">
      <c r="A1703" s="8">
        <v>1702.0</v>
      </c>
      <c r="B1703" s="31" t="s">
        <v>10074</v>
      </c>
      <c r="C1703" s="26" t="s">
        <v>10075</v>
      </c>
      <c r="D1703" s="29" t="s">
        <v>10076</v>
      </c>
      <c r="E1703" s="32">
        <v>201.0601</v>
      </c>
      <c r="F1703" s="20">
        <v>3.5</v>
      </c>
      <c r="G1703" s="31" t="s">
        <v>10077</v>
      </c>
      <c r="H1703" s="6" t="s">
        <v>5252</v>
      </c>
      <c r="I1703" s="18">
        <v>4.269333333333333</v>
      </c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</row>
    <row r="1704" ht="15.75" customHeight="1">
      <c r="A1704" s="8">
        <v>1703.0</v>
      </c>
      <c r="B1704" s="31" t="s">
        <v>2360</v>
      </c>
      <c r="C1704" s="26" t="s">
        <v>2361</v>
      </c>
      <c r="D1704" s="29" t="s">
        <v>10078</v>
      </c>
      <c r="E1704" s="32">
        <v>173.0071</v>
      </c>
      <c r="F1704" s="20">
        <v>2.59</v>
      </c>
      <c r="G1704" s="31" t="s">
        <v>10079</v>
      </c>
      <c r="H1704" s="6" t="s">
        <v>5249</v>
      </c>
      <c r="I1704" s="18">
        <v>3.6802555555555556</v>
      </c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</row>
    <row r="1705" ht="15.75" customHeight="1">
      <c r="A1705" s="8">
        <v>1704.0</v>
      </c>
      <c r="B1705" s="31" t="s">
        <v>10080</v>
      </c>
      <c r="C1705" s="26" t="s">
        <v>10081</v>
      </c>
      <c r="D1705" s="29" t="s">
        <v>10082</v>
      </c>
      <c r="E1705" s="32">
        <v>203.033</v>
      </c>
      <c r="F1705" s="20">
        <v>1.72</v>
      </c>
      <c r="G1705" s="31" t="s">
        <v>10083</v>
      </c>
      <c r="H1705" s="6" t="s">
        <v>5252</v>
      </c>
      <c r="I1705" s="18">
        <v>3.341125</v>
      </c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</row>
    <row r="1706" ht="15.75" customHeight="1">
      <c r="A1706" s="8">
        <v>1705.0</v>
      </c>
      <c r="B1706" s="31" t="s">
        <v>10084</v>
      </c>
      <c r="C1706" s="26" t="s">
        <v>10085</v>
      </c>
      <c r="D1706" s="29" t="s">
        <v>10086</v>
      </c>
      <c r="E1706" s="32">
        <v>241.8967</v>
      </c>
      <c r="F1706" s="20">
        <v>3.69</v>
      </c>
      <c r="G1706" s="31" t="s">
        <v>10087</v>
      </c>
      <c r="H1706" s="6" t="s">
        <v>5249</v>
      </c>
      <c r="I1706" s="18">
        <v>4.779538461538461</v>
      </c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</row>
    <row r="1707" ht="15.75" customHeight="1">
      <c r="A1707" s="8">
        <v>1706.0</v>
      </c>
      <c r="B1707" s="31" t="s">
        <v>10088</v>
      </c>
      <c r="C1707" s="26" t="s">
        <v>10089</v>
      </c>
      <c r="D1707" s="29" t="s">
        <v>10090</v>
      </c>
      <c r="E1707" s="32">
        <v>221.4784</v>
      </c>
      <c r="F1707" s="20">
        <v>3.59</v>
      </c>
      <c r="G1707" s="31" t="s">
        <v>10091</v>
      </c>
      <c r="H1707" s="6" t="s">
        <v>5249</v>
      </c>
      <c r="I1707" s="18">
        <v>4.278923076923077</v>
      </c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</row>
    <row r="1708" ht="15.75" customHeight="1">
      <c r="A1708" s="8">
        <v>1707.0</v>
      </c>
      <c r="B1708" s="31" t="s">
        <v>10092</v>
      </c>
      <c r="C1708" s="26" t="s">
        <v>10093</v>
      </c>
      <c r="D1708" s="29" t="s">
        <v>10094</v>
      </c>
      <c r="E1708" s="32">
        <v>119.1205</v>
      </c>
      <c r="F1708" s="20">
        <v>1.61</v>
      </c>
      <c r="G1708" s="31" t="s">
        <v>10095</v>
      </c>
      <c r="H1708" s="6" t="s">
        <v>10096</v>
      </c>
      <c r="I1708" s="18">
        <v>3.032785714285714</v>
      </c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</row>
    <row r="1709" ht="15.75" customHeight="1">
      <c r="A1709" s="8">
        <v>1708.0</v>
      </c>
      <c r="B1709" s="31" t="s">
        <v>10097</v>
      </c>
      <c r="C1709" s="26" t="s">
        <v>10098</v>
      </c>
      <c r="D1709" s="29" t="s">
        <v>10099</v>
      </c>
      <c r="E1709" s="32">
        <v>119.1205</v>
      </c>
      <c r="F1709" s="20">
        <v>1.7</v>
      </c>
      <c r="G1709" s="31" t="s">
        <v>10100</v>
      </c>
      <c r="H1709" s="6" t="s">
        <v>10101</v>
      </c>
      <c r="I1709" s="18">
        <v>2.9372</v>
      </c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</row>
    <row r="1710" ht="15.75" customHeight="1">
      <c r="A1710" s="8">
        <v>1709.0</v>
      </c>
      <c r="B1710" s="31" t="s">
        <v>10102</v>
      </c>
      <c r="C1710" s="26" t="s">
        <v>10103</v>
      </c>
      <c r="D1710" s="29" t="s">
        <v>10104</v>
      </c>
      <c r="E1710" s="32">
        <v>119.1205</v>
      </c>
      <c r="F1710" s="20">
        <v>1.6</v>
      </c>
      <c r="G1710" s="31" t="s">
        <v>10105</v>
      </c>
      <c r="H1710" s="6" t="s">
        <v>10101</v>
      </c>
      <c r="I1710" s="18">
        <v>3.518153846153846</v>
      </c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</row>
    <row r="1711" ht="15.75" customHeight="1">
      <c r="A1711" s="8">
        <v>1710.0</v>
      </c>
      <c r="B1711" s="31" t="s">
        <v>10106</v>
      </c>
      <c r="C1711" s="26" t="s">
        <v>10107</v>
      </c>
      <c r="D1711" s="29" t="s">
        <v>10108</v>
      </c>
      <c r="E1711" s="32">
        <v>133.147</v>
      </c>
      <c r="F1711" s="20">
        <v>1.08</v>
      </c>
      <c r="G1711" s="31" t="s">
        <v>10109</v>
      </c>
      <c r="H1711" s="6" t="s">
        <v>5249</v>
      </c>
      <c r="I1711" s="18">
        <v>2.6184000000000003</v>
      </c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</row>
    <row r="1712" ht="15.75" customHeight="1">
      <c r="A1712" s="8">
        <v>1711.0</v>
      </c>
      <c r="B1712" s="31" t="s">
        <v>10110</v>
      </c>
      <c r="C1712" s="26" t="s">
        <v>10111</v>
      </c>
      <c r="D1712" s="29" t="s">
        <v>10112</v>
      </c>
      <c r="E1712" s="32">
        <v>149.1464</v>
      </c>
      <c r="F1712" s="20">
        <v>1.44</v>
      </c>
      <c r="G1712" s="31" t="s">
        <v>10113</v>
      </c>
      <c r="H1712" s="6" t="s">
        <v>5249</v>
      </c>
      <c r="I1712" s="18">
        <v>2.97</v>
      </c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</row>
    <row r="1713" ht="15.75" customHeight="1">
      <c r="A1713" s="8">
        <v>1712.0</v>
      </c>
      <c r="B1713" s="31" t="s">
        <v>2363</v>
      </c>
      <c r="C1713" s="26" t="s">
        <v>2364</v>
      </c>
      <c r="D1713" s="29" t="s">
        <v>10114</v>
      </c>
      <c r="E1713" s="32">
        <v>276.9127</v>
      </c>
      <c r="F1713" s="20">
        <v>3.39</v>
      </c>
      <c r="G1713" s="31" t="s">
        <v>10115</v>
      </c>
      <c r="H1713" s="36" t="s">
        <v>4627</v>
      </c>
      <c r="I1713" s="18">
        <v>4.16</v>
      </c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</row>
    <row r="1714" ht="15.75" customHeight="1">
      <c r="A1714" s="8">
        <v>1713.0</v>
      </c>
      <c r="B1714" s="31" t="s">
        <v>10116</v>
      </c>
      <c r="C1714" s="26" t="s">
        <v>10117</v>
      </c>
      <c r="D1714" s="29" t="s">
        <v>10118</v>
      </c>
      <c r="E1714" s="32">
        <v>250.9184</v>
      </c>
      <c r="F1714" s="20">
        <v>2.86</v>
      </c>
      <c r="G1714" s="31" t="s">
        <v>9786</v>
      </c>
      <c r="H1714" s="29" t="s">
        <v>4319</v>
      </c>
      <c r="I1714" s="18">
        <v>3.9</v>
      </c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</row>
    <row r="1715" ht="15.75" customHeight="1">
      <c r="A1715" s="8">
        <v>1714.0</v>
      </c>
      <c r="B1715" s="31" t="s">
        <v>10119</v>
      </c>
      <c r="C1715" s="26" t="s">
        <v>10120</v>
      </c>
      <c r="D1715" s="29" t="s">
        <v>10121</v>
      </c>
      <c r="E1715" s="32">
        <v>172.0223</v>
      </c>
      <c r="F1715" s="20">
        <v>2.11</v>
      </c>
      <c r="G1715" s="31" t="s">
        <v>9230</v>
      </c>
      <c r="H1715" s="29" t="s">
        <v>4319</v>
      </c>
      <c r="I1715" s="18">
        <v>3.46</v>
      </c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</row>
    <row r="1716" ht="15.75" customHeight="1">
      <c r="A1716" s="8">
        <v>1715.0</v>
      </c>
      <c r="B1716" s="31" t="s">
        <v>10122</v>
      </c>
      <c r="C1716" s="26" t="s">
        <v>10123</v>
      </c>
      <c r="D1716" s="29" t="s">
        <v>10124</v>
      </c>
      <c r="E1716" s="32">
        <v>172.0223</v>
      </c>
      <c r="F1716" s="20">
        <v>2.1</v>
      </c>
      <c r="G1716" s="31" t="s">
        <v>10125</v>
      </c>
      <c r="H1716" s="29" t="s">
        <v>4319</v>
      </c>
      <c r="I1716" s="18">
        <v>3.49</v>
      </c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</row>
    <row r="1717" ht="15.75" customHeight="1">
      <c r="A1717" s="8">
        <v>1716.0</v>
      </c>
      <c r="B1717" s="31" t="s">
        <v>2372</v>
      </c>
      <c r="C1717" s="26" t="s">
        <v>2373</v>
      </c>
      <c r="D1717" s="29" t="s">
        <v>10126</v>
      </c>
      <c r="E1717" s="32">
        <v>172.0223</v>
      </c>
      <c r="F1717" s="20">
        <v>2.26</v>
      </c>
      <c r="G1717" s="31" t="s">
        <v>10127</v>
      </c>
      <c r="H1717" s="29" t="s">
        <v>4319</v>
      </c>
      <c r="I1717" s="18">
        <v>4.01</v>
      </c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</row>
    <row r="1718" ht="15.75" customHeight="1">
      <c r="A1718" s="8">
        <v>1717.0</v>
      </c>
      <c r="B1718" s="31" t="s">
        <v>10128</v>
      </c>
      <c r="C1718" s="3" t="s">
        <v>10129</v>
      </c>
      <c r="D1718" s="29" t="s">
        <v>10130</v>
      </c>
      <c r="E1718" s="32">
        <v>285.3632</v>
      </c>
      <c r="F1718" s="20">
        <v>4.27872036924283</v>
      </c>
      <c r="G1718" s="31" t="s">
        <v>10131</v>
      </c>
      <c r="H1718" s="29" t="s">
        <v>4319</v>
      </c>
      <c r="I1718" s="18">
        <v>4.52</v>
      </c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</row>
    <row r="1719" ht="15.0" customHeight="1">
      <c r="A1719" s="8">
        <v>1718.0</v>
      </c>
      <c r="B1719" s="31" t="s">
        <v>10132</v>
      </c>
      <c r="C1719" s="26" t="s">
        <v>10133</v>
      </c>
      <c r="D1719" s="29" t="s">
        <v>10134</v>
      </c>
      <c r="E1719" s="32">
        <v>219.0228</v>
      </c>
      <c r="F1719" s="20">
        <v>2.32</v>
      </c>
      <c r="G1719" s="31" t="s">
        <v>10135</v>
      </c>
      <c r="H1719" s="36" t="s">
        <v>4627</v>
      </c>
      <c r="I1719" s="18">
        <v>3.35</v>
      </c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</row>
    <row r="1720" ht="15.75" customHeight="1">
      <c r="A1720" s="8">
        <v>1719.0</v>
      </c>
      <c r="B1720" s="31" t="s">
        <v>10136</v>
      </c>
      <c r="C1720" s="26" t="s">
        <v>10137</v>
      </c>
      <c r="D1720" s="29" t="s">
        <v>10138</v>
      </c>
      <c r="E1720" s="32">
        <v>219.0228</v>
      </c>
      <c r="F1720" s="20">
        <v>2.86</v>
      </c>
      <c r="G1720" s="31" t="s">
        <v>10139</v>
      </c>
      <c r="H1720" s="36" t="s">
        <v>4627</v>
      </c>
      <c r="I1720" s="18">
        <v>3.6239999999999997</v>
      </c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</row>
    <row r="1721" ht="15.0" customHeight="1">
      <c r="A1721" s="8">
        <v>1720.0</v>
      </c>
      <c r="B1721" s="31" t="s">
        <v>10140</v>
      </c>
      <c r="C1721" s="26" t="s">
        <v>10141</v>
      </c>
      <c r="D1721" s="29" t="s">
        <v>10142</v>
      </c>
      <c r="E1721" s="32">
        <v>123.1521</v>
      </c>
      <c r="F1721" s="20">
        <v>0.16</v>
      </c>
      <c r="G1721" s="31" t="s">
        <v>10143</v>
      </c>
      <c r="H1721" s="36" t="s">
        <v>4627</v>
      </c>
      <c r="I1721" s="18">
        <v>1.93</v>
      </c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</row>
    <row r="1722" ht="15.75" customHeight="1">
      <c r="A1722" s="8">
        <v>1721.0</v>
      </c>
      <c r="B1722" s="31" t="s">
        <v>10144</v>
      </c>
      <c r="C1722" s="26" t="s">
        <v>10145</v>
      </c>
      <c r="D1722" s="29" t="s">
        <v>10146</v>
      </c>
      <c r="E1722" s="32">
        <v>123.1521</v>
      </c>
      <c r="F1722" s="20">
        <v>-0.05</v>
      </c>
      <c r="G1722" s="31" t="s">
        <v>10147</v>
      </c>
      <c r="H1722" s="36" t="s">
        <v>4627</v>
      </c>
      <c r="I1722" s="18">
        <v>1.87</v>
      </c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</row>
    <row r="1723" ht="15.75" customHeight="1">
      <c r="A1723" s="8">
        <v>1722.0</v>
      </c>
      <c r="B1723" s="31" t="s">
        <v>4065</v>
      </c>
      <c r="C1723" s="26" t="s">
        <v>4066</v>
      </c>
      <c r="D1723" s="29" t="s">
        <v>10148</v>
      </c>
      <c r="E1723" s="32">
        <v>123.1521</v>
      </c>
      <c r="F1723" s="20">
        <v>0.93</v>
      </c>
      <c r="G1723" s="31" t="s">
        <v>10149</v>
      </c>
      <c r="H1723" s="29" t="s">
        <v>4319</v>
      </c>
      <c r="I1723" s="18">
        <v>3.49</v>
      </c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</row>
    <row r="1724" ht="15.75" customHeight="1">
      <c r="A1724" s="8">
        <v>1723.0</v>
      </c>
      <c r="B1724" s="31" t="s">
        <v>10150</v>
      </c>
      <c r="C1724" s="26" t="s">
        <v>10151</v>
      </c>
      <c r="D1724" s="29" t="s">
        <v>10152</v>
      </c>
      <c r="E1724" s="32">
        <v>165.2316</v>
      </c>
      <c r="F1724" s="20">
        <v>2.63</v>
      </c>
      <c r="G1724" s="31" t="s">
        <v>5480</v>
      </c>
      <c r="H1724" s="36" t="s">
        <v>4627</v>
      </c>
      <c r="I1724" s="18">
        <v>3.61</v>
      </c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</row>
    <row r="1725" ht="15.75" customHeight="1">
      <c r="A1725" s="8">
        <v>1724.0</v>
      </c>
      <c r="B1725" s="31" t="s">
        <v>2375</v>
      </c>
      <c r="C1725" s="26" t="s">
        <v>2376</v>
      </c>
      <c r="D1725" s="29" t="s">
        <v>10153</v>
      </c>
      <c r="E1725" s="32">
        <v>193.2846</v>
      </c>
      <c r="F1725" s="20">
        <v>3.64</v>
      </c>
      <c r="G1725" s="31" t="s">
        <v>10154</v>
      </c>
      <c r="H1725" s="36" t="s">
        <v>4627</v>
      </c>
      <c r="I1725" s="18">
        <v>4.380153846153846</v>
      </c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</row>
    <row r="1726" ht="15.75" customHeight="1">
      <c r="A1726" s="8">
        <v>1725.0</v>
      </c>
      <c r="B1726" s="31" t="s">
        <v>10155</v>
      </c>
      <c r="C1726" s="26" t="s">
        <v>10156</v>
      </c>
      <c r="D1726" s="29" t="s">
        <v>10157</v>
      </c>
      <c r="E1726" s="32">
        <v>179.2581</v>
      </c>
      <c r="F1726" s="20">
        <v>3.12</v>
      </c>
      <c r="G1726" s="31" t="s">
        <v>10158</v>
      </c>
      <c r="H1726" s="36" t="s">
        <v>4627</v>
      </c>
      <c r="I1726" s="18">
        <v>3.9699999999999998</v>
      </c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</row>
    <row r="1727" ht="15.75" customHeight="1">
      <c r="A1727" s="8">
        <v>1726.0</v>
      </c>
      <c r="B1727" s="31" t="s">
        <v>2378</v>
      </c>
      <c r="C1727" s="26" t="s">
        <v>2379</v>
      </c>
      <c r="D1727" s="29" t="s">
        <v>10159</v>
      </c>
      <c r="E1727" s="32">
        <v>123.1521</v>
      </c>
      <c r="F1727" s="20">
        <v>1.18</v>
      </c>
      <c r="G1727" s="31" t="s">
        <v>10160</v>
      </c>
      <c r="H1727" s="36" t="s">
        <v>4627</v>
      </c>
      <c r="I1727" s="18">
        <v>2.615</v>
      </c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</row>
    <row r="1728" ht="15.75" customHeight="1">
      <c r="A1728" s="8">
        <v>1727.0</v>
      </c>
      <c r="B1728" s="31" t="s">
        <v>4069</v>
      </c>
      <c r="C1728" s="26" t="s">
        <v>4070</v>
      </c>
      <c r="D1728" s="29" t="s">
        <v>10161</v>
      </c>
      <c r="E1728" s="32">
        <v>123.1521</v>
      </c>
      <c r="F1728" s="20">
        <v>0.95</v>
      </c>
      <c r="G1728" s="31" t="s">
        <v>10162</v>
      </c>
      <c r="H1728" s="29" t="s">
        <v>4319</v>
      </c>
      <c r="I1728" s="18">
        <v>2.93</v>
      </c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</row>
    <row r="1729" ht="15.75" customHeight="1">
      <c r="A1729" s="8">
        <v>1728.0</v>
      </c>
      <c r="B1729" s="31" t="s">
        <v>2381</v>
      </c>
      <c r="C1729" s="26" t="s">
        <v>2382</v>
      </c>
      <c r="D1729" s="29" t="s">
        <v>10163</v>
      </c>
      <c r="E1729" s="32">
        <v>135.1628</v>
      </c>
      <c r="F1729" s="20">
        <v>0.83</v>
      </c>
      <c r="G1729" s="31" t="s">
        <v>10164</v>
      </c>
      <c r="H1729" s="29" t="s">
        <v>4319</v>
      </c>
      <c r="I1729" s="18">
        <v>2.18</v>
      </c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</row>
    <row r="1730" ht="15.75" customHeight="1">
      <c r="A1730" s="8">
        <v>1729.0</v>
      </c>
      <c r="B1730" s="31" t="s">
        <v>10165</v>
      </c>
      <c r="C1730" s="26" t="s">
        <v>10166</v>
      </c>
      <c r="D1730" s="29" t="s">
        <v>10167</v>
      </c>
      <c r="E1730" s="32">
        <v>135.1628</v>
      </c>
      <c r="F1730" s="20">
        <v>0.83</v>
      </c>
      <c r="G1730" s="31" t="s">
        <v>4374</v>
      </c>
      <c r="H1730" s="29" t="s">
        <v>4319</v>
      </c>
      <c r="I1730" s="18">
        <v>2.5300000000000002</v>
      </c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</row>
    <row r="1731" ht="15.75" customHeight="1">
      <c r="A1731" s="8">
        <v>1730.0</v>
      </c>
      <c r="B1731" s="31" t="s">
        <v>10168</v>
      </c>
      <c r="C1731" s="26" t="s">
        <v>10169</v>
      </c>
      <c r="D1731" s="29" t="s">
        <v>10170</v>
      </c>
      <c r="E1731" s="32">
        <v>165.1887</v>
      </c>
      <c r="F1731" s="20">
        <v>2.57</v>
      </c>
      <c r="G1731" s="31" t="s">
        <v>5237</v>
      </c>
      <c r="H1731" s="29" t="s">
        <v>4319</v>
      </c>
      <c r="I1731" s="18">
        <v>3.33</v>
      </c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</row>
    <row r="1732" ht="15.75" customHeight="1">
      <c r="A1732" s="8">
        <v>1731.0</v>
      </c>
      <c r="B1732" s="31" t="s">
        <v>10171</v>
      </c>
      <c r="C1732" s="26" t="s">
        <v>10172</v>
      </c>
      <c r="D1732" s="29" t="s">
        <v>10173</v>
      </c>
      <c r="E1732" s="32">
        <v>165.1887</v>
      </c>
      <c r="F1732" s="20">
        <v>1.8</v>
      </c>
      <c r="G1732" s="31" t="s">
        <v>10174</v>
      </c>
      <c r="H1732" s="29" t="s">
        <v>4319</v>
      </c>
      <c r="I1732" s="18">
        <v>2.88</v>
      </c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</row>
    <row r="1733" ht="15.75" customHeight="1">
      <c r="A1733" s="8">
        <v>1732.0</v>
      </c>
      <c r="B1733" s="31" t="s">
        <v>2396</v>
      </c>
      <c r="C1733" s="26" t="s">
        <v>2397</v>
      </c>
      <c r="D1733" s="29" t="s">
        <v>10175</v>
      </c>
      <c r="E1733" s="32">
        <v>165.1887</v>
      </c>
      <c r="F1733" s="20">
        <v>1.86</v>
      </c>
      <c r="G1733" s="31" t="s">
        <v>10176</v>
      </c>
      <c r="H1733" s="29" t="s">
        <v>4319</v>
      </c>
      <c r="I1733" s="18">
        <v>3.6775</v>
      </c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</row>
    <row r="1734" ht="15.75" customHeight="1">
      <c r="A1734" s="8">
        <v>1733.0</v>
      </c>
      <c r="B1734" s="31" t="s">
        <v>10177</v>
      </c>
      <c r="C1734" s="26" t="s">
        <v>10178</v>
      </c>
      <c r="D1734" s="29" t="s">
        <v>10179</v>
      </c>
      <c r="E1734" s="32">
        <v>151.1622</v>
      </c>
      <c r="F1734" s="20">
        <v>1.37</v>
      </c>
      <c r="G1734" s="31" t="s">
        <v>8383</v>
      </c>
      <c r="H1734" s="29" t="s">
        <v>4319</v>
      </c>
      <c r="I1734" s="18">
        <v>3.46</v>
      </c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</row>
    <row r="1735" ht="15.75" customHeight="1">
      <c r="A1735" s="8">
        <v>1734.0</v>
      </c>
      <c r="B1735" s="31" t="s">
        <v>10180</v>
      </c>
      <c r="C1735" s="26" t="s">
        <v>10181</v>
      </c>
      <c r="D1735" s="29" t="s">
        <v>10182</v>
      </c>
      <c r="E1735" s="32">
        <v>118.1357</v>
      </c>
      <c r="F1735" s="20">
        <v>1.4</v>
      </c>
      <c r="G1735" s="31" t="s">
        <v>10183</v>
      </c>
      <c r="H1735" s="6" t="s">
        <v>5070</v>
      </c>
      <c r="I1735" s="18">
        <v>2.5</v>
      </c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</row>
    <row r="1736" ht="15.75" customHeight="1">
      <c r="A1736" s="8">
        <v>1735.0</v>
      </c>
      <c r="B1736" s="31" t="s">
        <v>10184</v>
      </c>
      <c r="C1736" s="26" t="s">
        <v>10185</v>
      </c>
      <c r="D1736" s="29" t="s">
        <v>10186</v>
      </c>
      <c r="E1736" s="32">
        <v>118.1357</v>
      </c>
      <c r="F1736" s="20">
        <v>1.07</v>
      </c>
      <c r="G1736" s="31" t="s">
        <v>10187</v>
      </c>
      <c r="H1736" s="36" t="s">
        <v>5061</v>
      </c>
      <c r="I1736" s="18">
        <v>2.5300000000000002</v>
      </c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</row>
    <row r="1737" ht="15.75" customHeight="1">
      <c r="A1737" s="8">
        <v>1736.0</v>
      </c>
      <c r="B1737" s="31" t="s">
        <v>10188</v>
      </c>
      <c r="C1737" s="26" t="s">
        <v>10189</v>
      </c>
      <c r="D1737" s="29" t="s">
        <v>10190</v>
      </c>
      <c r="E1737" s="32">
        <v>118.1357</v>
      </c>
      <c r="F1737" s="20">
        <v>1.17</v>
      </c>
      <c r="G1737" s="31" t="s">
        <v>10191</v>
      </c>
      <c r="H1737" s="6" t="s">
        <v>5070</v>
      </c>
      <c r="I1737" s="18">
        <v>3.2466666666666666</v>
      </c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</row>
    <row r="1738" ht="15.75" customHeight="1">
      <c r="A1738" s="8">
        <v>1737.0</v>
      </c>
      <c r="B1738" s="31" t="s">
        <v>2399</v>
      </c>
      <c r="C1738" s="26" t="s">
        <v>2400</v>
      </c>
      <c r="D1738" s="29" t="s">
        <v>10192</v>
      </c>
      <c r="E1738" s="32">
        <v>152.5805</v>
      </c>
      <c r="F1738" s="20">
        <v>1.82</v>
      </c>
      <c r="G1738" s="31" t="s">
        <v>10193</v>
      </c>
      <c r="H1738" s="36" t="s">
        <v>5061</v>
      </c>
      <c r="I1738" s="18">
        <v>3.439909090909091</v>
      </c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</row>
    <row r="1739" ht="15.75" customHeight="1">
      <c r="A1739" s="8">
        <v>1738.0</v>
      </c>
      <c r="B1739" s="31" t="s">
        <v>10194</v>
      </c>
      <c r="C1739" s="26" t="s">
        <v>10195</v>
      </c>
      <c r="D1739" s="29" t="s">
        <v>10196</v>
      </c>
      <c r="E1739" s="32">
        <v>132.1622</v>
      </c>
      <c r="F1739" s="20">
        <v>0.65</v>
      </c>
      <c r="G1739" s="31" t="s">
        <v>10197</v>
      </c>
      <c r="H1739" s="36" t="s">
        <v>4627</v>
      </c>
      <c r="I1739" s="18">
        <v>2.24</v>
      </c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</row>
    <row r="1740" ht="15.75" customHeight="1">
      <c r="A1740" s="8">
        <v>1739.0</v>
      </c>
      <c r="B1740" s="31" t="s">
        <v>2402</v>
      </c>
      <c r="C1740" s="26" t="s">
        <v>2403</v>
      </c>
      <c r="D1740" s="29" t="s">
        <v>10198</v>
      </c>
      <c r="E1740" s="32">
        <v>121.1792</v>
      </c>
      <c r="F1740" s="20">
        <v>2.16</v>
      </c>
      <c r="G1740" s="31" t="s">
        <v>10199</v>
      </c>
      <c r="H1740" s="36" t="s">
        <v>4627</v>
      </c>
      <c r="I1740" s="18">
        <v>3.0575</v>
      </c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</row>
    <row r="1741" ht="15.75" customHeight="1">
      <c r="A1741" s="8">
        <v>1740.0</v>
      </c>
      <c r="B1741" s="31" t="s">
        <v>2408</v>
      </c>
      <c r="C1741" s="26" t="s">
        <v>2409</v>
      </c>
      <c r="D1741" s="29" t="s">
        <v>10200</v>
      </c>
      <c r="E1741" s="32">
        <v>107.1527</v>
      </c>
      <c r="F1741" s="20">
        <v>1.66</v>
      </c>
      <c r="G1741" s="31" t="s">
        <v>10201</v>
      </c>
      <c r="H1741" s="36" t="s">
        <v>4627</v>
      </c>
      <c r="I1741" s="18">
        <v>3.0587142857142857</v>
      </c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</row>
    <row r="1742" ht="15.75" customHeight="1">
      <c r="A1742" s="8">
        <v>1741.0</v>
      </c>
      <c r="B1742" s="31" t="s">
        <v>2417</v>
      </c>
      <c r="C1742" s="26" t="s">
        <v>2418</v>
      </c>
      <c r="D1742" s="29" t="s">
        <v>10202</v>
      </c>
      <c r="E1742" s="32">
        <v>149.2322</v>
      </c>
      <c r="F1742" s="20">
        <v>3.31</v>
      </c>
      <c r="G1742" s="31" t="s">
        <v>10203</v>
      </c>
      <c r="H1742" s="29" t="s">
        <v>4319</v>
      </c>
      <c r="I1742" s="18">
        <v>3.6612857142857145</v>
      </c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</row>
    <row r="1743" ht="15.75" customHeight="1">
      <c r="A1743" s="8">
        <v>1742.0</v>
      </c>
      <c r="B1743" s="31" t="s">
        <v>2420</v>
      </c>
      <c r="C1743" s="26" t="s">
        <v>2421</v>
      </c>
      <c r="D1743" s="29" t="s">
        <v>10204</v>
      </c>
      <c r="E1743" s="32">
        <v>121.1792</v>
      </c>
      <c r="F1743" s="20">
        <v>2.31</v>
      </c>
      <c r="G1743" s="31" t="s">
        <v>10205</v>
      </c>
      <c r="H1743" s="29" t="s">
        <v>4319</v>
      </c>
      <c r="I1743" s="18">
        <v>3.2754</v>
      </c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</row>
    <row r="1744" ht="15.75" customHeight="1">
      <c r="A1744" s="8">
        <v>1743.0</v>
      </c>
      <c r="B1744" s="31" t="s">
        <v>10206</v>
      </c>
      <c r="C1744" s="26" t="s">
        <v>10207</v>
      </c>
      <c r="D1744" s="29" t="s">
        <v>10208</v>
      </c>
      <c r="E1744" s="32">
        <v>135.2057</v>
      </c>
      <c r="F1744" s="20">
        <v>2.66</v>
      </c>
      <c r="G1744" s="31" t="s">
        <v>8815</v>
      </c>
      <c r="H1744" s="29" t="s">
        <v>4319</v>
      </c>
      <c r="I1744" s="18">
        <v>3.29</v>
      </c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</row>
    <row r="1745" ht="15.75" customHeight="1">
      <c r="A1745" s="8">
        <v>1744.0</v>
      </c>
      <c r="B1745" s="31" t="s">
        <v>10209</v>
      </c>
      <c r="C1745" s="26" t="s">
        <v>10210</v>
      </c>
      <c r="D1745" s="29" t="s">
        <v>10211</v>
      </c>
      <c r="E1745" s="32">
        <v>133.147</v>
      </c>
      <c r="F1745" s="20">
        <v>1.62</v>
      </c>
      <c r="G1745" s="31" t="s">
        <v>10212</v>
      </c>
      <c r="H1745" s="6" t="s">
        <v>5070</v>
      </c>
      <c r="I1745" s="18">
        <v>3.0416</v>
      </c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</row>
    <row r="1746" ht="15.75" customHeight="1">
      <c r="A1746" s="8">
        <v>1745.0</v>
      </c>
      <c r="B1746" s="31" t="s">
        <v>10213</v>
      </c>
      <c r="C1746" s="26" t="s">
        <v>10214</v>
      </c>
      <c r="D1746" s="29" t="s">
        <v>10215</v>
      </c>
      <c r="E1746" s="32">
        <v>133.147</v>
      </c>
      <c r="F1746" s="20">
        <v>1.7</v>
      </c>
      <c r="G1746" s="31" t="s">
        <v>10216</v>
      </c>
      <c r="H1746" s="36" t="s">
        <v>5061</v>
      </c>
      <c r="I1746" s="18">
        <v>3.1</v>
      </c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</row>
    <row r="1747" ht="15.75" customHeight="1">
      <c r="A1747" s="8">
        <v>1746.0</v>
      </c>
      <c r="B1747" s="31" t="s">
        <v>10217</v>
      </c>
      <c r="C1747" s="26" t="s">
        <v>10218</v>
      </c>
      <c r="D1747" s="29" t="s">
        <v>10219</v>
      </c>
      <c r="E1747" s="32">
        <v>175.1836</v>
      </c>
      <c r="F1747" s="20">
        <v>1.87</v>
      </c>
      <c r="G1747" s="31" t="s">
        <v>10220</v>
      </c>
      <c r="H1747" s="6" t="s">
        <v>5070</v>
      </c>
      <c r="I1747" s="18">
        <v>3.37</v>
      </c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</row>
    <row r="1748" ht="15.75" customHeight="1">
      <c r="A1748" s="8">
        <v>1747.0</v>
      </c>
      <c r="B1748" s="31" t="s">
        <v>2432</v>
      </c>
      <c r="C1748" s="26" t="s">
        <v>2433</v>
      </c>
      <c r="D1748" s="29" t="s">
        <v>10221</v>
      </c>
      <c r="E1748" s="32">
        <v>161.1571</v>
      </c>
      <c r="F1748" s="20">
        <v>1.38</v>
      </c>
      <c r="G1748" s="31" t="s">
        <v>10222</v>
      </c>
      <c r="H1748" s="6" t="s">
        <v>5070</v>
      </c>
      <c r="I1748" s="18">
        <v>2.9455714285714287</v>
      </c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</row>
    <row r="1749" ht="15.75" customHeight="1">
      <c r="A1749" s="8">
        <v>1748.0</v>
      </c>
      <c r="B1749" s="31" t="s">
        <v>10223</v>
      </c>
      <c r="C1749" s="26" t="s">
        <v>10224</v>
      </c>
      <c r="D1749" s="29" t="s">
        <v>10225</v>
      </c>
      <c r="E1749" s="32">
        <v>145.1577</v>
      </c>
      <c r="F1749" s="20">
        <v>1.22</v>
      </c>
      <c r="G1749" s="31" t="s">
        <v>10226</v>
      </c>
      <c r="H1749" s="6" t="s">
        <v>5070</v>
      </c>
      <c r="I1749" s="18">
        <v>2.63</v>
      </c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</row>
    <row r="1750" ht="15.75" customHeight="1">
      <c r="A1750" s="8">
        <v>1749.0</v>
      </c>
      <c r="B1750" s="31" t="s">
        <v>2435</v>
      </c>
      <c r="C1750" s="26" t="s">
        <v>2436</v>
      </c>
      <c r="D1750" s="29" t="s">
        <v>10227</v>
      </c>
      <c r="E1750" s="32">
        <v>128.1306</v>
      </c>
      <c r="F1750" s="20">
        <v>0.99</v>
      </c>
      <c r="G1750" s="31" t="s">
        <v>10228</v>
      </c>
      <c r="H1750" s="6" t="s">
        <v>5070</v>
      </c>
      <c r="I1750" s="18">
        <v>2.66</v>
      </c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</row>
    <row r="1751" ht="15.75" customHeight="1">
      <c r="A1751" s="8">
        <v>1750.0</v>
      </c>
      <c r="B1751" s="31" t="s">
        <v>10229</v>
      </c>
      <c r="C1751" s="26" t="s">
        <v>10230</v>
      </c>
      <c r="D1751" s="29" t="s">
        <v>10231</v>
      </c>
      <c r="E1751" s="32">
        <v>200.0926</v>
      </c>
      <c r="F1751" s="20">
        <v>1.89</v>
      </c>
      <c r="G1751" s="31" t="s">
        <v>10232</v>
      </c>
      <c r="H1751" s="29" t="s">
        <v>4319</v>
      </c>
      <c r="I1751" s="18">
        <v>5.55</v>
      </c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</row>
    <row r="1752" ht="15.75" customHeight="1">
      <c r="A1752" s="8">
        <v>1751.0</v>
      </c>
      <c r="B1752" s="31" t="s">
        <v>10233</v>
      </c>
      <c r="C1752" s="26" t="s">
        <v>10234</v>
      </c>
      <c r="D1752" s="29" t="s">
        <v>10235</v>
      </c>
      <c r="E1752" s="32">
        <v>154.1678</v>
      </c>
      <c r="F1752" s="20">
        <v>2.18</v>
      </c>
      <c r="G1752" s="31" t="s">
        <v>10236</v>
      </c>
      <c r="H1752" s="36" t="s">
        <v>4627</v>
      </c>
      <c r="I1752" s="18">
        <v>3.64</v>
      </c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</row>
    <row r="1753" ht="15.75" customHeight="1">
      <c r="A1753" s="8">
        <v>1752.0</v>
      </c>
      <c r="B1753" s="31" t="s">
        <v>10237</v>
      </c>
      <c r="C1753" s="26" t="s">
        <v>10238</v>
      </c>
      <c r="D1753" s="29" t="s">
        <v>10239</v>
      </c>
      <c r="E1753" s="32">
        <v>131.1741</v>
      </c>
      <c r="F1753" s="20">
        <v>1.72</v>
      </c>
      <c r="G1753" s="31" t="s">
        <v>10240</v>
      </c>
      <c r="H1753" s="36" t="s">
        <v>4627</v>
      </c>
      <c r="I1753" s="18">
        <v>2.84</v>
      </c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</row>
    <row r="1754" ht="15.75" customHeight="1">
      <c r="A1754" s="8">
        <v>1753.0</v>
      </c>
      <c r="B1754" s="31" t="s">
        <v>10241</v>
      </c>
      <c r="C1754" s="26" t="s">
        <v>10242</v>
      </c>
      <c r="D1754" s="29" t="s">
        <v>10243</v>
      </c>
      <c r="E1754" s="32">
        <v>145.2006</v>
      </c>
      <c r="F1754" s="20">
        <v>2.21</v>
      </c>
      <c r="G1754" s="31" t="s">
        <v>10244</v>
      </c>
      <c r="H1754" s="36" t="s">
        <v>4627</v>
      </c>
      <c r="I1754" s="18">
        <v>3.1483333333333334</v>
      </c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</row>
    <row r="1755" ht="15.75" customHeight="1">
      <c r="A1755" s="8">
        <v>1754.0</v>
      </c>
      <c r="B1755" s="31" t="s">
        <v>10245</v>
      </c>
      <c r="C1755" s="26" t="s">
        <v>10246</v>
      </c>
      <c r="D1755" s="29" t="s">
        <v>10247</v>
      </c>
      <c r="E1755" s="32">
        <v>131.1741</v>
      </c>
      <c r="F1755" s="20">
        <v>1.98</v>
      </c>
      <c r="G1755" s="31" t="s">
        <v>10248</v>
      </c>
      <c r="H1755" s="36" t="s">
        <v>4627</v>
      </c>
      <c r="I1755" s="18">
        <v>3.01</v>
      </c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</row>
    <row r="1756" ht="15.75" customHeight="1">
      <c r="A1756" s="8">
        <v>1755.0</v>
      </c>
      <c r="B1756" s="31" t="s">
        <v>10249</v>
      </c>
      <c r="C1756" s="26" t="s">
        <v>10250</v>
      </c>
      <c r="D1756" s="29" t="s">
        <v>10251</v>
      </c>
      <c r="E1756" s="32">
        <v>117.1476</v>
      </c>
      <c r="F1756" s="20">
        <v>1.56</v>
      </c>
      <c r="G1756" s="31" t="s">
        <v>10252</v>
      </c>
      <c r="H1756" s="36" t="s">
        <v>4627</v>
      </c>
      <c r="I1756" s="18">
        <v>2.64</v>
      </c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</row>
    <row r="1757" ht="15.75" customHeight="1">
      <c r="A1757" s="8">
        <v>1756.0</v>
      </c>
      <c r="B1757" s="31" t="s">
        <v>10253</v>
      </c>
      <c r="C1757" s="26" t="s">
        <v>10254</v>
      </c>
      <c r="D1757" s="29" t="s">
        <v>10255</v>
      </c>
      <c r="E1757" s="32">
        <v>196.0437</v>
      </c>
      <c r="F1757" s="20">
        <v>2.45</v>
      </c>
      <c r="G1757" s="31" t="s">
        <v>10256</v>
      </c>
      <c r="H1757" s="36" t="s">
        <v>4627</v>
      </c>
      <c r="I1757" s="18">
        <v>3.6</v>
      </c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</row>
    <row r="1758" ht="15.75" customHeight="1">
      <c r="A1758" s="8">
        <v>1757.0</v>
      </c>
      <c r="B1758" s="31" t="s">
        <v>10257</v>
      </c>
      <c r="C1758" s="26" t="s">
        <v>10258</v>
      </c>
      <c r="D1758" s="29" t="s">
        <v>10259</v>
      </c>
      <c r="E1758" s="32">
        <v>151.5924</v>
      </c>
      <c r="F1758" s="20">
        <v>2.47</v>
      </c>
      <c r="G1758" s="31" t="s">
        <v>10260</v>
      </c>
      <c r="H1758" s="36" t="s">
        <v>4627</v>
      </c>
      <c r="I1758" s="18">
        <v>3.66</v>
      </c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</row>
    <row r="1759" ht="15.0" customHeight="1">
      <c r="A1759" s="8">
        <v>1758.0</v>
      </c>
      <c r="B1759" s="31" t="s">
        <v>10261</v>
      </c>
      <c r="C1759" s="26" t="s">
        <v>10262</v>
      </c>
      <c r="D1759" s="29" t="s">
        <v>10263</v>
      </c>
      <c r="E1759" s="32">
        <v>131.1312</v>
      </c>
      <c r="F1759" s="20">
        <v>0.2</v>
      </c>
      <c r="G1759" s="31" t="s">
        <v>10264</v>
      </c>
      <c r="H1759" s="36" t="s">
        <v>4627</v>
      </c>
      <c r="I1759" s="18">
        <v>3.31</v>
      </c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</row>
    <row r="1760" ht="15.75" customHeight="1">
      <c r="A1760" s="8">
        <v>1759.0</v>
      </c>
      <c r="B1760" s="31" t="s">
        <v>10265</v>
      </c>
      <c r="C1760" s="26" t="s">
        <v>10266</v>
      </c>
      <c r="D1760" s="29" t="s">
        <v>10267</v>
      </c>
      <c r="E1760" s="32">
        <v>129.1583</v>
      </c>
      <c r="F1760" s="20">
        <v>1.96</v>
      </c>
      <c r="G1760" s="31" t="s">
        <v>10268</v>
      </c>
      <c r="H1760" s="36" t="s">
        <v>4627</v>
      </c>
      <c r="I1760" s="18">
        <v>3.16</v>
      </c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</row>
    <row r="1761" ht="15.75" customHeight="1">
      <c r="A1761" s="8">
        <v>1760.0</v>
      </c>
      <c r="B1761" s="31" t="s">
        <v>10269</v>
      </c>
      <c r="C1761" s="26" t="s">
        <v>10270</v>
      </c>
      <c r="D1761" s="29" t="s">
        <v>10271</v>
      </c>
      <c r="E1761" s="32">
        <v>189.2101</v>
      </c>
      <c r="F1761" s="20">
        <v>1.65</v>
      </c>
      <c r="G1761" s="31" t="s">
        <v>10272</v>
      </c>
      <c r="H1761" s="36" t="s">
        <v>4627</v>
      </c>
      <c r="I1761" s="18">
        <v>2.98</v>
      </c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</row>
    <row r="1762" ht="15.75" customHeight="1">
      <c r="A1762" s="8">
        <v>1761.0</v>
      </c>
      <c r="B1762" s="31" t="s">
        <v>10273</v>
      </c>
      <c r="C1762" s="26" t="s">
        <v>10274</v>
      </c>
      <c r="D1762" s="29" t="s">
        <v>10275</v>
      </c>
      <c r="E1762" s="32">
        <v>185.5641</v>
      </c>
      <c r="F1762" s="20">
        <v>2.17</v>
      </c>
      <c r="G1762" s="31" t="s">
        <v>10276</v>
      </c>
      <c r="H1762" s="29" t="s">
        <v>4319</v>
      </c>
      <c r="I1762" s="18">
        <v>4.1899999999999995</v>
      </c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</row>
    <row r="1763" ht="15.75" customHeight="1">
      <c r="A1763" s="8">
        <v>1762.0</v>
      </c>
      <c r="B1763" s="31" t="s">
        <v>10277</v>
      </c>
      <c r="C1763" s="26" t="s">
        <v>10278</v>
      </c>
      <c r="D1763" s="29" t="s">
        <v>10279</v>
      </c>
      <c r="E1763" s="32">
        <v>216.0318</v>
      </c>
      <c r="F1763" s="20">
        <v>2.7</v>
      </c>
      <c r="G1763" s="31" t="s">
        <v>10280</v>
      </c>
      <c r="H1763" s="29" t="s">
        <v>4319</v>
      </c>
      <c r="I1763" s="18">
        <v>5.305</v>
      </c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</row>
    <row r="1764" ht="15.75" customHeight="1">
      <c r="A1764" s="8">
        <v>1763.0</v>
      </c>
      <c r="B1764" s="31" t="s">
        <v>10281</v>
      </c>
      <c r="C1764" s="26" t="s">
        <v>10282</v>
      </c>
      <c r="D1764" s="29" t="s">
        <v>10283</v>
      </c>
      <c r="E1764" s="32">
        <v>226.4436</v>
      </c>
      <c r="F1764" s="20">
        <v>3.74</v>
      </c>
      <c r="G1764" s="31" t="s">
        <v>8715</v>
      </c>
      <c r="H1764" s="29" t="s">
        <v>4319</v>
      </c>
      <c r="I1764" s="18">
        <v>4.55</v>
      </c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</row>
    <row r="1765" ht="15.75" customHeight="1">
      <c r="A1765" s="8">
        <v>1764.0</v>
      </c>
      <c r="B1765" s="31" t="s">
        <v>10284</v>
      </c>
      <c r="C1765" s="26" t="s">
        <v>10285</v>
      </c>
      <c r="D1765" s="29" t="s">
        <v>10286</v>
      </c>
      <c r="E1765" s="32">
        <v>167.1187</v>
      </c>
      <c r="F1765" s="20">
        <v>2.4</v>
      </c>
      <c r="G1765" s="31" t="s">
        <v>8088</v>
      </c>
      <c r="H1765" s="29" t="s">
        <v>4319</v>
      </c>
      <c r="I1765" s="18">
        <v>3.87</v>
      </c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</row>
    <row r="1766" ht="15.75" customHeight="1">
      <c r="A1766" s="8">
        <v>1765.0</v>
      </c>
      <c r="B1766" s="9" t="s">
        <v>9187</v>
      </c>
      <c r="C1766" s="3" t="s">
        <v>10287</v>
      </c>
      <c r="D1766" s="3" t="s">
        <v>10288</v>
      </c>
      <c r="E1766" s="32">
        <v>198.1327</v>
      </c>
      <c r="F1766" s="20">
        <v>0.555762657290322</v>
      </c>
      <c r="G1766" s="9">
        <v>0.53</v>
      </c>
      <c r="H1766" s="3" t="s">
        <v>5111</v>
      </c>
      <c r="I1766" s="13">
        <v>3.5300000000000002</v>
      </c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</row>
    <row r="1767" ht="15.75" customHeight="1">
      <c r="A1767" s="8">
        <v>1766.0</v>
      </c>
      <c r="B1767" s="31" t="s">
        <v>10289</v>
      </c>
      <c r="C1767" s="26" t="s">
        <v>10290</v>
      </c>
      <c r="D1767" s="29" t="s">
        <v>10291</v>
      </c>
      <c r="E1767" s="32">
        <v>135.1628</v>
      </c>
      <c r="F1767" s="20">
        <v>0.76</v>
      </c>
      <c r="G1767" s="31" t="s">
        <v>9801</v>
      </c>
      <c r="H1767" s="29" t="s">
        <v>4319</v>
      </c>
      <c r="I1767" s="18">
        <v>2.05</v>
      </c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</row>
    <row r="1768" ht="15.75" customHeight="1">
      <c r="A1768" s="8">
        <v>1767.0</v>
      </c>
      <c r="B1768" s="31" t="s">
        <v>2450</v>
      </c>
      <c r="C1768" s="26" t="s">
        <v>2451</v>
      </c>
      <c r="D1768" s="29" t="s">
        <v>10292</v>
      </c>
      <c r="E1768" s="32">
        <v>121.1363</v>
      </c>
      <c r="F1768" s="20">
        <v>0.64</v>
      </c>
      <c r="G1768" s="31" t="s">
        <v>10293</v>
      </c>
      <c r="H1768" s="29" t="s">
        <v>4319</v>
      </c>
      <c r="I1768" s="18">
        <v>2.09</v>
      </c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</row>
    <row r="1769" ht="15.75" customHeight="1">
      <c r="A1769" s="8">
        <v>1768.0</v>
      </c>
      <c r="B1769" s="31" t="s">
        <v>10294</v>
      </c>
      <c r="C1769" s="26" t="s">
        <v>10295</v>
      </c>
      <c r="D1769" s="29" t="s">
        <v>10296</v>
      </c>
      <c r="E1769" s="32">
        <v>151.1622</v>
      </c>
      <c r="F1769" s="20">
        <v>0.76</v>
      </c>
      <c r="G1769" s="31" t="s">
        <v>10297</v>
      </c>
      <c r="H1769" s="29" t="s">
        <v>4319</v>
      </c>
      <c r="I1769" s="18">
        <v>2.27</v>
      </c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</row>
    <row r="1770" ht="15.75" customHeight="1">
      <c r="A1770" s="8">
        <v>1769.0</v>
      </c>
      <c r="B1770" s="31" t="s">
        <v>2459</v>
      </c>
      <c r="C1770" s="26" t="s">
        <v>2460</v>
      </c>
      <c r="D1770" s="29" t="s">
        <v>10298</v>
      </c>
      <c r="E1770" s="32">
        <v>190.0259</v>
      </c>
      <c r="F1770" s="20">
        <v>1.29</v>
      </c>
      <c r="G1770" s="31" t="s">
        <v>10299</v>
      </c>
      <c r="H1770" s="29" t="s">
        <v>4319</v>
      </c>
      <c r="I1770" s="18">
        <v>2.64</v>
      </c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</row>
    <row r="1771" ht="15.75" customHeight="1">
      <c r="A1771" s="8">
        <v>1770.0</v>
      </c>
      <c r="B1771" s="31" t="s">
        <v>10300</v>
      </c>
      <c r="C1771" s="26" t="s">
        <v>10301</v>
      </c>
      <c r="D1771" s="29" t="s">
        <v>10302</v>
      </c>
      <c r="E1771" s="32">
        <v>155.5811</v>
      </c>
      <c r="F1771" s="20">
        <v>1.55</v>
      </c>
      <c r="G1771" s="31" t="s">
        <v>10303</v>
      </c>
      <c r="H1771" s="29" t="s">
        <v>4319</v>
      </c>
      <c r="I1771" s="18">
        <v>3.09</v>
      </c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</row>
    <row r="1772" ht="15.75" customHeight="1">
      <c r="A1772" s="8">
        <v>1771.0</v>
      </c>
      <c r="B1772" s="31" t="s">
        <v>2468</v>
      </c>
      <c r="C1772" s="26" t="s">
        <v>2469</v>
      </c>
      <c r="D1772" s="29" t="s">
        <v>10304</v>
      </c>
      <c r="E1772" s="32">
        <v>136.1509</v>
      </c>
      <c r="F1772" s="20">
        <v>0.35</v>
      </c>
      <c r="G1772" s="31" t="s">
        <v>8514</v>
      </c>
      <c r="H1772" s="29" t="s">
        <v>4319</v>
      </c>
      <c r="I1772" s="18">
        <v>2.13</v>
      </c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</row>
    <row r="1773" ht="15.75" customHeight="1">
      <c r="A1773" s="8">
        <v>1772.0</v>
      </c>
      <c r="B1773" s="31" t="s">
        <v>10305</v>
      </c>
      <c r="C1773" s="26" t="s">
        <v>10306</v>
      </c>
      <c r="D1773" s="29" t="s">
        <v>10307</v>
      </c>
      <c r="E1773" s="32">
        <v>136.1509</v>
      </c>
      <c r="F1773" s="20">
        <v>-0.41</v>
      </c>
      <c r="G1773" s="31" t="s">
        <v>10308</v>
      </c>
      <c r="H1773" s="29" t="s">
        <v>4319</v>
      </c>
      <c r="I1773" s="18">
        <v>2.25</v>
      </c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</row>
    <row r="1774" ht="15.75" customHeight="1">
      <c r="A1774" s="8">
        <v>1773.0</v>
      </c>
      <c r="B1774" s="31" t="s">
        <v>2471</v>
      </c>
      <c r="C1774" s="26" t="s">
        <v>2472</v>
      </c>
      <c r="D1774" s="29" t="s">
        <v>10309</v>
      </c>
      <c r="E1774" s="32">
        <v>137.1357</v>
      </c>
      <c r="F1774" s="20">
        <v>1.28</v>
      </c>
      <c r="G1774" s="31" t="s">
        <v>10310</v>
      </c>
      <c r="H1774" s="6" t="s">
        <v>5252</v>
      </c>
      <c r="I1774" s="18">
        <v>2.7592</v>
      </c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</row>
    <row r="1775" ht="15.75" customHeight="1">
      <c r="A1775" s="8">
        <v>1774.0</v>
      </c>
      <c r="B1775" s="31" t="s">
        <v>10311</v>
      </c>
      <c r="C1775" s="26" t="s">
        <v>10312</v>
      </c>
      <c r="D1775" s="29" t="s">
        <v>10313</v>
      </c>
      <c r="E1775" s="32">
        <v>137.1357</v>
      </c>
      <c r="F1775" s="20">
        <v>0.33</v>
      </c>
      <c r="G1775" s="31" t="s">
        <v>10314</v>
      </c>
      <c r="H1775" s="6" t="s">
        <v>5252</v>
      </c>
      <c r="I1775" s="18">
        <v>2.2199999999999998</v>
      </c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</row>
    <row r="1776" ht="15.75" customHeight="1">
      <c r="A1776" s="8">
        <v>1775.0</v>
      </c>
      <c r="B1776" s="31" t="s">
        <v>10315</v>
      </c>
      <c r="C1776" s="26" t="s">
        <v>10316</v>
      </c>
      <c r="D1776" s="29" t="s">
        <v>10317</v>
      </c>
      <c r="E1776" s="32">
        <v>171.5805</v>
      </c>
      <c r="F1776" s="20">
        <v>1.91418517017814</v>
      </c>
      <c r="G1776" s="31" t="s">
        <v>10318</v>
      </c>
      <c r="H1776" s="36" t="s">
        <v>4627</v>
      </c>
      <c r="I1776" s="18">
        <v>3.59</v>
      </c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</row>
    <row r="1777" ht="15.75" customHeight="1">
      <c r="A1777" s="8">
        <v>1776.0</v>
      </c>
      <c r="B1777" s="31" t="s">
        <v>10319</v>
      </c>
      <c r="C1777" s="26" t="s">
        <v>10320</v>
      </c>
      <c r="D1777" s="29" t="s">
        <v>10321</v>
      </c>
      <c r="E1777" s="32">
        <v>179.1723</v>
      </c>
      <c r="F1777" s="20">
        <v>0.72</v>
      </c>
      <c r="G1777" s="31" t="s">
        <v>7959</v>
      </c>
      <c r="H1777" s="29" t="s">
        <v>4319</v>
      </c>
      <c r="I1777" s="18">
        <v>2.9</v>
      </c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</row>
    <row r="1778" ht="15.75" customHeight="1">
      <c r="A1778" s="8">
        <v>1777.0</v>
      </c>
      <c r="B1778" s="31" t="s">
        <v>10322</v>
      </c>
      <c r="C1778" s="26" t="s">
        <v>10323</v>
      </c>
      <c r="D1778" s="29" t="s">
        <v>10324</v>
      </c>
      <c r="E1778" s="32">
        <v>166.1339</v>
      </c>
      <c r="F1778" s="20">
        <v>-0.12</v>
      </c>
      <c r="G1778" s="31" t="s">
        <v>10325</v>
      </c>
      <c r="H1778" s="36" t="s">
        <v>10326</v>
      </c>
      <c r="I1778" s="18">
        <v>2.2798333333333334</v>
      </c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</row>
    <row r="1779" ht="15.75" customHeight="1">
      <c r="A1779" s="8">
        <v>1778.0</v>
      </c>
      <c r="B1779" s="31" t="s">
        <v>2474</v>
      </c>
      <c r="C1779" s="26" t="s">
        <v>10327</v>
      </c>
      <c r="D1779" s="29" t="s">
        <v>10328</v>
      </c>
      <c r="E1779" s="32">
        <v>166.1339</v>
      </c>
      <c r="F1779" s="20">
        <v>0.82</v>
      </c>
      <c r="G1779" s="31" t="s">
        <v>10329</v>
      </c>
      <c r="H1779" s="3" t="s">
        <v>8978</v>
      </c>
      <c r="I1779" s="18">
        <v>3.1797142857142857</v>
      </c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</row>
    <row r="1780" ht="15.75" customHeight="1">
      <c r="A1780" s="8">
        <v>1779.0</v>
      </c>
      <c r="B1780" s="31" t="s">
        <v>10330</v>
      </c>
      <c r="C1780" s="3" t="s">
        <v>10331</v>
      </c>
      <c r="D1780" s="29" t="s">
        <v>10332</v>
      </c>
      <c r="E1780" s="32">
        <v>200.5787</v>
      </c>
      <c r="F1780" s="20">
        <v>1.19206458096889</v>
      </c>
      <c r="G1780" s="31" t="s">
        <v>4513</v>
      </c>
      <c r="H1780" s="29" t="s">
        <v>4319</v>
      </c>
      <c r="I1780" s="18">
        <v>2.68</v>
      </c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</row>
    <row r="1781" ht="15.75" customHeight="1">
      <c r="A1781" s="8">
        <v>1780.0</v>
      </c>
      <c r="B1781" s="31" t="s">
        <v>10333</v>
      </c>
      <c r="C1781" s="26" t="s">
        <v>10334</v>
      </c>
      <c r="D1781" s="29" t="s">
        <v>10335</v>
      </c>
      <c r="E1781" s="32">
        <v>166.1339</v>
      </c>
      <c r="F1781" s="20">
        <v>0.77</v>
      </c>
      <c r="G1781" s="31" t="s">
        <v>10336</v>
      </c>
      <c r="H1781" s="6" t="s">
        <v>8978</v>
      </c>
      <c r="I1781" s="18">
        <v>2.80925</v>
      </c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</row>
    <row r="1782" ht="15.75" customHeight="1">
      <c r="A1782" s="8">
        <v>1781.0</v>
      </c>
      <c r="B1782" s="31" t="s">
        <v>10337</v>
      </c>
      <c r="C1782" s="26" t="s">
        <v>10338</v>
      </c>
      <c r="D1782" s="29" t="s">
        <v>10339</v>
      </c>
      <c r="E1782" s="32">
        <v>146.1458</v>
      </c>
      <c r="F1782" s="20">
        <v>0.0</v>
      </c>
      <c r="G1782" s="31" t="s">
        <v>4513</v>
      </c>
      <c r="H1782" s="6" t="s">
        <v>5070</v>
      </c>
      <c r="I1782" s="18">
        <v>2.68</v>
      </c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</row>
    <row r="1783" ht="15.75" customHeight="1">
      <c r="A1783" s="8">
        <v>1782.0</v>
      </c>
      <c r="B1783" s="31" t="s">
        <v>10340</v>
      </c>
      <c r="C1783" s="26" t="s">
        <v>10341</v>
      </c>
      <c r="D1783" s="29" t="s">
        <v>10342</v>
      </c>
      <c r="E1783" s="32">
        <v>146.1458</v>
      </c>
      <c r="F1783" s="20">
        <v>0.48</v>
      </c>
      <c r="G1783" s="31" t="s">
        <v>10343</v>
      </c>
      <c r="H1783" s="36" t="s">
        <v>5061</v>
      </c>
      <c r="I1783" s="18">
        <v>2.62</v>
      </c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</row>
    <row r="1784" ht="15.75" customHeight="1">
      <c r="A1784" s="8">
        <v>1783.0</v>
      </c>
      <c r="B1784" s="31" t="s">
        <v>2480</v>
      </c>
      <c r="C1784" s="26" t="s">
        <v>2481</v>
      </c>
      <c r="D1784" s="29" t="s">
        <v>10344</v>
      </c>
      <c r="E1784" s="32">
        <v>151.1622</v>
      </c>
      <c r="F1784" s="20">
        <v>0.73</v>
      </c>
      <c r="G1784" s="31" t="s">
        <v>10345</v>
      </c>
      <c r="H1784" s="6" t="s">
        <v>5249</v>
      </c>
      <c r="I1784" s="18">
        <v>2.8411538461538464</v>
      </c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</row>
    <row r="1785" ht="15.75" customHeight="1">
      <c r="A1785" s="8">
        <v>1784.0</v>
      </c>
      <c r="B1785" s="31" t="s">
        <v>2483</v>
      </c>
      <c r="C1785" s="26" t="s">
        <v>2484</v>
      </c>
      <c r="D1785" s="29" t="s">
        <v>10346</v>
      </c>
      <c r="E1785" s="32">
        <v>151.1622</v>
      </c>
      <c r="F1785" s="20">
        <v>0.46</v>
      </c>
      <c r="G1785" s="31" t="s">
        <v>10347</v>
      </c>
      <c r="H1785" s="6" t="s">
        <v>5252</v>
      </c>
      <c r="I1785" s="18">
        <v>2.18025</v>
      </c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</row>
    <row r="1786" ht="15.75" customHeight="1">
      <c r="A1786" s="8">
        <v>1785.0</v>
      </c>
      <c r="B1786" s="31" t="s">
        <v>10348</v>
      </c>
      <c r="C1786" s="26" t="s">
        <v>10349</v>
      </c>
      <c r="D1786" s="29" t="s">
        <v>10350</v>
      </c>
      <c r="E1786" s="32">
        <v>275.0559</v>
      </c>
      <c r="F1786" s="20">
        <v>2.4</v>
      </c>
      <c r="G1786" s="31" t="s">
        <v>10351</v>
      </c>
      <c r="H1786" s="6" t="s">
        <v>5252</v>
      </c>
      <c r="I1786" s="18">
        <v>3.87</v>
      </c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</row>
    <row r="1787" ht="15.75" customHeight="1">
      <c r="A1787" s="8">
        <v>1786.0</v>
      </c>
      <c r="B1787" s="31" t="s">
        <v>10352</v>
      </c>
      <c r="C1787" s="26" t="s">
        <v>10353</v>
      </c>
      <c r="D1787" s="29" t="s">
        <v>10354</v>
      </c>
      <c r="E1787" s="32">
        <v>137.1357</v>
      </c>
      <c r="F1787" s="20">
        <v>0.26</v>
      </c>
      <c r="G1787" s="31" t="s">
        <v>10355</v>
      </c>
      <c r="H1787" s="29" t="s">
        <v>4319</v>
      </c>
      <c r="I1787" s="18">
        <v>3.38</v>
      </c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</row>
    <row r="1788" ht="15.75" customHeight="1">
      <c r="A1788" s="8">
        <v>1787.0</v>
      </c>
      <c r="B1788" s="31" t="s">
        <v>10356</v>
      </c>
      <c r="C1788" s="26" t="s">
        <v>10357</v>
      </c>
      <c r="D1788" s="29" t="s">
        <v>10358</v>
      </c>
      <c r="E1788" s="32">
        <v>137.1357</v>
      </c>
      <c r="F1788" s="20">
        <v>1.08</v>
      </c>
      <c r="G1788" s="31" t="s">
        <v>4574</v>
      </c>
      <c r="H1788" s="29" t="s">
        <v>4319</v>
      </c>
      <c r="I1788" s="18">
        <v>2.61</v>
      </c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</row>
    <row r="1789" ht="15.75" customHeight="1">
      <c r="A1789" s="8">
        <v>1788.0</v>
      </c>
      <c r="B1789" s="31" t="s">
        <v>10359</v>
      </c>
      <c r="C1789" s="26" t="s">
        <v>10360</v>
      </c>
      <c r="D1789" s="29" t="s">
        <v>10361</v>
      </c>
      <c r="E1789" s="32">
        <v>136.1509</v>
      </c>
      <c r="F1789" s="20">
        <v>0.19</v>
      </c>
      <c r="G1789" s="31" t="s">
        <v>10362</v>
      </c>
      <c r="H1789" s="29" t="s">
        <v>4319</v>
      </c>
      <c r="I1789" s="18">
        <v>2.48</v>
      </c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</row>
    <row r="1790" ht="15.75" customHeight="1">
      <c r="A1790" s="8">
        <v>1789.0</v>
      </c>
      <c r="B1790" s="31" t="s">
        <v>10363</v>
      </c>
      <c r="C1790" s="26" t="s">
        <v>10364</v>
      </c>
      <c r="D1790" s="29" t="s">
        <v>10365</v>
      </c>
      <c r="E1790" s="32">
        <v>150.1774</v>
      </c>
      <c r="F1790" s="20">
        <v>0.18</v>
      </c>
      <c r="G1790" s="31" t="s">
        <v>10366</v>
      </c>
      <c r="H1790" s="29" t="s">
        <v>4319</v>
      </c>
      <c r="I1790" s="18">
        <v>2.52</v>
      </c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</row>
    <row r="1791" ht="15.75" customHeight="1">
      <c r="A1791" s="8">
        <v>1790.0</v>
      </c>
      <c r="B1791" s="31" t="s">
        <v>10367</v>
      </c>
      <c r="C1791" s="26" t="s">
        <v>10368</v>
      </c>
      <c r="D1791" s="29" t="s">
        <v>10369</v>
      </c>
      <c r="E1791" s="32">
        <v>152.1503</v>
      </c>
      <c r="F1791" s="20">
        <v>0.6</v>
      </c>
      <c r="G1791" s="31" t="s">
        <v>10370</v>
      </c>
      <c r="H1791" s="29" t="s">
        <v>4319</v>
      </c>
      <c r="I1791" s="18">
        <v>3.1804285714285716</v>
      </c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</row>
    <row r="1792" ht="15.0" customHeight="1">
      <c r="A1792" s="8">
        <v>1791.0</v>
      </c>
      <c r="B1792" s="31" t="s">
        <v>10371</v>
      </c>
      <c r="C1792" s="26" t="s">
        <v>10372</v>
      </c>
      <c r="D1792" s="29" t="s">
        <v>10373</v>
      </c>
      <c r="E1792" s="32">
        <v>153.1351</v>
      </c>
      <c r="F1792" s="20">
        <v>0.91</v>
      </c>
      <c r="G1792" s="31" t="s">
        <v>10374</v>
      </c>
      <c r="H1792" s="6" t="s">
        <v>5252</v>
      </c>
      <c r="I1792" s="18">
        <v>3.3795714285714284</v>
      </c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</row>
    <row r="1793" ht="15.75" customHeight="1">
      <c r="A1793" s="8">
        <v>1792.0</v>
      </c>
      <c r="B1793" s="31" t="s">
        <v>2511</v>
      </c>
      <c r="C1793" s="26" t="s">
        <v>2512</v>
      </c>
      <c r="D1793" s="29" t="s">
        <v>10375</v>
      </c>
      <c r="E1793" s="32">
        <v>105.1369</v>
      </c>
      <c r="F1793" s="20">
        <v>1.54</v>
      </c>
      <c r="G1793" s="31" t="s">
        <v>10376</v>
      </c>
      <c r="H1793" s="29" t="s">
        <v>4319</v>
      </c>
      <c r="I1793" s="18">
        <v>3.24</v>
      </c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</row>
    <row r="1794" ht="15.75" customHeight="1">
      <c r="A1794" s="8">
        <v>1793.0</v>
      </c>
      <c r="B1794" s="31" t="s">
        <v>2514</v>
      </c>
      <c r="C1794" s="26" t="s">
        <v>2515</v>
      </c>
      <c r="D1794" s="29" t="s">
        <v>10377</v>
      </c>
      <c r="E1794" s="32">
        <v>105.1369</v>
      </c>
      <c r="F1794" s="20">
        <v>1.71</v>
      </c>
      <c r="G1794" s="31" t="s">
        <v>10378</v>
      </c>
      <c r="H1794" s="29" t="s">
        <v>4319</v>
      </c>
      <c r="I1794" s="18">
        <v>4.099</v>
      </c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</row>
    <row r="1795" ht="15.75" customHeight="1">
      <c r="A1795" s="8">
        <v>1794.0</v>
      </c>
      <c r="B1795" s="31" t="s">
        <v>2517</v>
      </c>
      <c r="C1795" s="26" t="s">
        <v>2518</v>
      </c>
      <c r="D1795" s="29" t="s">
        <v>10379</v>
      </c>
      <c r="E1795" s="32">
        <v>137.1786</v>
      </c>
      <c r="F1795" s="20">
        <v>0.6</v>
      </c>
      <c r="G1795" s="31" t="s">
        <v>10380</v>
      </c>
      <c r="H1795" s="29" t="s">
        <v>4319</v>
      </c>
      <c r="I1795" s="18">
        <v>2.16</v>
      </c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</row>
    <row r="1796" ht="15.75" customHeight="1">
      <c r="A1796" s="8">
        <v>1795.0</v>
      </c>
      <c r="B1796" s="31" t="s">
        <v>10381</v>
      </c>
      <c r="C1796" s="26" t="s">
        <v>10382</v>
      </c>
      <c r="D1796" s="29" t="s">
        <v>10383</v>
      </c>
      <c r="E1796" s="32">
        <v>109.1256</v>
      </c>
      <c r="F1796" s="20">
        <v>0.06</v>
      </c>
      <c r="G1796" s="31" t="s">
        <v>10384</v>
      </c>
      <c r="H1796" s="29" t="s">
        <v>4319</v>
      </c>
      <c r="I1796" s="18">
        <v>1.6705</v>
      </c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</row>
    <row r="1797" ht="15.75" customHeight="1">
      <c r="A1797" s="8">
        <v>1796.0</v>
      </c>
      <c r="B1797" s="31" t="s">
        <v>10385</v>
      </c>
      <c r="C1797" s="26" t="s">
        <v>10386</v>
      </c>
      <c r="D1797" s="29" t="s">
        <v>10387</v>
      </c>
      <c r="E1797" s="32">
        <v>109.1256</v>
      </c>
      <c r="F1797" s="20">
        <v>0.06</v>
      </c>
      <c r="G1797" s="31" t="s">
        <v>10388</v>
      </c>
      <c r="H1797" s="29" t="s">
        <v>4319</v>
      </c>
      <c r="I1797" s="18">
        <v>1.5185</v>
      </c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</row>
    <row r="1798" ht="15.75" customHeight="1">
      <c r="A1798" s="8">
        <v>1797.0</v>
      </c>
      <c r="B1798" s="31" t="s">
        <v>10389</v>
      </c>
      <c r="C1798" s="3" t="s">
        <v>10390</v>
      </c>
      <c r="D1798" s="29" t="s">
        <v>10391</v>
      </c>
      <c r="E1798" s="32">
        <v>223.2247</v>
      </c>
      <c r="F1798" s="20">
        <v>1.34032138496563</v>
      </c>
      <c r="G1798" s="31" t="s">
        <v>5620</v>
      </c>
      <c r="H1798" s="29" t="s">
        <v>4319</v>
      </c>
      <c r="I1798" s="18">
        <v>2.87</v>
      </c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</row>
    <row r="1799" ht="15.75" customHeight="1">
      <c r="A1799" s="8">
        <v>1798.0</v>
      </c>
      <c r="B1799" s="31" t="s">
        <v>10392</v>
      </c>
      <c r="C1799" s="26" t="s">
        <v>10393</v>
      </c>
      <c r="D1799" s="29" t="s">
        <v>10394</v>
      </c>
      <c r="E1799" s="32">
        <v>165.1887</v>
      </c>
      <c r="F1799" s="20">
        <v>1.38</v>
      </c>
      <c r="G1799" s="31" t="s">
        <v>10395</v>
      </c>
      <c r="H1799" s="29" t="s">
        <v>4319</v>
      </c>
      <c r="I1799" s="18">
        <v>2.08</v>
      </c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</row>
    <row r="1800" ht="15.0" customHeight="1">
      <c r="A1800" s="8">
        <v>1799.0</v>
      </c>
      <c r="B1800" s="31" t="s">
        <v>10396</v>
      </c>
      <c r="C1800" s="26" t="s">
        <v>10397</v>
      </c>
      <c r="D1800" s="29" t="s">
        <v>10398</v>
      </c>
      <c r="E1800" s="32">
        <v>165.1887</v>
      </c>
      <c r="F1800" s="20">
        <v>1.38</v>
      </c>
      <c r="G1800" s="31" t="s">
        <v>4600</v>
      </c>
      <c r="H1800" s="29" t="s">
        <v>4319</v>
      </c>
      <c r="I1800" s="18">
        <v>2.06</v>
      </c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</row>
    <row r="1801" ht="15.75" customHeight="1">
      <c r="A1801" s="8">
        <v>1800.0</v>
      </c>
      <c r="B1801" s="31" t="s">
        <v>10399</v>
      </c>
      <c r="C1801" s="26" t="s">
        <v>10400</v>
      </c>
      <c r="D1801" s="29" t="s">
        <v>10401</v>
      </c>
      <c r="E1801" s="32">
        <v>151.1622</v>
      </c>
      <c r="F1801" s="20">
        <v>0.87</v>
      </c>
      <c r="G1801" s="31" t="s">
        <v>10395</v>
      </c>
      <c r="H1801" s="29" t="s">
        <v>4319</v>
      </c>
      <c r="I1801" s="18">
        <v>2.08</v>
      </c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</row>
    <row r="1802" ht="15.75" customHeight="1">
      <c r="A1802" s="8">
        <v>1801.0</v>
      </c>
      <c r="B1802" s="31" t="s">
        <v>10402</v>
      </c>
      <c r="C1802" s="26" t="s">
        <v>10403</v>
      </c>
      <c r="D1802" s="29" t="s">
        <v>10404</v>
      </c>
      <c r="E1802" s="32">
        <v>137.1357</v>
      </c>
      <c r="F1802" s="20">
        <v>0.87</v>
      </c>
      <c r="G1802" s="31" t="s">
        <v>10405</v>
      </c>
      <c r="H1802" s="29" t="s">
        <v>4319</v>
      </c>
      <c r="I1802" s="18">
        <v>2.1879999999999997</v>
      </c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</row>
    <row r="1803" ht="15.75" customHeight="1">
      <c r="A1803" s="8">
        <v>1802.0</v>
      </c>
      <c r="B1803" s="31" t="s">
        <v>2520</v>
      </c>
      <c r="C1803" s="26" t="s">
        <v>2521</v>
      </c>
      <c r="D1803" s="29" t="s">
        <v>10406</v>
      </c>
      <c r="E1803" s="32">
        <v>109.1256</v>
      </c>
      <c r="F1803" s="20">
        <v>-0.02</v>
      </c>
      <c r="G1803" s="31" t="s">
        <v>10407</v>
      </c>
      <c r="H1803" s="29" t="s">
        <v>4319</v>
      </c>
      <c r="I1803" s="18">
        <v>1.5135</v>
      </c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</row>
    <row r="1804" ht="15.75" customHeight="1">
      <c r="A1804" s="8">
        <v>1803.0</v>
      </c>
      <c r="B1804" s="31" t="s">
        <v>10408</v>
      </c>
      <c r="C1804" s="26" t="s">
        <v>10409</v>
      </c>
      <c r="D1804" s="29" t="s">
        <v>10410</v>
      </c>
      <c r="E1804" s="32">
        <v>107.1098</v>
      </c>
      <c r="F1804" s="20">
        <v>0.44</v>
      </c>
      <c r="G1804" s="31" t="s">
        <v>10411</v>
      </c>
      <c r="H1804" s="3" t="s">
        <v>6076</v>
      </c>
      <c r="I1804" s="18">
        <v>2.88</v>
      </c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</row>
    <row r="1805" ht="15.75" customHeight="1">
      <c r="A1805" s="8">
        <v>1804.0</v>
      </c>
      <c r="B1805" s="31" t="s">
        <v>2523</v>
      </c>
      <c r="C1805" s="26" t="s">
        <v>2524</v>
      </c>
      <c r="D1805" s="29" t="s">
        <v>10412</v>
      </c>
      <c r="E1805" s="32">
        <v>107.1098</v>
      </c>
      <c r="F1805" s="20">
        <v>0.29</v>
      </c>
      <c r="G1805" s="31" t="s">
        <v>10413</v>
      </c>
      <c r="H1805" s="3" t="s">
        <v>6076</v>
      </c>
      <c r="I1805" s="18">
        <v>2.7266666666666666</v>
      </c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</row>
    <row r="1806" ht="15.0" customHeight="1">
      <c r="A1806" s="8">
        <v>1805.0</v>
      </c>
      <c r="B1806" s="31" t="s">
        <v>10414</v>
      </c>
      <c r="C1806" s="26" t="s">
        <v>10415</v>
      </c>
      <c r="D1806" s="29" t="s">
        <v>10416</v>
      </c>
      <c r="E1806" s="32">
        <v>107.1098</v>
      </c>
      <c r="F1806" s="20">
        <v>0.43</v>
      </c>
      <c r="G1806" s="31" t="s">
        <v>10417</v>
      </c>
      <c r="H1806" s="29" t="s">
        <v>4319</v>
      </c>
      <c r="I1806" s="18">
        <v>2.8155</v>
      </c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</row>
    <row r="1807" ht="15.0" customHeight="1">
      <c r="A1807" s="8">
        <v>1806.0</v>
      </c>
      <c r="B1807" s="31" t="s">
        <v>10418</v>
      </c>
      <c r="C1807" s="26" t="s">
        <v>10419</v>
      </c>
      <c r="D1807" s="29" t="s">
        <v>10420</v>
      </c>
      <c r="E1807" s="32">
        <v>95.0991</v>
      </c>
      <c r="F1807" s="20">
        <v>-1.3</v>
      </c>
      <c r="G1807" s="31" t="s">
        <v>10421</v>
      </c>
      <c r="H1807" s="29" t="s">
        <v>4319</v>
      </c>
      <c r="I1807" s="18">
        <v>1.4109999999999998</v>
      </c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</row>
    <row r="1808" ht="15.0" customHeight="1">
      <c r="A1808" s="8">
        <v>1807.0</v>
      </c>
      <c r="B1808" s="31" t="s">
        <v>10422</v>
      </c>
      <c r="C1808" s="3" t="s">
        <v>10423</v>
      </c>
      <c r="D1808" s="29" t="s">
        <v>10424</v>
      </c>
      <c r="E1808" s="32">
        <v>191.2259</v>
      </c>
      <c r="F1808" s="20">
        <v>1.32165463734483</v>
      </c>
      <c r="G1808" s="31" t="s">
        <v>10425</v>
      </c>
      <c r="H1808" s="29" t="s">
        <v>4319</v>
      </c>
      <c r="I1808" s="18">
        <v>2.46</v>
      </c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</row>
    <row r="1809" ht="15.75" customHeight="1">
      <c r="A1809" s="8">
        <v>1808.0</v>
      </c>
      <c r="B1809" s="31" t="s">
        <v>2526</v>
      </c>
      <c r="C1809" s="26" t="s">
        <v>2527</v>
      </c>
      <c r="D1809" s="29" t="s">
        <v>10426</v>
      </c>
      <c r="E1809" s="32">
        <v>121.1363</v>
      </c>
      <c r="F1809" s="20">
        <v>0.48</v>
      </c>
      <c r="G1809" s="31" t="s">
        <v>10427</v>
      </c>
      <c r="H1809" s="29" t="s">
        <v>4319</v>
      </c>
      <c r="I1809" s="18">
        <v>2.1358333333333333</v>
      </c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</row>
    <row r="1810" ht="15.75" customHeight="1">
      <c r="A1810" s="8">
        <v>1809.0</v>
      </c>
      <c r="B1810" s="31" t="s">
        <v>2529</v>
      </c>
      <c r="C1810" s="26" t="s">
        <v>2530</v>
      </c>
      <c r="D1810" s="29" t="s">
        <v>10428</v>
      </c>
      <c r="E1810" s="32">
        <v>167.1187</v>
      </c>
      <c r="F1810" s="20">
        <v>0.57</v>
      </c>
      <c r="G1810" s="31" t="s">
        <v>10429</v>
      </c>
      <c r="H1810" s="29" t="s">
        <v>4319</v>
      </c>
      <c r="I1810" s="18">
        <v>3.042666666666667</v>
      </c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</row>
    <row r="1811" ht="15.75" customHeight="1">
      <c r="A1811" s="8">
        <v>1810.0</v>
      </c>
      <c r="B1811" s="31" t="s">
        <v>10430</v>
      </c>
      <c r="C1811" s="26" t="s">
        <v>10431</v>
      </c>
      <c r="D1811" s="29" t="s">
        <v>10432</v>
      </c>
      <c r="E1811" s="32">
        <v>123.1092</v>
      </c>
      <c r="F1811" s="20">
        <v>0.72</v>
      </c>
      <c r="G1811" s="31" t="s">
        <v>10433</v>
      </c>
      <c r="H1811" s="29" t="s">
        <v>4319</v>
      </c>
      <c r="I1811" s="18">
        <v>3.0705</v>
      </c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</row>
    <row r="1812" ht="15.75" customHeight="1">
      <c r="A1812" s="8">
        <v>1811.0</v>
      </c>
      <c r="B1812" s="31" t="s">
        <v>10434</v>
      </c>
      <c r="C1812" s="26" t="s">
        <v>10435</v>
      </c>
      <c r="D1812" s="29" t="s">
        <v>10436</v>
      </c>
      <c r="E1812" s="32">
        <v>123.1092</v>
      </c>
      <c r="F1812" s="20">
        <v>0.36</v>
      </c>
      <c r="G1812" s="31" t="s">
        <v>10437</v>
      </c>
      <c r="H1812" s="29" t="s">
        <v>4319</v>
      </c>
      <c r="I1812" s="18">
        <v>1.642</v>
      </c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</row>
    <row r="1813" ht="15.0" customHeight="1">
      <c r="A1813" s="8">
        <v>1812.0</v>
      </c>
      <c r="B1813" s="31" t="s">
        <v>10438</v>
      </c>
      <c r="C1813" s="26" t="s">
        <v>10439</v>
      </c>
      <c r="D1813" s="29" t="s">
        <v>10440</v>
      </c>
      <c r="E1813" s="32">
        <v>123.1092</v>
      </c>
      <c r="F1813" s="20">
        <v>0.32</v>
      </c>
      <c r="G1813" s="31" t="s">
        <v>10441</v>
      </c>
      <c r="H1813" s="29" t="s">
        <v>4319</v>
      </c>
      <c r="I1813" s="18">
        <v>1.617</v>
      </c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</row>
    <row r="1814" ht="15.75" customHeight="1">
      <c r="A1814" s="8">
        <v>1813.0</v>
      </c>
      <c r="B1814" s="31" t="s">
        <v>10442</v>
      </c>
      <c r="C1814" s="26" t="s">
        <v>10443</v>
      </c>
      <c r="D1814" s="29" t="s">
        <v>10444</v>
      </c>
      <c r="E1814" s="32">
        <v>110.1137</v>
      </c>
      <c r="F1814" s="20">
        <v>0.05</v>
      </c>
      <c r="G1814" s="31" t="s">
        <v>10445</v>
      </c>
      <c r="H1814" s="29" t="s">
        <v>4319</v>
      </c>
      <c r="I1814" s="18">
        <v>3.05</v>
      </c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</row>
    <row r="1815" ht="15.0" customHeight="1">
      <c r="A1815" s="8">
        <v>1814.0</v>
      </c>
      <c r="B1815" s="31" t="s">
        <v>2532</v>
      </c>
      <c r="C1815" s="26" t="s">
        <v>2533</v>
      </c>
      <c r="D1815" s="29" t="s">
        <v>10446</v>
      </c>
      <c r="E1815" s="32">
        <v>143.5737</v>
      </c>
      <c r="F1815" s="20">
        <v>1.07</v>
      </c>
      <c r="G1815" s="31" t="s">
        <v>10447</v>
      </c>
      <c r="H1815" s="29" t="s">
        <v>4319</v>
      </c>
      <c r="I1815" s="18">
        <v>2.5300000000000002</v>
      </c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</row>
    <row r="1816" ht="15.0" customHeight="1">
      <c r="A1816" s="8">
        <v>1815.0</v>
      </c>
      <c r="B1816" s="31" t="s">
        <v>10448</v>
      </c>
      <c r="C1816" s="26" t="s">
        <v>10449</v>
      </c>
      <c r="D1816" s="29" t="s">
        <v>10450</v>
      </c>
      <c r="E1816" s="32">
        <v>108.1408</v>
      </c>
      <c r="F1816" s="20">
        <v>0.54</v>
      </c>
      <c r="G1816" s="31" t="s">
        <v>6900</v>
      </c>
      <c r="H1816" s="29" t="s">
        <v>4319</v>
      </c>
      <c r="I1816" s="18">
        <v>2.13</v>
      </c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</row>
    <row r="1817" ht="15.75" customHeight="1">
      <c r="A1817" s="8">
        <v>1816.0</v>
      </c>
      <c r="B1817" s="31" t="s">
        <v>10451</v>
      </c>
      <c r="C1817" s="26" t="s">
        <v>10452</v>
      </c>
      <c r="D1817" s="29" t="s">
        <v>10453</v>
      </c>
      <c r="E1817" s="32">
        <v>80.0878</v>
      </c>
      <c r="F1817" s="20">
        <v>-0.72</v>
      </c>
      <c r="G1817" s="31" t="s">
        <v>10454</v>
      </c>
      <c r="H1817" s="29" t="s">
        <v>4319</v>
      </c>
      <c r="I1817" s="18">
        <v>1.5915</v>
      </c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</row>
    <row r="1818" ht="15.75" customHeight="1">
      <c r="A1818" s="8">
        <v>1817.0</v>
      </c>
      <c r="B1818" s="31" t="s">
        <v>10455</v>
      </c>
      <c r="C1818" s="26" t="s">
        <v>10456</v>
      </c>
      <c r="D1818" s="29" t="s">
        <v>10457</v>
      </c>
      <c r="E1818" s="32">
        <v>80.0878</v>
      </c>
      <c r="F1818" s="20">
        <v>-0.4</v>
      </c>
      <c r="G1818" s="31" t="s">
        <v>10458</v>
      </c>
      <c r="H1818" s="29" t="s">
        <v>4319</v>
      </c>
      <c r="I1818" s="18">
        <v>1.249</v>
      </c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</row>
    <row r="1819" ht="15.75" customHeight="1">
      <c r="A1819" s="8">
        <v>1818.0</v>
      </c>
      <c r="B1819" s="31" t="s">
        <v>10459</v>
      </c>
      <c r="C1819" s="26" t="s">
        <v>10460</v>
      </c>
      <c r="D1819" s="29" t="s">
        <v>10461</v>
      </c>
      <c r="E1819" s="32">
        <v>140.1</v>
      </c>
      <c r="F1819" s="20">
        <v>0.28</v>
      </c>
      <c r="G1819" s="31" t="s">
        <v>9337</v>
      </c>
      <c r="H1819" s="6" t="s">
        <v>5070</v>
      </c>
      <c r="I1819" s="18">
        <v>2.57</v>
      </c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</row>
    <row r="1820" ht="15.75" customHeight="1">
      <c r="A1820" s="8">
        <v>1819.0</v>
      </c>
      <c r="B1820" s="31" t="s">
        <v>10462</v>
      </c>
      <c r="C1820" s="26" t="s">
        <v>10463</v>
      </c>
      <c r="D1820" s="29" t="s">
        <v>10464</v>
      </c>
      <c r="E1820" s="32">
        <v>193.975</v>
      </c>
      <c r="F1820" s="20">
        <v>2.29</v>
      </c>
      <c r="G1820" s="31" t="s">
        <v>10465</v>
      </c>
      <c r="H1820" s="6" t="s">
        <v>5070</v>
      </c>
      <c r="I1820" s="18">
        <v>5.12</v>
      </c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</row>
    <row r="1821" ht="15.75" customHeight="1">
      <c r="A1821" s="8">
        <v>1820.0</v>
      </c>
      <c r="B1821" s="31" t="s">
        <v>10466</v>
      </c>
      <c r="C1821" s="26" t="s">
        <v>10467</v>
      </c>
      <c r="D1821" s="29" t="s">
        <v>10468</v>
      </c>
      <c r="E1821" s="32">
        <v>94.1143</v>
      </c>
      <c r="F1821" s="20">
        <v>0.21</v>
      </c>
      <c r="G1821" s="31" t="s">
        <v>10469</v>
      </c>
      <c r="H1821" s="29" t="s">
        <v>4319</v>
      </c>
      <c r="I1821" s="18">
        <v>1.91</v>
      </c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</row>
    <row r="1822" ht="15.75" customHeight="1">
      <c r="A1822" s="8">
        <v>1821.0</v>
      </c>
      <c r="B1822" s="31" t="s">
        <v>10470</v>
      </c>
      <c r="C1822" s="26" t="s">
        <v>10471</v>
      </c>
      <c r="D1822" s="29" t="s">
        <v>10472</v>
      </c>
      <c r="E1822" s="32">
        <v>80.0878</v>
      </c>
      <c r="F1822" s="20">
        <v>-0.26</v>
      </c>
      <c r="G1822" s="31" t="s">
        <v>10473</v>
      </c>
      <c r="H1822" s="29" t="s">
        <v>4319</v>
      </c>
      <c r="I1822" s="18">
        <v>1.1425833333333333</v>
      </c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</row>
    <row r="1823" ht="15.75" customHeight="1">
      <c r="A1823" s="8">
        <v>1822.0</v>
      </c>
      <c r="B1823" s="31" t="s">
        <v>10474</v>
      </c>
      <c r="C1823" s="26" t="s">
        <v>10475</v>
      </c>
      <c r="D1823" s="29" t="s">
        <v>10476</v>
      </c>
      <c r="E1823" s="32">
        <v>108.0946</v>
      </c>
      <c r="F1823" s="20">
        <v>0.2</v>
      </c>
      <c r="G1823" s="31" t="s">
        <v>10477</v>
      </c>
      <c r="H1823" s="29" t="s">
        <v>4319</v>
      </c>
      <c r="I1823" s="18">
        <v>5.33</v>
      </c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</row>
    <row r="1824" ht="15.75" customHeight="1">
      <c r="A1824" s="8">
        <v>1823.0</v>
      </c>
      <c r="B1824" s="31" t="s">
        <v>10478</v>
      </c>
      <c r="C1824" s="26" t="s">
        <v>10479</v>
      </c>
      <c r="D1824" s="29" t="s">
        <v>10480</v>
      </c>
      <c r="E1824" s="32">
        <v>136.1476</v>
      </c>
      <c r="F1824" s="20">
        <v>1.28</v>
      </c>
      <c r="G1824" s="31" t="s">
        <v>10481</v>
      </c>
      <c r="H1824" s="29" t="s">
        <v>4319</v>
      </c>
      <c r="I1824" s="18">
        <v>5.16</v>
      </c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</row>
    <row r="1825" ht="15.75" customHeight="1">
      <c r="A1825" s="8">
        <v>1824.0</v>
      </c>
      <c r="B1825" s="31" t="s">
        <v>10482</v>
      </c>
      <c r="C1825" s="26" t="s">
        <v>10483</v>
      </c>
      <c r="D1825" s="29" t="s">
        <v>10484</v>
      </c>
      <c r="E1825" s="32">
        <v>136.1476</v>
      </c>
      <c r="F1825" s="20">
        <v>1.22</v>
      </c>
      <c r="G1825" s="31" t="s">
        <v>3011</v>
      </c>
      <c r="H1825" s="29" t="s">
        <v>4319</v>
      </c>
      <c r="I1825" s="18">
        <v>5.24</v>
      </c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</row>
    <row r="1826" ht="15.75" customHeight="1">
      <c r="A1826" s="8">
        <v>1825.0</v>
      </c>
      <c r="B1826" s="31" t="s">
        <v>10485</v>
      </c>
      <c r="C1826" s="26" t="s">
        <v>10486</v>
      </c>
      <c r="D1826" s="29" t="s">
        <v>10487</v>
      </c>
      <c r="E1826" s="32">
        <v>122.1211</v>
      </c>
      <c r="F1826" s="20">
        <v>0.72</v>
      </c>
      <c r="G1826" s="31" t="s">
        <v>10488</v>
      </c>
      <c r="H1826" s="29" t="s">
        <v>4319</v>
      </c>
      <c r="I1826" s="18">
        <v>5.41</v>
      </c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</row>
    <row r="1827" ht="15.75" customHeight="1">
      <c r="A1827" s="8">
        <v>1826.0</v>
      </c>
      <c r="B1827" s="31" t="s">
        <v>10489</v>
      </c>
      <c r="C1827" s="26" t="s">
        <v>10490</v>
      </c>
      <c r="D1827" s="29" t="s">
        <v>10491</v>
      </c>
      <c r="E1827" s="32">
        <v>164.2006</v>
      </c>
      <c r="F1827" s="20">
        <v>2.23</v>
      </c>
      <c r="G1827" s="31" t="s">
        <v>10492</v>
      </c>
      <c r="H1827" s="29" t="s">
        <v>4319</v>
      </c>
      <c r="I1827" s="18">
        <v>4.25</v>
      </c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</row>
    <row r="1828" ht="15.0" customHeight="1">
      <c r="A1828" s="8">
        <v>1827.0</v>
      </c>
      <c r="B1828" s="31" t="s">
        <v>10493</v>
      </c>
      <c r="C1828" s="3" t="s">
        <v>10494</v>
      </c>
      <c r="D1828" s="29" t="s">
        <v>10495</v>
      </c>
      <c r="E1828" s="32">
        <v>168.1464</v>
      </c>
      <c r="F1828" s="20">
        <v>0.440380801363836</v>
      </c>
      <c r="G1828" s="31" t="s">
        <v>10131</v>
      </c>
      <c r="H1828" s="29" t="s">
        <v>4319</v>
      </c>
      <c r="I1828" s="18">
        <v>4.52</v>
      </c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</row>
    <row r="1829" ht="15.75" customHeight="1">
      <c r="A1829" s="8">
        <v>1828.0</v>
      </c>
      <c r="B1829" s="31" t="s">
        <v>10496</v>
      </c>
      <c r="C1829" s="26" t="s">
        <v>10497</v>
      </c>
      <c r="D1829" s="29" t="s">
        <v>10498</v>
      </c>
      <c r="E1829" s="32">
        <v>168.1464</v>
      </c>
      <c r="F1829" s="20">
        <v>-0.06</v>
      </c>
      <c r="G1829" s="31" t="s">
        <v>10499</v>
      </c>
      <c r="H1829" s="29" t="s">
        <v>4319</v>
      </c>
      <c r="I1829" s="18">
        <v>4.99</v>
      </c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</row>
    <row r="1830" ht="15.75" customHeight="1">
      <c r="A1830" s="8">
        <v>1829.0</v>
      </c>
      <c r="B1830" s="31" t="s">
        <v>10500</v>
      </c>
      <c r="C1830" s="26" t="s">
        <v>10501</v>
      </c>
      <c r="D1830" s="29" t="s">
        <v>10502</v>
      </c>
      <c r="E1830" s="32">
        <v>176.9842</v>
      </c>
      <c r="F1830" s="20">
        <v>1.23</v>
      </c>
      <c r="G1830" s="31" t="s">
        <v>10503</v>
      </c>
      <c r="H1830" s="29" t="s">
        <v>4319</v>
      </c>
      <c r="I1830" s="18">
        <v>5.609999999999999</v>
      </c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</row>
    <row r="1831" ht="15.75" customHeight="1">
      <c r="A1831" s="8">
        <v>1830.0</v>
      </c>
      <c r="B1831" s="31" t="s">
        <v>10504</v>
      </c>
      <c r="C1831" s="26" t="s">
        <v>10505</v>
      </c>
      <c r="D1831" s="29" t="s">
        <v>10506</v>
      </c>
      <c r="E1831" s="32">
        <v>142.5394</v>
      </c>
      <c r="F1831" s="20">
        <v>0.84</v>
      </c>
      <c r="G1831" s="31" t="s">
        <v>10507</v>
      </c>
      <c r="H1831" s="29" t="s">
        <v>4319</v>
      </c>
      <c r="I1831" s="18">
        <v>5.0626999999999995</v>
      </c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</row>
    <row r="1832" ht="15.75" customHeight="1">
      <c r="A1832" s="8">
        <v>1831.0</v>
      </c>
      <c r="B1832" s="31" t="s">
        <v>10508</v>
      </c>
      <c r="C1832" s="26" t="s">
        <v>10509</v>
      </c>
      <c r="D1832" s="29" t="s">
        <v>10510</v>
      </c>
      <c r="E1832" s="32">
        <v>245.8738</v>
      </c>
      <c r="F1832" s="20">
        <v>2.22</v>
      </c>
      <c r="G1832" s="31" t="s">
        <v>10511</v>
      </c>
      <c r="H1832" s="29" t="s">
        <v>4319</v>
      </c>
      <c r="I1832" s="18">
        <v>4.425666666666666</v>
      </c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</row>
    <row r="1833" ht="15.75" customHeight="1">
      <c r="A1833" s="8">
        <v>1832.0</v>
      </c>
      <c r="B1833" s="31" t="s">
        <v>10512</v>
      </c>
      <c r="C1833" s="26" t="s">
        <v>10513</v>
      </c>
      <c r="D1833" s="29" t="s">
        <v>10514</v>
      </c>
      <c r="E1833" s="32">
        <v>168.1464</v>
      </c>
      <c r="F1833" s="20">
        <v>-0.06</v>
      </c>
      <c r="G1833" s="31" t="s">
        <v>10515</v>
      </c>
      <c r="H1833" s="29" t="s">
        <v>4319</v>
      </c>
      <c r="I1833" s="18">
        <v>4.72</v>
      </c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</row>
    <row r="1834" ht="15.75" customHeight="1">
      <c r="A1834" s="8">
        <v>1833.0</v>
      </c>
      <c r="B1834" s="31" t="s">
        <v>10516</v>
      </c>
      <c r="C1834" s="26" t="s">
        <v>10517</v>
      </c>
      <c r="D1834" s="29" t="s">
        <v>10518</v>
      </c>
      <c r="E1834" s="32">
        <v>140.0934</v>
      </c>
      <c r="F1834" s="20">
        <v>-1.12</v>
      </c>
      <c r="G1834" s="31" t="s">
        <v>10519</v>
      </c>
      <c r="H1834" s="29" t="s">
        <v>4319</v>
      </c>
      <c r="I1834" s="18">
        <v>2.9477</v>
      </c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</row>
    <row r="1835" ht="15.75" customHeight="1">
      <c r="A1835" s="8">
        <v>1834.0</v>
      </c>
      <c r="B1835" s="31" t="s">
        <v>10520</v>
      </c>
      <c r="C1835" s="26" t="s">
        <v>10521</v>
      </c>
      <c r="D1835" s="29" t="s">
        <v>10522</v>
      </c>
      <c r="E1835" s="32">
        <v>96.1268</v>
      </c>
      <c r="F1835" s="20">
        <v>2.46</v>
      </c>
      <c r="G1835" s="31" t="s">
        <v>10523</v>
      </c>
      <c r="H1835" s="29" t="s">
        <v>4319</v>
      </c>
      <c r="I1835" s="18">
        <v>2.49</v>
      </c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</row>
    <row r="1836" ht="15.75" customHeight="1">
      <c r="A1836" s="8">
        <v>1835.0</v>
      </c>
      <c r="B1836" s="31" t="s">
        <v>2547</v>
      </c>
      <c r="C1836" s="26" t="s">
        <v>2548</v>
      </c>
      <c r="D1836" s="29" t="s">
        <v>10524</v>
      </c>
      <c r="E1836" s="32">
        <v>96.1268</v>
      </c>
      <c r="F1836" s="20">
        <v>2.24</v>
      </c>
      <c r="G1836" s="31" t="s">
        <v>10525</v>
      </c>
      <c r="H1836" s="29" t="s">
        <v>4319</v>
      </c>
      <c r="I1836" s="18">
        <v>2.52</v>
      </c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</row>
    <row r="1837" ht="15.75" customHeight="1">
      <c r="A1837" s="8">
        <v>1836.0</v>
      </c>
      <c r="B1837" s="31" t="s">
        <v>10526</v>
      </c>
      <c r="C1837" s="26" t="s">
        <v>10527</v>
      </c>
      <c r="D1837" s="29" t="s">
        <v>10528</v>
      </c>
      <c r="E1837" s="32">
        <v>124.1798</v>
      </c>
      <c r="F1837" s="20">
        <v>3.38</v>
      </c>
      <c r="G1837" s="31" t="s">
        <v>10529</v>
      </c>
      <c r="H1837" s="29" t="s">
        <v>4319</v>
      </c>
      <c r="I1837" s="18">
        <v>3.44</v>
      </c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</row>
    <row r="1838" ht="15.75" customHeight="1">
      <c r="A1838" s="8">
        <v>1837.0</v>
      </c>
      <c r="B1838" s="31" t="s">
        <v>10530</v>
      </c>
      <c r="C1838" s="26" t="s">
        <v>10531</v>
      </c>
      <c r="D1838" s="29" t="s">
        <v>10532</v>
      </c>
      <c r="E1838" s="32">
        <v>96.1268</v>
      </c>
      <c r="F1838" s="20">
        <v>2.4</v>
      </c>
      <c r="G1838" s="31" t="s">
        <v>10362</v>
      </c>
      <c r="H1838" s="29" t="s">
        <v>4319</v>
      </c>
      <c r="I1838" s="18">
        <v>2.48</v>
      </c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</row>
    <row r="1839" ht="15.75" customHeight="1">
      <c r="A1839" s="8">
        <v>1838.0</v>
      </c>
      <c r="B1839" s="31" t="s">
        <v>10533</v>
      </c>
      <c r="C1839" s="26" t="s">
        <v>10534</v>
      </c>
      <c r="D1839" s="29" t="s">
        <v>10535</v>
      </c>
      <c r="E1839" s="32">
        <v>138.2063</v>
      </c>
      <c r="F1839" s="20">
        <v>3.87</v>
      </c>
      <c r="G1839" s="31" t="s">
        <v>7695</v>
      </c>
      <c r="H1839" s="29" t="s">
        <v>4319</v>
      </c>
      <c r="I1839" s="18">
        <v>3.92</v>
      </c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</row>
    <row r="1840" ht="15.75" customHeight="1">
      <c r="A1840" s="8">
        <v>1839.0</v>
      </c>
      <c r="B1840" s="31" t="s">
        <v>2550</v>
      </c>
      <c r="C1840" s="26" t="s">
        <v>2551</v>
      </c>
      <c r="D1840" s="29" t="s">
        <v>10536</v>
      </c>
      <c r="E1840" s="32">
        <v>68.0738</v>
      </c>
      <c r="F1840" s="20">
        <v>1.34</v>
      </c>
      <c r="G1840" s="31" t="s">
        <v>10537</v>
      </c>
      <c r="H1840" s="29" t="s">
        <v>4319</v>
      </c>
      <c r="I1840" s="18">
        <v>1.35</v>
      </c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</row>
    <row r="1841" ht="15.0" customHeight="1">
      <c r="A1841" s="8">
        <v>1840.0</v>
      </c>
      <c r="B1841" s="31" t="s">
        <v>10538</v>
      </c>
      <c r="C1841" s="3" t="s">
        <v>10539</v>
      </c>
      <c r="D1841" s="29" t="s">
        <v>10540</v>
      </c>
      <c r="E1841" s="32">
        <v>122.1211</v>
      </c>
      <c r="F1841" s="20">
        <v>1.2617973428699</v>
      </c>
      <c r="G1841" s="31" t="s">
        <v>7939</v>
      </c>
      <c r="H1841" s="29" t="s">
        <v>4319</v>
      </c>
      <c r="I1841" s="18">
        <v>3.37</v>
      </c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</row>
    <row r="1842" ht="15.75" customHeight="1">
      <c r="A1842" s="8">
        <v>1841.0</v>
      </c>
      <c r="B1842" s="31" t="s">
        <v>10541</v>
      </c>
      <c r="C1842" s="26" t="s">
        <v>10542</v>
      </c>
      <c r="D1842" s="29" t="s">
        <v>10543</v>
      </c>
      <c r="E1842" s="32">
        <v>96.0839</v>
      </c>
      <c r="F1842" s="20">
        <v>0.41</v>
      </c>
      <c r="G1842" s="31" t="s">
        <v>10544</v>
      </c>
      <c r="H1842" s="3" t="s">
        <v>6076</v>
      </c>
      <c r="I1842" s="18">
        <v>2.9</v>
      </c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</row>
    <row r="1843" ht="15.75" customHeight="1">
      <c r="A1843" s="8">
        <v>1842.0</v>
      </c>
      <c r="B1843" s="31" t="s">
        <v>10545</v>
      </c>
      <c r="C1843" s="3" t="s">
        <v>10546</v>
      </c>
      <c r="D1843" s="29" t="s">
        <v>10547</v>
      </c>
      <c r="E1843" s="32">
        <v>130.5287</v>
      </c>
      <c r="F1843" s="20">
        <v>1.3315415470508</v>
      </c>
      <c r="G1843" s="31" t="s">
        <v>6522</v>
      </c>
      <c r="H1843" s="29" t="s">
        <v>4319</v>
      </c>
      <c r="I1843" s="18">
        <v>3.07</v>
      </c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</row>
    <row r="1844" ht="15.75" customHeight="1">
      <c r="A1844" s="8">
        <v>1843.0</v>
      </c>
      <c r="B1844" s="31" t="s">
        <v>10548</v>
      </c>
      <c r="C1844" s="26" t="s">
        <v>10549</v>
      </c>
      <c r="D1844" s="29" t="s">
        <v>10550</v>
      </c>
      <c r="E1844" s="32">
        <v>110.1104</v>
      </c>
      <c r="F1844" s="20">
        <v>0.67</v>
      </c>
      <c r="G1844" s="31" t="s">
        <v>10551</v>
      </c>
      <c r="H1844" s="29" t="s">
        <v>4319</v>
      </c>
      <c r="I1844" s="18">
        <v>2.97</v>
      </c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</row>
    <row r="1845" ht="15.75" customHeight="1">
      <c r="A1845" s="8">
        <v>1844.0</v>
      </c>
      <c r="B1845" s="31" t="s">
        <v>10552</v>
      </c>
      <c r="C1845" s="26" t="s">
        <v>10553</v>
      </c>
      <c r="D1845" s="29" t="s">
        <v>10554</v>
      </c>
      <c r="E1845" s="32">
        <v>96.0839</v>
      </c>
      <c r="F1845" s="20">
        <v>0.51</v>
      </c>
      <c r="G1845" s="31" t="s">
        <v>10555</v>
      </c>
      <c r="H1845" s="29" t="s">
        <v>4319</v>
      </c>
      <c r="I1845" s="18">
        <v>3.0</v>
      </c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</row>
    <row r="1846" ht="15.75" customHeight="1">
      <c r="A1846" s="8">
        <v>1845.0</v>
      </c>
      <c r="B1846" s="31" t="s">
        <v>10556</v>
      </c>
      <c r="C1846" s="26" t="s">
        <v>10557</v>
      </c>
      <c r="D1846" s="29" t="s">
        <v>10558</v>
      </c>
      <c r="E1846" s="32">
        <v>174.98</v>
      </c>
      <c r="F1846" s="20">
        <v>1.72</v>
      </c>
      <c r="G1846" s="31" t="s">
        <v>10559</v>
      </c>
      <c r="H1846" s="29" t="s">
        <v>4319</v>
      </c>
      <c r="I1846" s="18">
        <v>3.13</v>
      </c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</row>
    <row r="1847" ht="15.0" customHeight="1">
      <c r="A1847" s="8">
        <v>1846.0</v>
      </c>
      <c r="B1847" s="31" t="s">
        <v>10560</v>
      </c>
      <c r="C1847" s="26" t="s">
        <v>10561</v>
      </c>
      <c r="D1847" s="29" t="s">
        <v>10562</v>
      </c>
      <c r="E1847" s="32">
        <v>221.9805</v>
      </c>
      <c r="F1847" s="20">
        <v>2.0</v>
      </c>
      <c r="G1847" s="31" t="s">
        <v>5237</v>
      </c>
      <c r="H1847" s="29" t="s">
        <v>4319</v>
      </c>
      <c r="I1847" s="18">
        <v>3.33</v>
      </c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</row>
    <row r="1848" ht="15.75" customHeight="1">
      <c r="A1848" s="8">
        <v>1847.0</v>
      </c>
      <c r="B1848" s="31" t="s">
        <v>10563</v>
      </c>
      <c r="C1848" s="26" t="s">
        <v>10564</v>
      </c>
      <c r="D1848" s="29" t="s">
        <v>10565</v>
      </c>
      <c r="E1848" s="32">
        <v>111.0985</v>
      </c>
      <c r="F1848" s="20">
        <v>-0.11</v>
      </c>
      <c r="G1848" s="31" t="s">
        <v>7511</v>
      </c>
      <c r="H1848" s="29" t="s">
        <v>4319</v>
      </c>
      <c r="I1848" s="18">
        <v>1.56</v>
      </c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</row>
    <row r="1849" ht="15.75" customHeight="1">
      <c r="A1849" s="8">
        <v>1848.0</v>
      </c>
      <c r="B1849" s="31" t="s">
        <v>10566</v>
      </c>
      <c r="C1849" s="26" t="s">
        <v>10567</v>
      </c>
      <c r="D1849" s="29" t="s">
        <v>10568</v>
      </c>
      <c r="E1849" s="32">
        <v>146.9699</v>
      </c>
      <c r="F1849" s="20">
        <v>2.18</v>
      </c>
      <c r="G1849" s="31" t="s">
        <v>10569</v>
      </c>
      <c r="H1849" s="29" t="s">
        <v>4319</v>
      </c>
      <c r="I1849" s="18">
        <v>2.52</v>
      </c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</row>
    <row r="1850" ht="15.0" customHeight="1">
      <c r="A1850" s="8">
        <v>1849.0</v>
      </c>
      <c r="B1850" s="31" t="s">
        <v>10570</v>
      </c>
      <c r="C1850" s="26" t="s">
        <v>10571</v>
      </c>
      <c r="D1850" s="29" t="s">
        <v>10572</v>
      </c>
      <c r="E1850" s="32">
        <v>126.1098</v>
      </c>
      <c r="F1850" s="20">
        <v>1.0</v>
      </c>
      <c r="G1850" s="31" t="s">
        <v>4390</v>
      </c>
      <c r="H1850" s="29" t="s">
        <v>4319</v>
      </c>
      <c r="I1850" s="18">
        <v>2.15</v>
      </c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</row>
    <row r="1851" ht="15.75" customHeight="1">
      <c r="A1851" s="8">
        <v>1850.0</v>
      </c>
      <c r="B1851" s="31" t="s">
        <v>10573</v>
      </c>
      <c r="C1851" s="26" t="s">
        <v>10574</v>
      </c>
      <c r="D1851" s="29" t="s">
        <v>10575</v>
      </c>
      <c r="E1851" s="32">
        <v>141.0815</v>
      </c>
      <c r="F1851" s="20">
        <v>1.01</v>
      </c>
      <c r="G1851" s="31" t="s">
        <v>10576</v>
      </c>
      <c r="H1851" s="29" t="s">
        <v>4319</v>
      </c>
      <c r="I1851" s="18">
        <v>5.23</v>
      </c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</row>
    <row r="1852" ht="15.0" customHeight="1">
      <c r="A1852" s="8">
        <v>1851.0</v>
      </c>
      <c r="B1852" s="31" t="s">
        <v>10577</v>
      </c>
      <c r="C1852" s="26" t="s">
        <v>10578</v>
      </c>
      <c r="D1852" s="29" t="s">
        <v>10579</v>
      </c>
      <c r="E1852" s="32">
        <v>124.1369</v>
      </c>
      <c r="F1852" s="20">
        <v>1.34</v>
      </c>
      <c r="G1852" s="31" t="s">
        <v>10580</v>
      </c>
      <c r="H1852" s="29" t="s">
        <v>4319</v>
      </c>
      <c r="I1852" s="18">
        <v>2.17</v>
      </c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</row>
    <row r="1853" ht="15.75" customHeight="1">
      <c r="A1853" s="8">
        <v>1852.0</v>
      </c>
      <c r="B1853" s="31" t="s">
        <v>10581</v>
      </c>
      <c r="C1853" s="26" t="s">
        <v>10582</v>
      </c>
      <c r="D1853" s="29" t="s">
        <v>10583</v>
      </c>
      <c r="E1853" s="32">
        <v>110.1104</v>
      </c>
      <c r="F1853" s="20">
        <v>0.52</v>
      </c>
      <c r="G1853" s="31" t="s">
        <v>10584</v>
      </c>
      <c r="H1853" s="29" t="s">
        <v>4319</v>
      </c>
      <c r="I1853" s="18">
        <v>1.96</v>
      </c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</row>
    <row r="1854" ht="15.75" customHeight="1">
      <c r="A1854" s="8">
        <v>1853.0</v>
      </c>
      <c r="B1854" s="31" t="s">
        <v>10585</v>
      </c>
      <c r="C1854" s="26" t="s">
        <v>10586</v>
      </c>
      <c r="D1854" s="29" t="s">
        <v>10587</v>
      </c>
      <c r="E1854" s="32">
        <v>124.1369</v>
      </c>
      <c r="F1854" s="20">
        <v>1.29</v>
      </c>
      <c r="G1854" s="31" t="s">
        <v>7295</v>
      </c>
      <c r="H1854" s="29" t="s">
        <v>4319</v>
      </c>
      <c r="I1854" s="18">
        <v>2.23</v>
      </c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</row>
    <row r="1855" ht="15.75" customHeight="1">
      <c r="A1855" s="8">
        <v>1854.0</v>
      </c>
      <c r="B1855" s="31" t="s">
        <v>10588</v>
      </c>
      <c r="C1855" s="3" t="s">
        <v>10589</v>
      </c>
      <c r="D1855" s="29" t="s">
        <v>10590</v>
      </c>
      <c r="E1855" s="32">
        <v>135.1199</v>
      </c>
      <c r="F1855" s="20">
        <v>0.190978651974815</v>
      </c>
      <c r="G1855" s="31" t="s">
        <v>4578</v>
      </c>
      <c r="H1855" s="29" t="s">
        <v>4319</v>
      </c>
      <c r="I1855" s="18">
        <v>3.3</v>
      </c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</row>
    <row r="1856" ht="15.75" customHeight="1">
      <c r="A1856" s="8">
        <v>1855.0</v>
      </c>
      <c r="B1856" s="31" t="s">
        <v>10591</v>
      </c>
      <c r="C1856" s="26" t="s">
        <v>10592</v>
      </c>
      <c r="D1856" s="29" t="s">
        <v>10593</v>
      </c>
      <c r="E1856" s="32">
        <v>93.0833</v>
      </c>
      <c r="F1856" s="20">
        <v>0.96</v>
      </c>
      <c r="G1856" s="31" t="s">
        <v>9357</v>
      </c>
      <c r="H1856" s="29" t="s">
        <v>4319</v>
      </c>
      <c r="I1856" s="18">
        <v>2.29</v>
      </c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</row>
    <row r="1857" ht="15.75" customHeight="1">
      <c r="A1857" s="8">
        <v>1856.0</v>
      </c>
      <c r="B1857" s="31" t="s">
        <v>10594</v>
      </c>
      <c r="C1857" s="26" t="s">
        <v>10595</v>
      </c>
      <c r="D1857" s="29" t="s">
        <v>10596</v>
      </c>
      <c r="E1857" s="32">
        <v>144.13</v>
      </c>
      <c r="F1857" s="20">
        <v>1.4</v>
      </c>
      <c r="G1857" s="31" t="s">
        <v>10597</v>
      </c>
      <c r="H1857" s="29" t="s">
        <v>4319</v>
      </c>
      <c r="I1857" s="18">
        <v>3.94</v>
      </c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</row>
    <row r="1858" ht="15.75" customHeight="1">
      <c r="A1858" s="8">
        <v>1857.0</v>
      </c>
      <c r="B1858" s="31" t="s">
        <v>10598</v>
      </c>
      <c r="C1858" s="26" t="s">
        <v>10599</v>
      </c>
      <c r="D1858" s="29" t="s">
        <v>10600</v>
      </c>
      <c r="E1858" s="32">
        <v>119.1205</v>
      </c>
      <c r="F1858" s="20">
        <v>1.21</v>
      </c>
      <c r="G1858" s="31" t="s">
        <v>7579</v>
      </c>
      <c r="H1858" s="29" t="s">
        <v>4319</v>
      </c>
      <c r="I1858" s="18">
        <v>2.69</v>
      </c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</row>
    <row r="1859" ht="15.75" customHeight="1">
      <c r="A1859" s="8">
        <v>1858.0</v>
      </c>
      <c r="B1859" s="31" t="s">
        <v>10601</v>
      </c>
      <c r="C1859" s="26" t="s">
        <v>10602</v>
      </c>
      <c r="D1859" s="29" t="s">
        <v>10603</v>
      </c>
      <c r="E1859" s="32">
        <v>113.0714</v>
      </c>
      <c r="F1859" s="20">
        <v>0.66</v>
      </c>
      <c r="G1859" s="31" t="s">
        <v>10604</v>
      </c>
      <c r="H1859" s="29" t="s">
        <v>4319</v>
      </c>
      <c r="I1859" s="18">
        <v>3.74</v>
      </c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</row>
    <row r="1860" ht="15.75" customHeight="1">
      <c r="A1860" s="8">
        <v>1859.0</v>
      </c>
      <c r="B1860" s="31" t="s">
        <v>10605</v>
      </c>
      <c r="C1860" s="26" t="s">
        <v>10606</v>
      </c>
      <c r="D1860" s="29" t="s">
        <v>10607</v>
      </c>
      <c r="E1860" s="32">
        <v>139.1086</v>
      </c>
      <c r="F1860" s="20">
        <v>1.56</v>
      </c>
      <c r="G1860" s="31" t="s">
        <v>9641</v>
      </c>
      <c r="H1860" s="29" t="s">
        <v>4319</v>
      </c>
      <c r="I1860" s="18">
        <v>5.04</v>
      </c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</row>
    <row r="1861" ht="15.75" customHeight="1">
      <c r="A1861" s="8">
        <v>1860.0</v>
      </c>
      <c r="B1861" s="31" t="s">
        <v>10608</v>
      </c>
      <c r="C1861" s="26" t="s">
        <v>10609</v>
      </c>
      <c r="D1861" s="29" t="s">
        <v>10610</v>
      </c>
      <c r="E1861" s="32">
        <v>95.0991</v>
      </c>
      <c r="F1861" s="20">
        <v>0.64</v>
      </c>
      <c r="G1861" s="31" t="s">
        <v>10525</v>
      </c>
      <c r="H1861" s="29" t="s">
        <v>4319</v>
      </c>
      <c r="I1861" s="18">
        <v>2.52</v>
      </c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</row>
    <row r="1862" ht="15.75" customHeight="1">
      <c r="A1862" s="8">
        <v>1861.0</v>
      </c>
      <c r="B1862" s="31" t="s">
        <v>2556</v>
      </c>
      <c r="C1862" s="26" t="s">
        <v>2557</v>
      </c>
      <c r="D1862" s="29" t="s">
        <v>10611</v>
      </c>
      <c r="E1862" s="32">
        <v>111.1414</v>
      </c>
      <c r="F1862" s="20">
        <v>1.86</v>
      </c>
      <c r="G1862" s="31" t="s">
        <v>10612</v>
      </c>
      <c r="H1862" s="29" t="s">
        <v>4319</v>
      </c>
      <c r="I1862" s="18">
        <v>1.99</v>
      </c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</row>
    <row r="1863" ht="15.75" customHeight="1">
      <c r="A1863" s="8">
        <v>1862.0</v>
      </c>
      <c r="B1863" s="31" t="s">
        <v>2562</v>
      </c>
      <c r="C1863" s="26" t="s">
        <v>2563</v>
      </c>
      <c r="D1863" s="29" t="s">
        <v>10613</v>
      </c>
      <c r="E1863" s="32">
        <v>67.089</v>
      </c>
      <c r="F1863" s="20">
        <v>0.75</v>
      </c>
      <c r="G1863" s="31" t="s">
        <v>10614</v>
      </c>
      <c r="H1863" s="29" t="s">
        <v>4319</v>
      </c>
      <c r="I1863" s="18">
        <v>1.9040000000000001</v>
      </c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</row>
    <row r="1864" ht="15.75" customHeight="1">
      <c r="A1864" s="8">
        <v>1863.0</v>
      </c>
      <c r="B1864" s="31" t="s">
        <v>10615</v>
      </c>
      <c r="C1864" s="26" t="s">
        <v>10616</v>
      </c>
      <c r="D1864" s="29" t="s">
        <v>10617</v>
      </c>
      <c r="E1864" s="32">
        <v>137.1786</v>
      </c>
      <c r="F1864" s="20">
        <v>1.65</v>
      </c>
      <c r="G1864" s="31" t="s">
        <v>4513</v>
      </c>
      <c r="H1864" s="29" t="s">
        <v>4319</v>
      </c>
      <c r="I1864" s="18">
        <v>2.68</v>
      </c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</row>
    <row r="1865" ht="15.75" customHeight="1">
      <c r="A1865" s="8">
        <v>1864.0</v>
      </c>
      <c r="B1865" s="31" t="s">
        <v>10618</v>
      </c>
      <c r="C1865" s="26" t="s">
        <v>10619</v>
      </c>
      <c r="D1865" s="29" t="s">
        <v>10620</v>
      </c>
      <c r="E1865" s="32">
        <v>92.0985</v>
      </c>
      <c r="F1865" s="20">
        <v>1.13</v>
      </c>
      <c r="G1865" s="31" t="s">
        <v>7935</v>
      </c>
      <c r="H1865" s="29" t="s">
        <v>4319</v>
      </c>
      <c r="I1865" s="18">
        <v>2.42</v>
      </c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</row>
    <row r="1866" ht="15.75" customHeight="1">
      <c r="A1866" s="8">
        <v>1865.0</v>
      </c>
      <c r="B1866" s="31" t="s">
        <v>10621</v>
      </c>
      <c r="C1866" s="26" t="s">
        <v>10622</v>
      </c>
      <c r="D1866" s="29" t="s">
        <v>10623</v>
      </c>
      <c r="E1866" s="32">
        <v>109.1256</v>
      </c>
      <c r="F1866" s="20">
        <v>0.93</v>
      </c>
      <c r="G1866" s="31" t="s">
        <v>4552</v>
      </c>
      <c r="H1866" s="29" t="s">
        <v>4319</v>
      </c>
      <c r="I1866" s="18">
        <v>2.09</v>
      </c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</row>
    <row r="1867" ht="15.0" customHeight="1">
      <c r="A1867" s="8">
        <v>1866.0</v>
      </c>
      <c r="B1867" s="31" t="s">
        <v>10624</v>
      </c>
      <c r="C1867" s="3" t="s">
        <v>10625</v>
      </c>
      <c r="D1867" s="29" t="s">
        <v>10626</v>
      </c>
      <c r="E1867" s="32">
        <v>109.1256</v>
      </c>
      <c r="F1867" s="20">
        <v>1.13516752253407</v>
      </c>
      <c r="G1867" s="31" t="s">
        <v>4390</v>
      </c>
      <c r="H1867" s="29" t="s">
        <v>4319</v>
      </c>
      <c r="I1867" s="18">
        <v>2.15</v>
      </c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</row>
    <row r="1868" ht="15.75" customHeight="1">
      <c r="A1868" s="8">
        <v>1867.0</v>
      </c>
      <c r="B1868" s="31" t="s">
        <v>10627</v>
      </c>
      <c r="C1868" s="3" t="s">
        <v>10628</v>
      </c>
      <c r="D1868" s="29" t="s">
        <v>10629</v>
      </c>
      <c r="E1868" s="32">
        <v>123.1521</v>
      </c>
      <c r="F1868" s="20">
        <v>0.712455898353505</v>
      </c>
      <c r="G1868" s="31" t="s">
        <v>10630</v>
      </c>
      <c r="H1868" s="29" t="s">
        <v>4319</v>
      </c>
      <c r="I1868" s="18">
        <v>2.0</v>
      </c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</row>
    <row r="1869" ht="15.75" customHeight="1">
      <c r="A1869" s="8">
        <v>1868.0</v>
      </c>
      <c r="B1869" s="31" t="s">
        <v>2565</v>
      </c>
      <c r="C1869" s="26" t="s">
        <v>2566</v>
      </c>
      <c r="D1869" s="29" t="s">
        <v>10631</v>
      </c>
      <c r="E1869" s="32">
        <v>123.1521</v>
      </c>
      <c r="F1869" s="20">
        <v>1.11</v>
      </c>
      <c r="G1869" s="31" t="s">
        <v>10632</v>
      </c>
      <c r="H1869" s="29" t="s">
        <v>4319</v>
      </c>
      <c r="I1869" s="18">
        <v>2.31</v>
      </c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</row>
    <row r="1870" ht="15.0" customHeight="1">
      <c r="A1870" s="8">
        <v>1869.0</v>
      </c>
      <c r="B1870" s="31" t="s">
        <v>2568</v>
      </c>
      <c r="C1870" s="26" t="s">
        <v>2569</v>
      </c>
      <c r="D1870" s="29" t="s">
        <v>10633</v>
      </c>
      <c r="E1870" s="32">
        <v>82.1036</v>
      </c>
      <c r="F1870" s="20">
        <v>0.24</v>
      </c>
      <c r="G1870" s="31" t="s">
        <v>7436</v>
      </c>
      <c r="H1870" s="29" t="s">
        <v>4319</v>
      </c>
      <c r="I1870" s="18">
        <v>2.09</v>
      </c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</row>
    <row r="1871" ht="15.75" customHeight="1">
      <c r="A1871" s="8">
        <v>1870.0</v>
      </c>
      <c r="B1871" s="31" t="s">
        <v>10634</v>
      </c>
      <c r="C1871" s="26" t="s">
        <v>10635</v>
      </c>
      <c r="D1871" s="29" t="s">
        <v>10636</v>
      </c>
      <c r="E1871" s="32">
        <v>68.0771</v>
      </c>
      <c r="F1871" s="20">
        <v>-0.08</v>
      </c>
      <c r="G1871" s="31" t="s">
        <v>10637</v>
      </c>
      <c r="H1871" s="29" t="s">
        <v>4319</v>
      </c>
      <c r="I1871" s="18">
        <v>2.0</v>
      </c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</row>
    <row r="1872" ht="15.75" customHeight="1">
      <c r="A1872" s="8">
        <v>1871.0</v>
      </c>
      <c r="B1872" s="31" t="s">
        <v>2571</v>
      </c>
      <c r="C1872" s="26" t="s">
        <v>2572</v>
      </c>
      <c r="D1872" s="29" t="s">
        <v>10638</v>
      </c>
      <c r="E1872" s="32">
        <v>304.7654</v>
      </c>
      <c r="F1872" s="20">
        <v>1.96</v>
      </c>
      <c r="G1872" s="31" t="s">
        <v>10639</v>
      </c>
      <c r="H1872" s="29" t="s">
        <v>4319</v>
      </c>
      <c r="I1872" s="18">
        <v>4.43</v>
      </c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</row>
    <row r="1873" ht="15.75" customHeight="1">
      <c r="A1873" s="8">
        <v>1872.0</v>
      </c>
      <c r="B1873" s="31" t="s">
        <v>10640</v>
      </c>
      <c r="C1873" s="26" t="s">
        <v>10641</v>
      </c>
      <c r="D1873" s="29" t="s">
        <v>10642</v>
      </c>
      <c r="E1873" s="32">
        <v>68.0771</v>
      </c>
      <c r="F1873" s="20">
        <v>0.26</v>
      </c>
      <c r="G1873" s="31" t="s">
        <v>10643</v>
      </c>
      <c r="H1873" s="29" t="s">
        <v>4319</v>
      </c>
      <c r="I1873" s="18">
        <v>1.4124333333333334</v>
      </c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</row>
    <row r="1874" ht="15.75" customHeight="1">
      <c r="A1874" s="8">
        <v>1873.0</v>
      </c>
      <c r="B1874" s="31" t="s">
        <v>10644</v>
      </c>
      <c r="C1874" s="26" t="s">
        <v>10645</v>
      </c>
      <c r="D1874" s="29" t="s">
        <v>10646</v>
      </c>
      <c r="E1874" s="32">
        <v>112.1934</v>
      </c>
      <c r="F1874" s="20">
        <v>2.87</v>
      </c>
      <c r="G1874" s="31" t="s">
        <v>10647</v>
      </c>
      <c r="H1874" s="29" t="s">
        <v>4319</v>
      </c>
      <c r="I1874" s="18">
        <v>2.57</v>
      </c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</row>
    <row r="1875" ht="15.75" customHeight="1">
      <c r="A1875" s="8">
        <v>1874.0</v>
      </c>
      <c r="B1875" s="31" t="s">
        <v>10648</v>
      </c>
      <c r="C1875" s="3" t="s">
        <v>10649</v>
      </c>
      <c r="D1875" s="29" t="s">
        <v>10650</v>
      </c>
      <c r="E1875" s="32">
        <v>140.2464</v>
      </c>
      <c r="F1875" s="20">
        <v>3.73312496845528</v>
      </c>
      <c r="G1875" s="31" t="s">
        <v>10651</v>
      </c>
      <c r="H1875" s="29" t="s">
        <v>4319</v>
      </c>
      <c r="I1875" s="18">
        <v>3.96</v>
      </c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</row>
    <row r="1876" ht="15.75" customHeight="1">
      <c r="A1876" s="8">
        <v>1875.0</v>
      </c>
      <c r="B1876" s="31" t="s">
        <v>10652</v>
      </c>
      <c r="C1876" s="26" t="s">
        <v>10653</v>
      </c>
      <c r="D1876" s="29" t="s">
        <v>10654</v>
      </c>
      <c r="E1876" s="32">
        <v>98.1669</v>
      </c>
      <c r="F1876" s="20">
        <v>2.34</v>
      </c>
      <c r="G1876" s="31" t="s">
        <v>10655</v>
      </c>
      <c r="H1876" s="29" t="s">
        <v>4319</v>
      </c>
      <c r="I1876" s="18">
        <v>2.3</v>
      </c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</row>
    <row r="1877" ht="15.75" customHeight="1">
      <c r="A1877" s="8">
        <v>1876.0</v>
      </c>
      <c r="B1877" s="31" t="s">
        <v>2574</v>
      </c>
      <c r="C1877" s="26" t="s">
        <v>2575</v>
      </c>
      <c r="D1877" s="29" t="s">
        <v>10656</v>
      </c>
      <c r="E1877" s="32">
        <v>84.1404</v>
      </c>
      <c r="F1877" s="20">
        <v>1.81</v>
      </c>
      <c r="G1877" s="31" t="s">
        <v>10657</v>
      </c>
      <c r="H1877" s="29" t="s">
        <v>4319</v>
      </c>
      <c r="I1877" s="18">
        <v>1.56</v>
      </c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</row>
    <row r="1878" ht="15.75" customHeight="1">
      <c r="A1878" s="8">
        <v>1877.0</v>
      </c>
      <c r="B1878" s="31" t="s">
        <v>10658</v>
      </c>
      <c r="C1878" s="26" t="s">
        <v>10659</v>
      </c>
      <c r="D1878" s="29" t="s">
        <v>10660</v>
      </c>
      <c r="E1878" s="32">
        <v>112.1505</v>
      </c>
      <c r="F1878" s="20">
        <v>1.02</v>
      </c>
      <c r="G1878" s="31" t="s">
        <v>8260</v>
      </c>
      <c r="H1878" s="29" t="s">
        <v>4319</v>
      </c>
      <c r="I1878" s="18">
        <v>2.95</v>
      </c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</row>
    <row r="1879" ht="15.75" customHeight="1">
      <c r="A1879" s="8">
        <v>1878.0</v>
      </c>
      <c r="B1879" s="31" t="s">
        <v>10661</v>
      </c>
      <c r="C1879" s="26" t="s">
        <v>10662</v>
      </c>
      <c r="D1879" s="29" t="s">
        <v>10663</v>
      </c>
      <c r="E1879" s="32">
        <v>112.1505</v>
      </c>
      <c r="F1879" s="20">
        <v>1.01</v>
      </c>
      <c r="G1879" s="31" t="s">
        <v>7808</v>
      </c>
      <c r="H1879" s="29" t="s">
        <v>4319</v>
      </c>
      <c r="I1879" s="18">
        <v>3.4</v>
      </c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</row>
    <row r="1880" ht="15.75" customHeight="1">
      <c r="A1880" s="8">
        <v>1879.0</v>
      </c>
      <c r="B1880" s="31" t="s">
        <v>10664</v>
      </c>
      <c r="C1880" s="26" t="s">
        <v>10665</v>
      </c>
      <c r="D1880" s="29" t="s">
        <v>10666</v>
      </c>
      <c r="E1880" s="32">
        <v>146.5953</v>
      </c>
      <c r="F1880" s="20">
        <v>2.17</v>
      </c>
      <c r="G1880" s="31" t="s">
        <v>7622</v>
      </c>
      <c r="H1880" s="29" t="s">
        <v>4319</v>
      </c>
      <c r="I1880" s="18">
        <v>3.62</v>
      </c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</row>
    <row r="1881" ht="15.0" customHeight="1">
      <c r="A1881" s="8">
        <v>1880.0</v>
      </c>
      <c r="B1881" s="31" t="s">
        <v>2577</v>
      </c>
      <c r="C1881" s="26" t="s">
        <v>2578</v>
      </c>
      <c r="D1881" s="29" t="s">
        <v>10667</v>
      </c>
      <c r="E1881" s="32">
        <v>163.0365</v>
      </c>
      <c r="F1881" s="20">
        <v>2.62</v>
      </c>
      <c r="G1881" s="31" t="s">
        <v>10668</v>
      </c>
      <c r="H1881" s="29" t="s">
        <v>4319</v>
      </c>
      <c r="I1881" s="18">
        <v>2.96</v>
      </c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</row>
    <row r="1882" ht="15.75" customHeight="1">
      <c r="A1882" s="8">
        <v>1881.0</v>
      </c>
      <c r="B1882" s="31" t="s">
        <v>10669</v>
      </c>
      <c r="C1882" s="26" t="s">
        <v>10670</v>
      </c>
      <c r="D1882" s="29" t="s">
        <v>10671</v>
      </c>
      <c r="E1882" s="32">
        <v>163.0365</v>
      </c>
      <c r="F1882" s="20">
        <v>2.75</v>
      </c>
      <c r="G1882" s="31" t="s">
        <v>10303</v>
      </c>
      <c r="H1882" s="29" t="s">
        <v>4319</v>
      </c>
      <c r="I1882" s="18">
        <v>3.09</v>
      </c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</row>
    <row r="1883" ht="15.75" customHeight="1">
      <c r="A1883" s="8">
        <v>1882.0</v>
      </c>
      <c r="B1883" s="31" t="s">
        <v>10672</v>
      </c>
      <c r="C1883" s="26" t="s">
        <v>10673</v>
      </c>
      <c r="D1883" s="29" t="s">
        <v>10674</v>
      </c>
      <c r="E1883" s="32">
        <v>118.5852</v>
      </c>
      <c r="F1883" s="20">
        <v>2.54</v>
      </c>
      <c r="G1883" s="31" t="s">
        <v>9401</v>
      </c>
      <c r="H1883" s="29" t="s">
        <v>4319</v>
      </c>
      <c r="I1883" s="18">
        <v>2.41</v>
      </c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</row>
    <row r="1884" ht="15.75" customHeight="1">
      <c r="A1884" s="8">
        <v>1883.0</v>
      </c>
      <c r="B1884" s="31" t="s">
        <v>10675</v>
      </c>
      <c r="C1884" s="3" t="s">
        <v>10676</v>
      </c>
      <c r="D1884" s="29" t="s">
        <v>10677</v>
      </c>
      <c r="E1884" s="32">
        <v>197.4813</v>
      </c>
      <c r="F1884" s="20">
        <v>3.31502812057103</v>
      </c>
      <c r="G1884" s="31" t="s">
        <v>10678</v>
      </c>
      <c r="H1884" s="29" t="s">
        <v>4319</v>
      </c>
      <c r="I1884" s="18">
        <v>3.73</v>
      </c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</row>
    <row r="1885" ht="15.75" customHeight="1">
      <c r="A1885" s="8">
        <v>1884.0</v>
      </c>
      <c r="B1885" s="31" t="s">
        <v>10679</v>
      </c>
      <c r="C1885" s="3" t="s">
        <v>10680</v>
      </c>
      <c r="D1885" s="29" t="s">
        <v>10681</v>
      </c>
      <c r="E1885" s="32">
        <v>205.0731</v>
      </c>
      <c r="F1885" s="20">
        <v>2.46156998368671</v>
      </c>
      <c r="G1885" s="31" t="s">
        <v>10682</v>
      </c>
      <c r="H1885" s="29" t="s">
        <v>4319</v>
      </c>
      <c r="I1885" s="18">
        <v>5.220000000000001</v>
      </c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</row>
    <row r="1886" ht="15.75" customHeight="1">
      <c r="A1886" s="8">
        <v>1885.0</v>
      </c>
      <c r="B1886" s="31" t="s">
        <v>10683</v>
      </c>
      <c r="C1886" s="3" t="s">
        <v>10684</v>
      </c>
      <c r="D1886" s="29" t="s">
        <v>10685</v>
      </c>
      <c r="E1886" s="32">
        <v>180.1485</v>
      </c>
      <c r="F1886" s="20">
        <v>2.42054626645199</v>
      </c>
      <c r="G1886" s="31" t="s">
        <v>7959</v>
      </c>
      <c r="H1886" s="29" t="s">
        <v>4319</v>
      </c>
      <c r="I1886" s="18">
        <v>2.9</v>
      </c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</row>
    <row r="1887" ht="15.0" customHeight="1">
      <c r="A1887" s="8">
        <v>1886.0</v>
      </c>
      <c r="B1887" s="31" t="s">
        <v>10686</v>
      </c>
      <c r="C1887" s="3" t="s">
        <v>10687</v>
      </c>
      <c r="D1887" s="29" t="s">
        <v>10688</v>
      </c>
      <c r="E1887" s="32">
        <v>143.5947</v>
      </c>
      <c r="F1887" s="20">
        <v>2.21925191763922</v>
      </c>
      <c r="G1887" s="31" t="s">
        <v>4505</v>
      </c>
      <c r="H1887" s="29" t="s">
        <v>4319</v>
      </c>
      <c r="I1887" s="18">
        <v>2.92</v>
      </c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</row>
    <row r="1888" ht="15.75" customHeight="1">
      <c r="A1888" s="8">
        <v>1887.0</v>
      </c>
      <c r="B1888" s="31" t="s">
        <v>10689</v>
      </c>
      <c r="C1888" s="26" t="s">
        <v>10690</v>
      </c>
      <c r="D1888" s="29" t="s">
        <v>10691</v>
      </c>
      <c r="E1888" s="32">
        <v>129.138</v>
      </c>
      <c r="F1888" s="20">
        <v>1.55</v>
      </c>
      <c r="G1888" s="31" t="s">
        <v>2987</v>
      </c>
      <c r="H1888" s="29" t="s">
        <v>4319</v>
      </c>
      <c r="I1888" s="18">
        <v>3.51</v>
      </c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</row>
    <row r="1889" ht="15.75" customHeight="1">
      <c r="A1889" s="8">
        <v>1888.0</v>
      </c>
      <c r="B1889" s="31" t="s">
        <v>10692</v>
      </c>
      <c r="C1889" s="26" t="s">
        <v>10693</v>
      </c>
      <c r="D1889" s="29" t="s">
        <v>10694</v>
      </c>
      <c r="E1889" s="32">
        <v>169.222</v>
      </c>
      <c r="F1889" s="20">
        <v>2.84</v>
      </c>
      <c r="G1889" s="31" t="s">
        <v>9270</v>
      </c>
      <c r="H1889" s="29" t="s">
        <v>4319</v>
      </c>
      <c r="I1889" s="18">
        <v>3.86</v>
      </c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</row>
    <row r="1890" ht="15.75" customHeight="1">
      <c r="A1890" s="8">
        <v>1889.0</v>
      </c>
      <c r="B1890" s="31" t="s">
        <v>10695</v>
      </c>
      <c r="C1890" s="26" t="s">
        <v>10696</v>
      </c>
      <c r="D1890" s="29" t="s">
        <v>10697</v>
      </c>
      <c r="E1890" s="32">
        <v>169.222</v>
      </c>
      <c r="F1890" s="20">
        <v>2.84</v>
      </c>
      <c r="G1890" s="31" t="s">
        <v>10698</v>
      </c>
      <c r="H1890" s="29" t="s">
        <v>4319</v>
      </c>
      <c r="I1890" s="18">
        <v>3.7800000000000002</v>
      </c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</row>
    <row r="1891" ht="15.75" customHeight="1">
      <c r="A1891" s="8">
        <v>1890.0</v>
      </c>
      <c r="B1891" s="31" t="s">
        <v>10699</v>
      </c>
      <c r="C1891" s="26" t="s">
        <v>10700</v>
      </c>
      <c r="D1891" s="29" t="s">
        <v>10701</v>
      </c>
      <c r="E1891" s="32">
        <v>169.222</v>
      </c>
      <c r="F1891" s="20">
        <v>2.86</v>
      </c>
      <c r="G1891" s="31" t="s">
        <v>10702</v>
      </c>
      <c r="H1891" s="29" t="s">
        <v>4319</v>
      </c>
      <c r="I1891" s="18">
        <v>3.895</v>
      </c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</row>
    <row r="1892" ht="15.75" customHeight="1">
      <c r="A1892" s="8">
        <v>1891.0</v>
      </c>
      <c r="B1892" s="31" t="s">
        <v>2586</v>
      </c>
      <c r="C1892" s="26" t="s">
        <v>2587</v>
      </c>
      <c r="D1892" s="29" t="s">
        <v>4119</v>
      </c>
      <c r="E1892" s="32">
        <v>170.2068</v>
      </c>
      <c r="F1892" s="20">
        <v>3.2</v>
      </c>
      <c r="G1892" s="31" t="s">
        <v>10703</v>
      </c>
      <c r="H1892" s="6" t="s">
        <v>5252</v>
      </c>
      <c r="I1892" s="18">
        <v>4.385984615384615</v>
      </c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</row>
    <row r="1893" ht="15.75" customHeight="1">
      <c r="A1893" s="8">
        <v>1892.0</v>
      </c>
      <c r="B1893" s="31" t="s">
        <v>10704</v>
      </c>
      <c r="C1893" s="26" t="s">
        <v>10705</v>
      </c>
      <c r="D1893" s="29" t="s">
        <v>10706</v>
      </c>
      <c r="E1893" s="32">
        <v>186.2062</v>
      </c>
      <c r="F1893" s="20">
        <v>2.8</v>
      </c>
      <c r="G1893" s="31" t="s">
        <v>10707</v>
      </c>
      <c r="H1893" s="6" t="s">
        <v>5252</v>
      </c>
      <c r="I1893" s="18">
        <v>3.88</v>
      </c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</row>
    <row r="1894" ht="15.75" customHeight="1">
      <c r="A1894" s="8">
        <v>1893.0</v>
      </c>
      <c r="B1894" s="31" t="s">
        <v>2589</v>
      </c>
      <c r="C1894" s="26" t="s">
        <v>2590</v>
      </c>
      <c r="D1894" s="29" t="s">
        <v>4120</v>
      </c>
      <c r="E1894" s="32">
        <v>170.2068</v>
      </c>
      <c r="F1894" s="20">
        <v>3.09</v>
      </c>
      <c r="G1894" s="31" t="s">
        <v>10708</v>
      </c>
      <c r="H1894" s="6" t="s">
        <v>5252</v>
      </c>
      <c r="I1894" s="18">
        <v>4.0915</v>
      </c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</row>
    <row r="1895" ht="15.0" customHeight="1">
      <c r="A1895" s="8">
        <v>1894.0</v>
      </c>
      <c r="B1895" s="31" t="s">
        <v>10709</v>
      </c>
      <c r="C1895" s="26" t="s">
        <v>10710</v>
      </c>
      <c r="D1895" s="29" t="s">
        <v>10711</v>
      </c>
      <c r="E1895" s="32">
        <v>170.2068</v>
      </c>
      <c r="F1895" s="20">
        <v>3.23</v>
      </c>
      <c r="G1895" s="31" t="s">
        <v>10712</v>
      </c>
      <c r="H1895" s="6" t="s">
        <v>5252</v>
      </c>
      <c r="I1895" s="18">
        <v>4.350454545454546</v>
      </c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</row>
    <row r="1896" ht="15.75" customHeight="1">
      <c r="A1896" s="8">
        <v>1895.0</v>
      </c>
      <c r="B1896" s="31" t="s">
        <v>10713</v>
      </c>
      <c r="C1896" s="26" t="s">
        <v>10714</v>
      </c>
      <c r="D1896" s="29" t="s">
        <v>10715</v>
      </c>
      <c r="E1896" s="32">
        <v>186.2062</v>
      </c>
      <c r="F1896" s="20">
        <v>2.8</v>
      </c>
      <c r="G1896" s="31" t="s">
        <v>10716</v>
      </c>
      <c r="H1896" s="6" t="s">
        <v>5252</v>
      </c>
      <c r="I1896" s="18">
        <v>5.005</v>
      </c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</row>
    <row r="1897" ht="15.0" customHeight="1">
      <c r="A1897" s="8">
        <v>1896.0</v>
      </c>
      <c r="B1897" s="31" t="s">
        <v>10717</v>
      </c>
      <c r="C1897" s="3" t="s">
        <v>10718</v>
      </c>
      <c r="D1897" s="29" t="s">
        <v>10719</v>
      </c>
      <c r="E1897" s="32">
        <v>327.999</v>
      </c>
      <c r="F1897" s="20">
        <v>5.25516771853181</v>
      </c>
      <c r="G1897" s="31" t="s">
        <v>10720</v>
      </c>
      <c r="H1897" s="29" t="s">
        <v>4319</v>
      </c>
      <c r="I1897" s="18">
        <v>5.209</v>
      </c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</row>
    <row r="1898" ht="15.75" customHeight="1">
      <c r="A1898" s="8">
        <v>1897.0</v>
      </c>
      <c r="B1898" s="31" t="s">
        <v>10721</v>
      </c>
      <c r="C1898" s="3" t="s">
        <v>10722</v>
      </c>
      <c r="D1898" s="29" t="s">
        <v>10723</v>
      </c>
      <c r="E1898" s="32">
        <v>249.1029</v>
      </c>
      <c r="F1898" s="20">
        <v>4.05927125314737</v>
      </c>
      <c r="G1898" s="31" t="s">
        <v>10724</v>
      </c>
      <c r="H1898" s="6" t="s">
        <v>5252</v>
      </c>
      <c r="I1898" s="18">
        <v>5.3100000000000005</v>
      </c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</row>
    <row r="1899" ht="15.75" customHeight="1">
      <c r="A1899" s="8">
        <v>1898.0</v>
      </c>
      <c r="B1899" s="31" t="s">
        <v>10725</v>
      </c>
      <c r="C1899" s="26" t="s">
        <v>10726</v>
      </c>
      <c r="D1899" s="29" t="s">
        <v>10727</v>
      </c>
      <c r="E1899" s="32">
        <v>179.2169</v>
      </c>
      <c r="F1899" s="20">
        <v>3.3</v>
      </c>
      <c r="G1899" s="31" t="s">
        <v>10728</v>
      </c>
      <c r="H1899" s="6" t="s">
        <v>5070</v>
      </c>
      <c r="I1899" s="18">
        <v>4.24</v>
      </c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</row>
    <row r="1900" ht="15.75" customHeight="1">
      <c r="A1900" s="8">
        <v>1899.0</v>
      </c>
      <c r="B1900" s="31" t="s">
        <v>10729</v>
      </c>
      <c r="C1900" s="26" t="s">
        <v>10730</v>
      </c>
      <c r="D1900" s="29" t="s">
        <v>10731</v>
      </c>
      <c r="E1900" s="32">
        <v>241.2845</v>
      </c>
      <c r="F1900" s="20">
        <v>5.12</v>
      </c>
      <c r="G1900" s="31" t="s">
        <v>10732</v>
      </c>
      <c r="H1900" s="29" t="s">
        <v>4319</v>
      </c>
      <c r="I1900" s="18">
        <v>4.518</v>
      </c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</row>
    <row r="1901" ht="15.75" customHeight="1">
      <c r="A1901" s="8">
        <v>1900.0</v>
      </c>
      <c r="B1901" s="31" t="s">
        <v>10733</v>
      </c>
      <c r="C1901" s="26" t="s">
        <v>10734</v>
      </c>
      <c r="D1901" s="29" t="s">
        <v>10735</v>
      </c>
      <c r="E1901" s="32">
        <v>156.1836</v>
      </c>
      <c r="F1901" s="20">
        <v>1.28</v>
      </c>
      <c r="G1901" s="31" t="s">
        <v>10736</v>
      </c>
      <c r="H1901" s="29" t="s">
        <v>4319</v>
      </c>
      <c r="I1901" s="18">
        <v>3.21</v>
      </c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</row>
    <row r="1902" ht="15.0" customHeight="1">
      <c r="A1902" s="8">
        <v>1901.0</v>
      </c>
      <c r="B1902" s="31" t="s">
        <v>10737</v>
      </c>
      <c r="C1902" s="26" t="s">
        <v>10738</v>
      </c>
      <c r="D1902" s="29" t="s">
        <v>10739</v>
      </c>
      <c r="E1902" s="32">
        <v>155.1955</v>
      </c>
      <c r="F1902" s="20">
        <v>2.63</v>
      </c>
      <c r="G1902" s="31" t="s">
        <v>10740</v>
      </c>
      <c r="H1902" s="36" t="s">
        <v>4627</v>
      </c>
      <c r="I1902" s="18">
        <v>3.2765</v>
      </c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</row>
    <row r="1903" ht="15.0" customHeight="1">
      <c r="A1903" s="8">
        <v>1902.0</v>
      </c>
      <c r="B1903" s="31" t="s">
        <v>10741</v>
      </c>
      <c r="C1903" s="26" t="s">
        <v>10742</v>
      </c>
      <c r="D1903" s="29" t="s">
        <v>10743</v>
      </c>
      <c r="E1903" s="32">
        <v>155.1955</v>
      </c>
      <c r="F1903" s="20">
        <v>2.57</v>
      </c>
      <c r="G1903" s="31" t="s">
        <v>10744</v>
      </c>
      <c r="H1903" s="36" t="s">
        <v>4627</v>
      </c>
      <c r="I1903" s="18">
        <v>3.4748571428571426</v>
      </c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</row>
    <row r="1904" ht="15.75" customHeight="1">
      <c r="A1904" s="8">
        <v>1903.0</v>
      </c>
      <c r="B1904" s="31" t="s">
        <v>2604</v>
      </c>
      <c r="C1904" s="26" t="s">
        <v>2605</v>
      </c>
      <c r="D1904" s="29" t="s">
        <v>10745</v>
      </c>
      <c r="E1904" s="32">
        <v>155.1955</v>
      </c>
      <c r="F1904" s="20">
        <v>2.59</v>
      </c>
      <c r="G1904" s="31" t="s">
        <v>10746</v>
      </c>
      <c r="H1904" s="29" t="s">
        <v>4319</v>
      </c>
      <c r="I1904" s="18">
        <v>3.6613333333333333</v>
      </c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</row>
    <row r="1905" ht="15.75" customHeight="1">
      <c r="A1905" s="8">
        <v>1904.0</v>
      </c>
      <c r="B1905" s="31" t="s">
        <v>10747</v>
      </c>
      <c r="C1905" s="26" t="s">
        <v>10748</v>
      </c>
      <c r="D1905" s="29" t="s">
        <v>10749</v>
      </c>
      <c r="E1905" s="32">
        <v>212.2434</v>
      </c>
      <c r="F1905" s="20">
        <v>3.19</v>
      </c>
      <c r="G1905" s="31" t="s">
        <v>10750</v>
      </c>
      <c r="H1905" s="29" t="s">
        <v>4319</v>
      </c>
      <c r="I1905" s="18">
        <v>3.79</v>
      </c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</row>
    <row r="1906" ht="15.75" customHeight="1">
      <c r="A1906" s="8">
        <v>1905.0</v>
      </c>
      <c r="B1906" s="31" t="s">
        <v>2610</v>
      </c>
      <c r="C1906" s="26" t="s">
        <v>2611</v>
      </c>
      <c r="D1906" s="29" t="s">
        <v>10751</v>
      </c>
      <c r="E1906" s="32">
        <v>198.2169</v>
      </c>
      <c r="F1906" s="20">
        <v>3.77</v>
      </c>
      <c r="G1906" s="31" t="s">
        <v>10752</v>
      </c>
      <c r="H1906" s="36" t="s">
        <v>4627</v>
      </c>
      <c r="I1906" s="18">
        <v>4.259571428571428</v>
      </c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</row>
    <row r="1907" ht="15.75" customHeight="1">
      <c r="A1907" s="8">
        <v>1906.0</v>
      </c>
      <c r="B1907" s="31" t="s">
        <v>10753</v>
      </c>
      <c r="C1907" s="26" t="s">
        <v>10754</v>
      </c>
      <c r="D1907" s="29" t="s">
        <v>10755</v>
      </c>
      <c r="E1907" s="32">
        <v>184.2333</v>
      </c>
      <c r="F1907" s="20">
        <v>3.54</v>
      </c>
      <c r="G1907" s="31" t="s">
        <v>10756</v>
      </c>
      <c r="H1907" s="6" t="s">
        <v>5252</v>
      </c>
      <c r="I1907" s="18">
        <v>4.3100000000000005</v>
      </c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</row>
    <row r="1908" ht="15.75" customHeight="1">
      <c r="A1908" s="8">
        <v>1907.0</v>
      </c>
      <c r="B1908" s="31" t="s">
        <v>10757</v>
      </c>
      <c r="C1908" s="26" t="s">
        <v>10758</v>
      </c>
      <c r="D1908" s="29" t="s">
        <v>10759</v>
      </c>
      <c r="E1908" s="32">
        <v>184.2333</v>
      </c>
      <c r="F1908" s="20">
        <v>3.47</v>
      </c>
      <c r="G1908" s="31" t="s">
        <v>10760</v>
      </c>
      <c r="H1908" s="36" t="s">
        <v>4549</v>
      </c>
      <c r="I1908" s="18">
        <v>4.19625</v>
      </c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</row>
    <row r="1909" ht="15.75" customHeight="1">
      <c r="A1909" s="8">
        <v>1908.0</v>
      </c>
      <c r="B1909" s="31" t="s">
        <v>2631</v>
      </c>
      <c r="C1909" s="26" t="s">
        <v>2632</v>
      </c>
      <c r="D1909" s="29" t="s">
        <v>10761</v>
      </c>
      <c r="E1909" s="32">
        <v>406.9015</v>
      </c>
      <c r="F1909" s="20">
        <v>7.54</v>
      </c>
      <c r="G1909" s="31" t="s">
        <v>10762</v>
      </c>
      <c r="H1909" s="29" t="s">
        <v>4319</v>
      </c>
      <c r="I1909" s="18">
        <v>6.04</v>
      </c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</row>
    <row r="1910" ht="15.75" customHeight="1">
      <c r="A1910" s="8">
        <v>1909.0</v>
      </c>
      <c r="B1910" s="31" t="s">
        <v>2634</v>
      </c>
      <c r="C1910" s="26" t="s">
        <v>2635</v>
      </c>
      <c r="D1910" s="29" t="s">
        <v>10763</v>
      </c>
      <c r="E1910" s="32">
        <v>269.1223</v>
      </c>
      <c r="F1910" s="20">
        <v>4.26</v>
      </c>
      <c r="G1910" s="31" t="s">
        <v>10764</v>
      </c>
      <c r="H1910" s="29" t="s">
        <v>4319</v>
      </c>
      <c r="I1910" s="18">
        <v>6.09</v>
      </c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</row>
    <row r="1911" ht="15.0" customHeight="1">
      <c r="A1911" s="8">
        <v>1910.0</v>
      </c>
      <c r="B1911" s="31" t="s">
        <v>10765</v>
      </c>
      <c r="C1911" s="26" t="s">
        <v>10766</v>
      </c>
      <c r="D1911" s="29" t="s">
        <v>10767</v>
      </c>
      <c r="E1911" s="32">
        <v>185.2214</v>
      </c>
      <c r="F1911" s="20">
        <v>2.46</v>
      </c>
      <c r="G1911" s="31" t="s">
        <v>10768</v>
      </c>
      <c r="H1911" s="6" t="s">
        <v>5252</v>
      </c>
      <c r="I1911" s="18">
        <v>4.01</v>
      </c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</row>
    <row r="1912" ht="15.75" customHeight="1">
      <c r="A1912" s="8">
        <v>1911.0</v>
      </c>
      <c r="B1912" s="31" t="s">
        <v>10769</v>
      </c>
      <c r="C1912" s="26" t="s">
        <v>10770</v>
      </c>
      <c r="D1912" s="29" t="s">
        <v>10771</v>
      </c>
      <c r="E1912" s="32">
        <v>228.2428</v>
      </c>
      <c r="F1912" s="20">
        <v>3.56</v>
      </c>
      <c r="G1912" s="31" t="s">
        <v>10772</v>
      </c>
      <c r="H1912" s="6" t="s">
        <v>5252</v>
      </c>
      <c r="I1912" s="18">
        <v>4.55</v>
      </c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</row>
    <row r="1913" ht="15.75" customHeight="1">
      <c r="A1913" s="8">
        <v>1912.0</v>
      </c>
      <c r="B1913" s="31" t="s">
        <v>10773</v>
      </c>
      <c r="C1913" s="26" t="s">
        <v>10774</v>
      </c>
      <c r="D1913" s="29" t="s">
        <v>10775</v>
      </c>
      <c r="E1913" s="32">
        <v>214.2163</v>
      </c>
      <c r="F1913" s="20">
        <v>3.21</v>
      </c>
      <c r="G1913" s="31" t="s">
        <v>10776</v>
      </c>
      <c r="H1913" s="36" t="s">
        <v>4627</v>
      </c>
      <c r="I1913" s="18">
        <v>4.37</v>
      </c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</row>
    <row r="1914" ht="15.75" customHeight="1">
      <c r="A1914" s="8">
        <v>1913.0</v>
      </c>
      <c r="B1914" s="31" t="s">
        <v>10777</v>
      </c>
      <c r="C1914" s="26" t="s">
        <v>10778</v>
      </c>
      <c r="D1914" s="29" t="s">
        <v>10779</v>
      </c>
      <c r="E1914" s="32">
        <v>214.2163</v>
      </c>
      <c r="F1914" s="20">
        <v>2.56</v>
      </c>
      <c r="G1914" s="31" t="s">
        <v>10780</v>
      </c>
      <c r="H1914" s="36" t="s">
        <v>4627</v>
      </c>
      <c r="I1914" s="18">
        <v>4.11</v>
      </c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</row>
    <row r="1915" ht="15.75" customHeight="1">
      <c r="A1915" s="8">
        <v>1914.0</v>
      </c>
      <c r="B1915" s="31" t="s">
        <v>2646</v>
      </c>
      <c r="C1915" s="26" t="s">
        <v>2647</v>
      </c>
      <c r="D1915" s="29" t="s">
        <v>10781</v>
      </c>
      <c r="E1915" s="32">
        <v>229.2309</v>
      </c>
      <c r="F1915" s="20">
        <v>3.15</v>
      </c>
      <c r="G1915" s="31" t="s">
        <v>10782</v>
      </c>
      <c r="H1915" s="29" t="s">
        <v>4319</v>
      </c>
      <c r="I1915" s="18">
        <v>4.41</v>
      </c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</row>
    <row r="1916" ht="15.75" customHeight="1">
      <c r="A1916" s="8">
        <v>1915.0</v>
      </c>
      <c r="B1916" s="31" t="s">
        <v>2649</v>
      </c>
      <c r="C1916" s="26" t="s">
        <v>2650</v>
      </c>
      <c r="D1916" s="29" t="s">
        <v>10783</v>
      </c>
      <c r="E1916" s="32">
        <v>185.2214</v>
      </c>
      <c r="F1916" s="20">
        <v>3.13</v>
      </c>
      <c r="G1916" s="31" t="s">
        <v>10784</v>
      </c>
      <c r="H1916" s="29" t="s">
        <v>4319</v>
      </c>
      <c r="I1916" s="18">
        <v>3.8797777777777775</v>
      </c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</row>
    <row r="1917" ht="15.75" customHeight="1">
      <c r="A1917" s="8">
        <v>1916.0</v>
      </c>
      <c r="B1917" s="31" t="s">
        <v>10785</v>
      </c>
      <c r="C1917" s="26" t="s">
        <v>10786</v>
      </c>
      <c r="D1917" s="29" t="s">
        <v>10787</v>
      </c>
      <c r="E1917" s="32">
        <v>185.2214</v>
      </c>
      <c r="F1917" s="20">
        <v>2.96</v>
      </c>
      <c r="G1917" s="31" t="s">
        <v>8293</v>
      </c>
      <c r="H1917" s="29" t="s">
        <v>4319</v>
      </c>
      <c r="I1917" s="18">
        <v>3.98</v>
      </c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</row>
    <row r="1918" ht="15.75" customHeight="1">
      <c r="A1918" s="8">
        <v>1917.0</v>
      </c>
      <c r="B1918" s="31" t="s">
        <v>10788</v>
      </c>
      <c r="C1918" s="26" t="s">
        <v>10789</v>
      </c>
      <c r="D1918" s="29" t="s">
        <v>10790</v>
      </c>
      <c r="E1918" s="32">
        <v>200.2327</v>
      </c>
      <c r="F1918" s="20">
        <v>3.3</v>
      </c>
      <c r="G1918" s="31" t="s">
        <v>10791</v>
      </c>
      <c r="H1918" s="6" t="s">
        <v>5252</v>
      </c>
      <c r="I1918" s="18">
        <v>4.039</v>
      </c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</row>
    <row r="1919" ht="15.0" customHeight="1">
      <c r="A1919" s="8">
        <v>1918.0</v>
      </c>
      <c r="B1919" s="31" t="s">
        <v>2655</v>
      </c>
      <c r="C1919" s="26" t="s">
        <v>2656</v>
      </c>
      <c r="D1919" s="29" t="s">
        <v>10792</v>
      </c>
      <c r="E1919" s="32">
        <v>186.2062</v>
      </c>
      <c r="F1919" s="20">
        <v>3.35</v>
      </c>
      <c r="G1919" s="31" t="s">
        <v>10793</v>
      </c>
      <c r="H1919" s="29" t="s">
        <v>4319</v>
      </c>
      <c r="I1919" s="18">
        <v>4.358416666666667</v>
      </c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</row>
    <row r="1920" ht="15.75" customHeight="1">
      <c r="A1920" s="8">
        <v>1919.0</v>
      </c>
      <c r="B1920" s="31" t="s">
        <v>10794</v>
      </c>
      <c r="C1920" s="26" t="s">
        <v>10795</v>
      </c>
      <c r="D1920" s="29" t="s">
        <v>10796</v>
      </c>
      <c r="E1920" s="32">
        <v>197.2321</v>
      </c>
      <c r="F1920" s="20">
        <v>2.23</v>
      </c>
      <c r="G1920" s="31" t="s">
        <v>10797</v>
      </c>
      <c r="H1920" s="36" t="s">
        <v>4627</v>
      </c>
      <c r="I1920" s="18">
        <v>3.68</v>
      </c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</row>
    <row r="1921" ht="15.75" customHeight="1">
      <c r="A1921" s="8">
        <v>1920.0</v>
      </c>
      <c r="B1921" s="31" t="s">
        <v>10798</v>
      </c>
      <c r="C1921" s="26" t="s">
        <v>10799</v>
      </c>
      <c r="D1921" s="29" t="s">
        <v>10800</v>
      </c>
      <c r="E1921" s="32">
        <v>246.2151</v>
      </c>
      <c r="F1921" s="20">
        <v>2.78</v>
      </c>
      <c r="G1921" s="31" t="s">
        <v>10801</v>
      </c>
      <c r="H1921" s="6" t="s">
        <v>5249</v>
      </c>
      <c r="I1921" s="18">
        <v>3.96</v>
      </c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</row>
    <row r="1922" ht="15.75" customHeight="1">
      <c r="A1922" s="8">
        <v>1921.0</v>
      </c>
      <c r="B1922" s="31" t="s">
        <v>10802</v>
      </c>
      <c r="C1922" s="26" t="s">
        <v>10803</v>
      </c>
      <c r="D1922" s="29" t="s">
        <v>10804</v>
      </c>
      <c r="E1922" s="32">
        <v>214.2163</v>
      </c>
      <c r="F1922" s="20">
        <v>3.74</v>
      </c>
      <c r="G1922" s="31" t="s">
        <v>10805</v>
      </c>
      <c r="H1922" s="36" t="s">
        <v>4627</v>
      </c>
      <c r="I1922" s="18">
        <v>4.16</v>
      </c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</row>
    <row r="1923" ht="15.75" customHeight="1">
      <c r="A1923" s="8">
        <v>1922.0</v>
      </c>
      <c r="B1923" s="31" t="s">
        <v>10806</v>
      </c>
      <c r="C1923" s="26" t="s">
        <v>10807</v>
      </c>
      <c r="D1923" s="29" t="s">
        <v>10808</v>
      </c>
      <c r="E1923" s="32">
        <v>198.2169</v>
      </c>
      <c r="F1923" s="20">
        <v>3.52</v>
      </c>
      <c r="G1923" s="31" t="s">
        <v>10809</v>
      </c>
      <c r="H1923" s="6" t="s">
        <v>5252</v>
      </c>
      <c r="I1923" s="18">
        <v>4.23</v>
      </c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</row>
    <row r="1924" ht="15.75" customHeight="1">
      <c r="A1924" s="8">
        <v>1923.0</v>
      </c>
      <c r="B1924" s="31" t="s">
        <v>10810</v>
      </c>
      <c r="C1924" s="26" t="s">
        <v>10811</v>
      </c>
      <c r="D1924" s="29" t="s">
        <v>10812</v>
      </c>
      <c r="E1924" s="32">
        <v>230.2157</v>
      </c>
      <c r="F1924" s="20">
        <v>2.91</v>
      </c>
      <c r="G1924" s="31" t="s">
        <v>10813</v>
      </c>
      <c r="H1924" s="29" t="s">
        <v>4319</v>
      </c>
      <c r="I1924" s="18">
        <v>3.88</v>
      </c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</row>
    <row r="1925" ht="15.75" customHeight="1">
      <c r="A1925" s="8">
        <v>1924.0</v>
      </c>
      <c r="B1925" s="31" t="s">
        <v>10814</v>
      </c>
      <c r="C1925" s="26" t="s">
        <v>10815</v>
      </c>
      <c r="D1925" s="29" t="s">
        <v>10816</v>
      </c>
      <c r="E1925" s="32">
        <v>214.2163</v>
      </c>
      <c r="F1925" s="20">
        <v>2.96</v>
      </c>
      <c r="G1925" s="31" t="s">
        <v>8745</v>
      </c>
      <c r="H1925" s="29" t="s">
        <v>4319</v>
      </c>
      <c r="I1925" s="18">
        <v>4.37</v>
      </c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</row>
    <row r="1926" ht="15.0" customHeight="1">
      <c r="A1926" s="8">
        <v>1925.0</v>
      </c>
      <c r="B1926" s="31" t="s">
        <v>10817</v>
      </c>
      <c r="C1926" s="26" t="s">
        <v>10818</v>
      </c>
      <c r="D1926" s="29" t="s">
        <v>10819</v>
      </c>
      <c r="E1926" s="32">
        <v>198.2169</v>
      </c>
      <c r="F1926" s="20">
        <v>3.07</v>
      </c>
      <c r="G1926" s="31" t="s">
        <v>10820</v>
      </c>
      <c r="H1926" s="6" t="s">
        <v>5249</v>
      </c>
      <c r="I1926" s="18">
        <v>4.0218181818181815</v>
      </c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</row>
    <row r="1927" ht="15.75" customHeight="1">
      <c r="A1927" s="8">
        <v>1926.0</v>
      </c>
      <c r="B1927" s="31" t="s">
        <v>10821</v>
      </c>
      <c r="C1927" s="26" t="s">
        <v>10822</v>
      </c>
      <c r="D1927" s="29" t="s">
        <v>10823</v>
      </c>
      <c r="E1927" s="32">
        <v>212.2434</v>
      </c>
      <c r="F1927" s="20">
        <v>2.9</v>
      </c>
      <c r="G1927" s="31" t="s">
        <v>10824</v>
      </c>
      <c r="H1927" s="6" t="s">
        <v>5249</v>
      </c>
      <c r="I1927" s="18">
        <v>4.07</v>
      </c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</row>
    <row r="1928" ht="15.0" customHeight="1">
      <c r="A1928" s="8">
        <v>1927.0</v>
      </c>
      <c r="B1928" s="31" t="s">
        <v>2664</v>
      </c>
      <c r="C1928" s="26" t="s">
        <v>2665</v>
      </c>
      <c r="D1928" s="29" t="s">
        <v>10825</v>
      </c>
      <c r="E1928" s="32">
        <v>228.2428</v>
      </c>
      <c r="F1928" s="20">
        <v>3.79</v>
      </c>
      <c r="G1928" s="31" t="s">
        <v>10826</v>
      </c>
      <c r="H1928" s="6" t="s">
        <v>5249</v>
      </c>
      <c r="I1928" s="18">
        <v>4.42</v>
      </c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</row>
    <row r="1929" ht="15.75" customHeight="1">
      <c r="A1929" s="8">
        <v>1928.0</v>
      </c>
      <c r="B1929" s="31" t="s">
        <v>10827</v>
      </c>
      <c r="C1929" s="26" t="s">
        <v>10828</v>
      </c>
      <c r="D1929" s="29" t="s">
        <v>10829</v>
      </c>
      <c r="E1929" s="32">
        <v>199.205</v>
      </c>
      <c r="F1929" s="20">
        <v>3.57</v>
      </c>
      <c r="G1929" s="31" t="s">
        <v>10830</v>
      </c>
      <c r="H1929" s="36" t="s">
        <v>9024</v>
      </c>
      <c r="I1929" s="18">
        <v>4.300166666666667</v>
      </c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</row>
    <row r="1930" ht="15.75" customHeight="1">
      <c r="A1930" s="8">
        <v>1929.0</v>
      </c>
      <c r="B1930" s="31" t="s">
        <v>10831</v>
      </c>
      <c r="C1930" s="26" t="s">
        <v>10832</v>
      </c>
      <c r="D1930" s="29" t="s">
        <v>10833</v>
      </c>
      <c r="E1930" s="32">
        <v>199.205</v>
      </c>
      <c r="F1930" s="20">
        <v>3.87</v>
      </c>
      <c r="G1930" s="31" t="s">
        <v>10834</v>
      </c>
      <c r="H1930" s="3" t="s">
        <v>10835</v>
      </c>
      <c r="I1930" s="18">
        <v>4.56975</v>
      </c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</row>
    <row r="1931" ht="15.75" customHeight="1">
      <c r="A1931" s="8">
        <v>1930.0</v>
      </c>
      <c r="B1931" s="31" t="s">
        <v>10836</v>
      </c>
      <c r="C1931" s="26" t="s">
        <v>10837</v>
      </c>
      <c r="D1931" s="29" t="s">
        <v>10838</v>
      </c>
      <c r="E1931" s="32">
        <v>214.2196</v>
      </c>
      <c r="F1931" s="20">
        <v>3.74</v>
      </c>
      <c r="G1931" s="31" t="s">
        <v>10839</v>
      </c>
      <c r="H1931" s="3" t="s">
        <v>8978</v>
      </c>
      <c r="I1931" s="18">
        <v>4.8886666666666665</v>
      </c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</row>
    <row r="1932" ht="15.75" customHeight="1">
      <c r="A1932" s="8">
        <v>1931.0</v>
      </c>
      <c r="B1932" s="31" t="s">
        <v>2676</v>
      </c>
      <c r="C1932" s="26" t="s">
        <v>10840</v>
      </c>
      <c r="D1932" s="29" t="s">
        <v>10841</v>
      </c>
      <c r="E1932" s="32">
        <v>215.2044</v>
      </c>
      <c r="F1932" s="20">
        <v>3.92</v>
      </c>
      <c r="G1932" s="31" t="s">
        <v>10842</v>
      </c>
      <c r="H1932" s="36" t="s">
        <v>4627</v>
      </c>
      <c r="I1932" s="18">
        <v>4.58</v>
      </c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</row>
    <row r="1933" ht="15.75" customHeight="1">
      <c r="A1933" s="8">
        <v>1932.0</v>
      </c>
      <c r="B1933" s="31" t="s">
        <v>2685</v>
      </c>
      <c r="C1933" s="26" t="s">
        <v>2686</v>
      </c>
      <c r="D1933" s="29" t="s">
        <v>10843</v>
      </c>
      <c r="E1933" s="32">
        <v>198.2202</v>
      </c>
      <c r="F1933" s="20">
        <v>3.63</v>
      </c>
      <c r="G1933" s="31" t="s">
        <v>10844</v>
      </c>
      <c r="H1933" s="29" t="s">
        <v>4319</v>
      </c>
      <c r="I1933" s="18">
        <v>4.657333333333334</v>
      </c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</row>
    <row r="1934" ht="15.75" customHeight="1">
      <c r="A1934" s="8">
        <v>1933.0</v>
      </c>
      <c r="B1934" s="31" t="s">
        <v>2718</v>
      </c>
      <c r="C1934" s="26" t="s">
        <v>2719</v>
      </c>
      <c r="D1934" s="29" t="s">
        <v>10845</v>
      </c>
      <c r="E1934" s="32">
        <v>197.2354</v>
      </c>
      <c r="F1934" s="20">
        <v>3.41</v>
      </c>
      <c r="G1934" s="31" t="s">
        <v>10846</v>
      </c>
      <c r="H1934" s="29" t="s">
        <v>4319</v>
      </c>
      <c r="I1934" s="18">
        <v>4.4205000000000005</v>
      </c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</row>
    <row r="1935" ht="15.75" customHeight="1">
      <c r="A1935" s="8">
        <v>1934.0</v>
      </c>
      <c r="B1935" s="31" t="s">
        <v>2721</v>
      </c>
      <c r="C1935" s="26" t="s">
        <v>2722</v>
      </c>
      <c r="D1935" s="29" t="s">
        <v>10847</v>
      </c>
      <c r="E1935" s="32">
        <v>184.2366</v>
      </c>
      <c r="F1935" s="20">
        <v>2.36</v>
      </c>
      <c r="G1935" s="31" t="s">
        <v>10848</v>
      </c>
      <c r="H1935" s="29" t="s">
        <v>4319</v>
      </c>
      <c r="I1935" s="18">
        <v>2.97</v>
      </c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</row>
    <row r="1936" ht="15.75" customHeight="1">
      <c r="A1936" s="8">
        <v>1935.0</v>
      </c>
      <c r="B1936" s="31" t="s">
        <v>10849</v>
      </c>
      <c r="C1936" s="26" t="s">
        <v>10850</v>
      </c>
      <c r="D1936" s="29" t="s">
        <v>10851</v>
      </c>
      <c r="E1936" s="32">
        <v>169.222</v>
      </c>
      <c r="F1936" s="20">
        <v>3.06</v>
      </c>
      <c r="G1936" s="31" t="s">
        <v>10852</v>
      </c>
      <c r="H1936" s="36" t="s">
        <v>4627</v>
      </c>
      <c r="I1936" s="18">
        <v>3.3845</v>
      </c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</row>
    <row r="1937" ht="15.75" customHeight="1">
      <c r="A1937" s="8">
        <v>1936.0</v>
      </c>
      <c r="B1937" s="31" t="s">
        <v>10853</v>
      </c>
      <c r="C1937" s="26" t="s">
        <v>10854</v>
      </c>
      <c r="D1937" s="29" t="s">
        <v>10855</v>
      </c>
      <c r="E1937" s="32">
        <v>169.222</v>
      </c>
      <c r="F1937" s="20">
        <v>3.06</v>
      </c>
      <c r="G1937" s="31" t="s">
        <v>10856</v>
      </c>
      <c r="H1937" s="29" t="s">
        <v>4319</v>
      </c>
      <c r="I1937" s="18">
        <v>3.68525</v>
      </c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</row>
    <row r="1938" ht="15.0" customHeight="1">
      <c r="A1938" s="8">
        <v>1937.0</v>
      </c>
      <c r="B1938" s="31" t="s">
        <v>10857</v>
      </c>
      <c r="C1938" s="26" t="s">
        <v>10858</v>
      </c>
      <c r="D1938" s="29" t="s">
        <v>10859</v>
      </c>
      <c r="E1938" s="32">
        <v>169.222</v>
      </c>
      <c r="F1938" s="20">
        <v>2.62</v>
      </c>
      <c r="G1938" s="31" t="s">
        <v>10860</v>
      </c>
      <c r="H1938" s="36" t="s">
        <v>4627</v>
      </c>
      <c r="I1938" s="18">
        <v>3.6443333333333334</v>
      </c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</row>
    <row r="1939" ht="15.0" customHeight="1">
      <c r="A1939" s="8">
        <v>1938.0</v>
      </c>
      <c r="B1939" s="31" t="s">
        <v>2733</v>
      </c>
      <c r="C1939" s="26" t="s">
        <v>2734</v>
      </c>
      <c r="D1939" s="29" t="s">
        <v>10861</v>
      </c>
      <c r="E1939" s="32">
        <v>183.2056</v>
      </c>
      <c r="F1939" s="20">
        <v>1.98</v>
      </c>
      <c r="G1939" s="31" t="s">
        <v>10862</v>
      </c>
      <c r="H1939" s="29" t="s">
        <v>4319</v>
      </c>
      <c r="I1939" s="18">
        <v>2.907714285714286</v>
      </c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</row>
    <row r="1940" ht="15.75" customHeight="1">
      <c r="A1940" s="8">
        <v>1939.0</v>
      </c>
      <c r="B1940" s="31" t="s">
        <v>2736</v>
      </c>
      <c r="C1940" s="26" t="s">
        <v>2737</v>
      </c>
      <c r="D1940" s="29" t="s">
        <v>10863</v>
      </c>
      <c r="E1940" s="32">
        <v>262.1017</v>
      </c>
      <c r="F1940" s="20">
        <v>2.85</v>
      </c>
      <c r="G1940" s="31" t="s">
        <v>5167</v>
      </c>
      <c r="H1940" s="36" t="s">
        <v>4627</v>
      </c>
      <c r="I1940" s="18">
        <v>3.8200000000000003</v>
      </c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</row>
    <row r="1941" ht="15.75" customHeight="1">
      <c r="A1941" s="8">
        <v>1940.0</v>
      </c>
      <c r="B1941" s="9" t="s">
        <v>10864</v>
      </c>
      <c r="C1941" s="3" t="s">
        <v>10865</v>
      </c>
      <c r="D1941" s="3" t="s">
        <v>10866</v>
      </c>
      <c r="E1941" s="32">
        <v>150.1741</v>
      </c>
      <c r="F1941" s="20">
        <v>1.61</v>
      </c>
      <c r="G1941" s="13">
        <v>0.5800000000000001</v>
      </c>
      <c r="H1941" s="36" t="s">
        <v>4549</v>
      </c>
      <c r="I1941" s="13">
        <v>3.58</v>
      </c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</row>
    <row r="1942" ht="15.75" customHeight="1">
      <c r="A1942" s="8">
        <v>1941.0</v>
      </c>
      <c r="B1942" s="9" t="s">
        <v>2745</v>
      </c>
      <c r="C1942" s="3" t="s">
        <v>2746</v>
      </c>
      <c r="D1942" s="3" t="s">
        <v>10867</v>
      </c>
      <c r="E1942" s="32">
        <v>120.1482</v>
      </c>
      <c r="F1942" s="20">
        <v>1.61</v>
      </c>
      <c r="G1942" s="13">
        <v>1.0099999999999998</v>
      </c>
      <c r="H1942" s="36" t="s">
        <v>4549</v>
      </c>
      <c r="I1942" s="13">
        <v>4.01</v>
      </c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</row>
    <row r="1943" ht="15.0" customHeight="1">
      <c r="A1943" s="8">
        <v>1942.0</v>
      </c>
      <c r="B1943" s="9" t="s">
        <v>10868</v>
      </c>
      <c r="C1943" s="3" t="s">
        <v>10869</v>
      </c>
      <c r="D1943" s="3" t="s">
        <v>10870</v>
      </c>
      <c r="E1943" s="32">
        <v>192.2107</v>
      </c>
      <c r="F1943" s="20">
        <v>2.55</v>
      </c>
      <c r="G1943" s="13" t="s">
        <v>10871</v>
      </c>
      <c r="H1943" s="36" t="s">
        <v>4549</v>
      </c>
      <c r="I1943" s="13">
        <v>3.6</v>
      </c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</row>
    <row r="1944" ht="15.75" customHeight="1">
      <c r="A1944" s="8">
        <v>1943.0</v>
      </c>
      <c r="B1944" s="31" t="s">
        <v>10872</v>
      </c>
      <c r="C1944" s="26" t="s">
        <v>10873</v>
      </c>
      <c r="D1944" s="29" t="s">
        <v>10874</v>
      </c>
      <c r="E1944" s="32">
        <v>172.2226</v>
      </c>
      <c r="F1944" s="20">
        <v>2.74</v>
      </c>
      <c r="G1944" s="31" t="s">
        <v>8404</v>
      </c>
      <c r="H1944" s="29" t="s">
        <v>4319</v>
      </c>
      <c r="I1944" s="18">
        <v>3.27</v>
      </c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</row>
    <row r="1945" ht="15.0" customHeight="1">
      <c r="A1945" s="8">
        <v>1944.0</v>
      </c>
      <c r="B1945" s="31" t="s">
        <v>10875</v>
      </c>
      <c r="C1945" s="26" t="s">
        <v>10876</v>
      </c>
      <c r="D1945" s="29" t="s">
        <v>10877</v>
      </c>
      <c r="E1945" s="32">
        <v>172.2226</v>
      </c>
      <c r="F1945" s="20">
        <v>2.74</v>
      </c>
      <c r="G1945" s="31" t="s">
        <v>10149</v>
      </c>
      <c r="H1945" s="29" t="s">
        <v>4319</v>
      </c>
      <c r="I1945" s="18">
        <v>3.49</v>
      </c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</row>
    <row r="1946" ht="15.0" customHeight="1">
      <c r="A1946" s="8">
        <v>1945.0</v>
      </c>
      <c r="B1946" s="31" t="s">
        <v>10878</v>
      </c>
      <c r="C1946" s="26" t="s">
        <v>10879</v>
      </c>
      <c r="D1946" s="29" t="s">
        <v>10880</v>
      </c>
      <c r="E1946" s="32">
        <v>158.1961</v>
      </c>
      <c r="F1946" s="20">
        <v>2.37</v>
      </c>
      <c r="G1946" s="31" t="s">
        <v>10559</v>
      </c>
      <c r="H1946" s="29" t="s">
        <v>4319</v>
      </c>
      <c r="I1946" s="18">
        <v>3.13</v>
      </c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</row>
    <row r="1947" ht="15.75" customHeight="1">
      <c r="A1947" s="8">
        <v>1946.0</v>
      </c>
      <c r="B1947" s="31" t="s">
        <v>10881</v>
      </c>
      <c r="C1947" s="26" t="s">
        <v>10882</v>
      </c>
      <c r="D1947" s="29" t="s">
        <v>10883</v>
      </c>
      <c r="E1947" s="32">
        <v>158.1961</v>
      </c>
      <c r="F1947" s="20">
        <v>2.21</v>
      </c>
      <c r="G1947" s="31" t="s">
        <v>9274</v>
      </c>
      <c r="H1947" s="29" t="s">
        <v>4319</v>
      </c>
      <c r="I1947" s="18">
        <v>3.39</v>
      </c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</row>
    <row r="1948" ht="15.75" customHeight="1">
      <c r="A1948" s="8">
        <v>1947.0</v>
      </c>
      <c r="B1948" s="31" t="s">
        <v>10884</v>
      </c>
      <c r="C1948" s="26" t="s">
        <v>10885</v>
      </c>
      <c r="D1948" s="29" t="s">
        <v>10886</v>
      </c>
      <c r="E1948" s="32">
        <v>156.1803</v>
      </c>
      <c r="F1948" s="20">
        <v>2.89</v>
      </c>
      <c r="G1948" s="31" t="s">
        <v>10887</v>
      </c>
      <c r="H1948" s="3" t="s">
        <v>6076</v>
      </c>
      <c r="I1948" s="18">
        <v>3.4215</v>
      </c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</row>
    <row r="1949" ht="15.75" customHeight="1">
      <c r="A1949" s="8">
        <v>1948.0</v>
      </c>
      <c r="B1949" s="31" t="s">
        <v>10888</v>
      </c>
      <c r="C1949" s="3" t="s">
        <v>10889</v>
      </c>
      <c r="D1949" s="29" t="s">
        <v>10890</v>
      </c>
      <c r="E1949" s="32">
        <v>170.2068</v>
      </c>
      <c r="F1949" s="20">
        <v>3.1811173265861</v>
      </c>
      <c r="G1949" s="31" t="s">
        <v>10891</v>
      </c>
      <c r="H1949" s="29" t="s">
        <v>4319</v>
      </c>
      <c r="I1949" s="18">
        <v>4.231</v>
      </c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</row>
    <row r="1950" ht="15.0" customHeight="1">
      <c r="A1950" s="8">
        <v>1949.0</v>
      </c>
      <c r="B1950" s="31" t="s">
        <v>10892</v>
      </c>
      <c r="C1950" s="3" t="s">
        <v>10893</v>
      </c>
      <c r="D1950" s="29" t="s">
        <v>10894</v>
      </c>
      <c r="E1950" s="32">
        <v>170.2068</v>
      </c>
      <c r="F1950" s="20">
        <v>3.1811173265861</v>
      </c>
      <c r="G1950" s="31" t="s">
        <v>10895</v>
      </c>
      <c r="H1950" s="29" t="s">
        <v>4319</v>
      </c>
      <c r="I1950" s="18">
        <v>4.123</v>
      </c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</row>
    <row r="1951" ht="15.0" customHeight="1">
      <c r="A1951" s="8">
        <v>1950.0</v>
      </c>
      <c r="B1951" s="31" t="s">
        <v>10896</v>
      </c>
      <c r="C1951" s="26" t="s">
        <v>10897</v>
      </c>
      <c r="D1951" s="29" t="s">
        <v>10898</v>
      </c>
      <c r="E1951" s="32">
        <v>154.2074</v>
      </c>
      <c r="F1951" s="20">
        <v>4.07</v>
      </c>
      <c r="G1951" s="31" t="s">
        <v>10899</v>
      </c>
      <c r="H1951" s="29" t="s">
        <v>4319</v>
      </c>
      <c r="I1951" s="18">
        <v>4.24</v>
      </c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</row>
    <row r="1952" ht="15.75" customHeight="1">
      <c r="A1952" s="8">
        <v>1951.0</v>
      </c>
      <c r="B1952" s="31" t="s">
        <v>10900</v>
      </c>
      <c r="C1952" s="26" t="s">
        <v>10901</v>
      </c>
      <c r="D1952" s="29" t="s">
        <v>10902</v>
      </c>
      <c r="E1952" s="32">
        <v>172.2226</v>
      </c>
      <c r="F1952" s="20">
        <v>3.74</v>
      </c>
      <c r="G1952" s="31" t="s">
        <v>10492</v>
      </c>
      <c r="H1952" s="29" t="s">
        <v>4319</v>
      </c>
      <c r="I1952" s="18">
        <v>4.25</v>
      </c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</row>
    <row r="1953" ht="15.75" customHeight="1">
      <c r="A1953" s="8">
        <v>1952.0</v>
      </c>
      <c r="B1953" s="31" t="s">
        <v>10903</v>
      </c>
      <c r="C1953" s="26" t="s">
        <v>10904</v>
      </c>
      <c r="D1953" s="29" t="s">
        <v>10905</v>
      </c>
      <c r="E1953" s="32">
        <v>158.1961</v>
      </c>
      <c r="F1953" s="20">
        <v>3.45</v>
      </c>
      <c r="G1953" s="31" t="s">
        <v>5656</v>
      </c>
      <c r="H1953" s="29" t="s">
        <v>4319</v>
      </c>
      <c r="I1953" s="18">
        <v>3.8</v>
      </c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</row>
    <row r="1954" ht="15.0" customHeight="1">
      <c r="A1954" s="8">
        <v>1953.0</v>
      </c>
      <c r="B1954" s="31" t="s">
        <v>10906</v>
      </c>
      <c r="C1954" s="26" t="s">
        <v>10907</v>
      </c>
      <c r="D1954" s="29" t="s">
        <v>10908</v>
      </c>
      <c r="E1954" s="32">
        <v>171.2378</v>
      </c>
      <c r="F1954" s="20">
        <v>3.46</v>
      </c>
      <c r="G1954" s="31" t="s">
        <v>9270</v>
      </c>
      <c r="H1954" s="29" t="s">
        <v>4319</v>
      </c>
      <c r="I1954" s="18">
        <v>3.86</v>
      </c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</row>
    <row r="1955" ht="15.0" customHeight="1">
      <c r="A1955" s="8">
        <v>1954.0</v>
      </c>
      <c r="B1955" s="31" t="s">
        <v>10909</v>
      </c>
      <c r="C1955" s="26" t="s">
        <v>10910</v>
      </c>
      <c r="D1955" s="29" t="s">
        <v>10911</v>
      </c>
      <c r="E1955" s="32">
        <v>143.1848</v>
      </c>
      <c r="F1955" s="20">
        <v>2.25</v>
      </c>
      <c r="G1955" s="31" t="s">
        <v>10912</v>
      </c>
      <c r="H1955" s="29" t="s">
        <v>4319</v>
      </c>
      <c r="I1955" s="18">
        <v>3.2207</v>
      </c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</row>
    <row r="1956" ht="15.75" customHeight="1">
      <c r="A1956" s="8">
        <v>1955.0</v>
      </c>
      <c r="B1956" s="31" t="s">
        <v>10913</v>
      </c>
      <c r="C1956" s="26" t="s">
        <v>10914</v>
      </c>
      <c r="D1956" s="29" t="s">
        <v>10915</v>
      </c>
      <c r="E1956" s="32">
        <v>186.2062</v>
      </c>
      <c r="F1956" s="20">
        <v>2.78</v>
      </c>
      <c r="G1956" s="31" t="s">
        <v>10236</v>
      </c>
      <c r="H1956" s="29" t="s">
        <v>4319</v>
      </c>
      <c r="I1956" s="18">
        <v>3.64</v>
      </c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</row>
    <row r="1957" ht="15.0" customHeight="1">
      <c r="A1957" s="8">
        <v>1956.0</v>
      </c>
      <c r="B1957" s="31" t="s">
        <v>2751</v>
      </c>
      <c r="C1957" s="26" t="s">
        <v>2752</v>
      </c>
      <c r="D1957" s="29" t="s">
        <v>10916</v>
      </c>
      <c r="E1957" s="32">
        <v>144.1696</v>
      </c>
      <c r="F1957" s="20">
        <v>2.85</v>
      </c>
      <c r="G1957" s="31" t="s">
        <v>10917</v>
      </c>
      <c r="H1957" s="29" t="s">
        <v>4319</v>
      </c>
      <c r="I1957" s="18">
        <v>3.7533333333333334</v>
      </c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</row>
    <row r="1958" ht="15.0" customHeight="1">
      <c r="A1958" s="8">
        <v>1957.0</v>
      </c>
      <c r="B1958" s="31" t="s">
        <v>10918</v>
      </c>
      <c r="C1958" s="26" t="s">
        <v>10919</v>
      </c>
      <c r="D1958" s="29" t="s">
        <v>10920</v>
      </c>
      <c r="E1958" s="32">
        <v>158.1961</v>
      </c>
      <c r="F1958" s="20">
        <v>3.24</v>
      </c>
      <c r="G1958" s="31" t="s">
        <v>10921</v>
      </c>
      <c r="H1958" s="29" t="s">
        <v>4319</v>
      </c>
      <c r="I1958" s="18">
        <v>4.2493</v>
      </c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</row>
    <row r="1959" ht="15.75" customHeight="1">
      <c r="A1959" s="8">
        <v>1958.0</v>
      </c>
      <c r="B1959" s="31" t="s">
        <v>2754</v>
      </c>
      <c r="C1959" s="26" t="s">
        <v>2755</v>
      </c>
      <c r="D1959" s="29" t="s">
        <v>10922</v>
      </c>
      <c r="E1959" s="32">
        <v>144.1696</v>
      </c>
      <c r="F1959" s="20">
        <v>2.7</v>
      </c>
      <c r="G1959" s="31" t="s">
        <v>10923</v>
      </c>
      <c r="H1959" s="29" t="s">
        <v>4319</v>
      </c>
      <c r="I1959" s="18">
        <v>3.79</v>
      </c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</row>
    <row r="1960" ht="15.0" customHeight="1">
      <c r="A1960" s="8">
        <v>1959.0</v>
      </c>
      <c r="B1960" s="31" t="s">
        <v>10924</v>
      </c>
      <c r="C1960" s="3" t="s">
        <v>10925</v>
      </c>
      <c r="D1960" s="29" t="s">
        <v>10926</v>
      </c>
      <c r="E1960" s="32">
        <v>172.1797</v>
      </c>
      <c r="F1960" s="20">
        <v>2.46172535271248</v>
      </c>
      <c r="G1960" s="31" t="s">
        <v>6104</v>
      </c>
      <c r="H1960" s="29" t="s">
        <v>4319</v>
      </c>
      <c r="I1960" s="18">
        <v>4.05</v>
      </c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</row>
    <row r="1961" ht="15.0" customHeight="1">
      <c r="A1961" s="8">
        <v>1960.0</v>
      </c>
      <c r="B1961" s="31" t="s">
        <v>10927</v>
      </c>
      <c r="C1961" s="26" t="s">
        <v>10928</v>
      </c>
      <c r="D1961" s="29" t="s">
        <v>10929</v>
      </c>
      <c r="E1961" s="32">
        <v>249.1029</v>
      </c>
      <c r="F1961" s="20">
        <v>3.19</v>
      </c>
      <c r="G1961" s="31" t="s">
        <v>10930</v>
      </c>
      <c r="H1961" s="29" t="s">
        <v>4319</v>
      </c>
      <c r="I1961" s="18">
        <v>5.96</v>
      </c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</row>
    <row r="1962" ht="15.75" customHeight="1">
      <c r="A1962" s="8">
        <v>1961.0</v>
      </c>
      <c r="B1962" s="31" t="s">
        <v>10931</v>
      </c>
      <c r="C1962" s="26" t="s">
        <v>10932</v>
      </c>
      <c r="D1962" s="29" t="s">
        <v>10933</v>
      </c>
      <c r="E1962" s="32">
        <v>171.2378</v>
      </c>
      <c r="F1962" s="20">
        <v>2.66</v>
      </c>
      <c r="G1962" s="31" t="s">
        <v>10934</v>
      </c>
      <c r="H1962" s="29" t="s">
        <v>4319</v>
      </c>
      <c r="I1962" s="18">
        <v>3.54</v>
      </c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</row>
    <row r="1963" ht="15.75" customHeight="1">
      <c r="A1963" s="8">
        <v>1962.0</v>
      </c>
      <c r="B1963" s="31" t="s">
        <v>10935</v>
      </c>
      <c r="C1963" s="26" t="s">
        <v>10936</v>
      </c>
      <c r="D1963" s="29" t="s">
        <v>10937</v>
      </c>
      <c r="E1963" s="32">
        <v>157.2113</v>
      </c>
      <c r="F1963" s="20">
        <v>2.25</v>
      </c>
      <c r="G1963" s="31" t="s">
        <v>10529</v>
      </c>
      <c r="H1963" s="29" t="s">
        <v>4319</v>
      </c>
      <c r="I1963" s="18">
        <v>3.44</v>
      </c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</row>
    <row r="1964" ht="15.0" customHeight="1">
      <c r="A1964" s="8">
        <v>1963.0</v>
      </c>
      <c r="B1964" s="31" t="s">
        <v>10938</v>
      </c>
      <c r="C1964" s="26" t="s">
        <v>10939</v>
      </c>
      <c r="D1964" s="29" t="s">
        <v>10940</v>
      </c>
      <c r="E1964" s="32">
        <v>186.2062</v>
      </c>
      <c r="F1964" s="20">
        <v>2.24</v>
      </c>
      <c r="G1964" s="31" t="s">
        <v>10941</v>
      </c>
      <c r="H1964" s="29" t="s">
        <v>4319</v>
      </c>
      <c r="I1964" s="18">
        <v>3.14</v>
      </c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</row>
    <row r="1965" ht="15.0" customHeight="1">
      <c r="A1965" s="8">
        <v>1964.0</v>
      </c>
      <c r="B1965" s="31" t="s">
        <v>10942</v>
      </c>
      <c r="C1965" s="26" t="s">
        <v>10943</v>
      </c>
      <c r="D1965" s="29" t="s">
        <v>10944</v>
      </c>
      <c r="E1965" s="32">
        <v>172.1797</v>
      </c>
      <c r="F1965" s="20">
        <v>3.1</v>
      </c>
      <c r="G1965" s="31" t="s">
        <v>10945</v>
      </c>
      <c r="H1965" s="29" t="s">
        <v>4319</v>
      </c>
      <c r="I1965" s="18">
        <v>3.4</v>
      </c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</row>
    <row r="1966" ht="15.0" customHeight="1">
      <c r="A1966" s="8">
        <v>1965.0</v>
      </c>
      <c r="B1966" s="31" t="s">
        <v>2757</v>
      </c>
      <c r="C1966" s="26" t="s">
        <v>2758</v>
      </c>
      <c r="D1966" s="29" t="s">
        <v>10946</v>
      </c>
      <c r="E1966" s="32">
        <v>158.1994</v>
      </c>
      <c r="F1966" s="20">
        <v>0.89</v>
      </c>
      <c r="G1966" s="31" t="s">
        <v>10947</v>
      </c>
      <c r="H1966" s="29" t="s">
        <v>4319</v>
      </c>
      <c r="I1966" s="18">
        <v>3.5409</v>
      </c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</row>
    <row r="1967" ht="15.0" customHeight="1">
      <c r="A1967" s="8">
        <v>1966.0</v>
      </c>
      <c r="B1967" s="31" t="s">
        <v>2760</v>
      </c>
      <c r="C1967" s="26" t="s">
        <v>2761</v>
      </c>
      <c r="D1967" s="29" t="s">
        <v>10948</v>
      </c>
      <c r="E1967" s="32">
        <v>158.1994</v>
      </c>
      <c r="F1967" s="20">
        <v>1.78</v>
      </c>
      <c r="G1967" s="31" t="s">
        <v>10949</v>
      </c>
      <c r="H1967" s="29" t="s">
        <v>4319</v>
      </c>
      <c r="I1967" s="18">
        <v>3.84</v>
      </c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</row>
    <row r="1968" ht="15.75" customHeight="1">
      <c r="A1968" s="8">
        <v>1967.0</v>
      </c>
      <c r="B1968" s="31" t="s">
        <v>10950</v>
      </c>
      <c r="C1968" s="26" t="s">
        <v>10951</v>
      </c>
      <c r="D1968" s="29" t="s">
        <v>10952</v>
      </c>
      <c r="E1968" s="32">
        <v>158.1994</v>
      </c>
      <c r="F1968" s="20">
        <v>1.54</v>
      </c>
      <c r="G1968" s="31" t="s">
        <v>8383</v>
      </c>
      <c r="H1968" s="29" t="s">
        <v>4319</v>
      </c>
      <c r="I1968" s="18">
        <v>3.46</v>
      </c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</row>
    <row r="1969" ht="15.75" customHeight="1">
      <c r="A1969" s="8">
        <v>1968.0</v>
      </c>
      <c r="B1969" s="31" t="s">
        <v>10953</v>
      </c>
      <c r="C1969" s="26" t="s">
        <v>10954</v>
      </c>
      <c r="D1969" s="29" t="s">
        <v>10955</v>
      </c>
      <c r="E1969" s="32">
        <v>160.169</v>
      </c>
      <c r="F1969" s="20">
        <v>1.94</v>
      </c>
      <c r="G1969" s="31" t="s">
        <v>10276</v>
      </c>
      <c r="H1969" s="29" t="s">
        <v>4319</v>
      </c>
      <c r="I1969" s="18">
        <v>4.1899999999999995</v>
      </c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</row>
    <row r="1970" ht="15.75" customHeight="1">
      <c r="A1970" s="8">
        <v>1969.0</v>
      </c>
      <c r="B1970" s="31" t="s">
        <v>10956</v>
      </c>
      <c r="C1970" s="26" t="s">
        <v>10957</v>
      </c>
      <c r="D1970" s="29" t="s">
        <v>10958</v>
      </c>
      <c r="E1970" s="32">
        <v>160.169</v>
      </c>
      <c r="F1970" s="20">
        <v>2.24</v>
      </c>
      <c r="G1970" s="31" t="s">
        <v>7561</v>
      </c>
      <c r="H1970" s="29" t="s">
        <v>4319</v>
      </c>
      <c r="I1970" s="18">
        <v>4.0</v>
      </c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</row>
    <row r="1971" ht="15.75" customHeight="1">
      <c r="A1971" s="8">
        <v>1970.0</v>
      </c>
      <c r="B1971" s="31" t="s">
        <v>10959</v>
      </c>
      <c r="C1971" s="26" t="s">
        <v>10960</v>
      </c>
      <c r="D1971" s="29" t="s">
        <v>10961</v>
      </c>
      <c r="E1971" s="32">
        <v>160.169</v>
      </c>
      <c r="F1971" s="20">
        <v>1.9</v>
      </c>
      <c r="G1971" s="31" t="s">
        <v>10962</v>
      </c>
      <c r="H1971" s="29" t="s">
        <v>4319</v>
      </c>
      <c r="I1971" s="18">
        <v>3.55</v>
      </c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</row>
    <row r="1972" ht="15.0" customHeight="1">
      <c r="A1972" s="8">
        <v>1971.0</v>
      </c>
      <c r="B1972" s="31" t="s">
        <v>10963</v>
      </c>
      <c r="C1972" s="26" t="s">
        <v>10964</v>
      </c>
      <c r="D1972" s="29" t="s">
        <v>10965</v>
      </c>
      <c r="E1972" s="32">
        <v>153.1797</v>
      </c>
      <c r="F1972" s="20">
        <v>2.72</v>
      </c>
      <c r="G1972" s="31" t="s">
        <v>5040</v>
      </c>
      <c r="H1972" s="6" t="s">
        <v>5070</v>
      </c>
      <c r="I1972" s="18">
        <v>3.69</v>
      </c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</row>
    <row r="1973" ht="15.75" customHeight="1">
      <c r="A1973" s="8">
        <v>1972.0</v>
      </c>
      <c r="B1973" s="31" t="s">
        <v>10966</v>
      </c>
      <c r="C1973" s="26" t="s">
        <v>10967</v>
      </c>
      <c r="D1973" s="29" t="s">
        <v>10968</v>
      </c>
      <c r="E1973" s="32">
        <v>234.1648</v>
      </c>
      <c r="F1973" s="20">
        <v>2.9</v>
      </c>
      <c r="G1973" s="31" t="s">
        <v>10969</v>
      </c>
      <c r="H1973" s="6" t="s">
        <v>5070</v>
      </c>
      <c r="I1973" s="18">
        <v>4.73875</v>
      </c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</row>
    <row r="1974" ht="15.0" customHeight="1">
      <c r="A1974" s="8">
        <v>1973.0</v>
      </c>
      <c r="B1974" s="31" t="s">
        <v>10970</v>
      </c>
      <c r="C1974" s="26" t="s">
        <v>10971</v>
      </c>
      <c r="D1974" s="29" t="s">
        <v>10972</v>
      </c>
      <c r="E1974" s="32">
        <v>185.2457</v>
      </c>
      <c r="F1974" s="20">
        <v>4.34</v>
      </c>
      <c r="G1974" s="31" t="s">
        <v>9723</v>
      </c>
      <c r="H1974" s="29" t="s">
        <v>4319</v>
      </c>
      <c r="I1974" s="18">
        <v>5.140000000000001</v>
      </c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</row>
    <row r="1975" ht="15.75" customHeight="1">
      <c r="A1975" s="8">
        <v>1974.0</v>
      </c>
      <c r="B1975" s="31" t="s">
        <v>10973</v>
      </c>
      <c r="C1975" s="26" t="s">
        <v>10974</v>
      </c>
      <c r="D1975" s="29" t="s">
        <v>10975</v>
      </c>
      <c r="E1975" s="32">
        <v>199.2722</v>
      </c>
      <c r="F1975" s="20">
        <v>4.42</v>
      </c>
      <c r="G1975" s="31" t="s">
        <v>10976</v>
      </c>
      <c r="H1975" s="29" t="s">
        <v>4319</v>
      </c>
      <c r="I1975" s="18">
        <v>6.05</v>
      </c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</row>
    <row r="1976" ht="15.75" customHeight="1">
      <c r="A1976" s="8">
        <v>1975.0</v>
      </c>
      <c r="B1976" s="31" t="s">
        <v>10977</v>
      </c>
      <c r="C1976" s="26" t="s">
        <v>10978</v>
      </c>
      <c r="D1976" s="29" t="s">
        <v>10979</v>
      </c>
      <c r="E1976" s="32">
        <v>173.1678</v>
      </c>
      <c r="F1976" s="20">
        <v>3.19</v>
      </c>
      <c r="G1976" s="31" t="s">
        <v>10980</v>
      </c>
      <c r="H1976" s="6" t="s">
        <v>5070</v>
      </c>
      <c r="I1976" s="18">
        <v>4.0001999999999995</v>
      </c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</row>
    <row r="1977" ht="15.75" customHeight="1">
      <c r="A1977" s="8">
        <v>1976.0</v>
      </c>
      <c r="B1977" s="31" t="s">
        <v>10981</v>
      </c>
      <c r="C1977" s="26" t="s">
        <v>10982</v>
      </c>
      <c r="D1977" s="29" t="s">
        <v>10983</v>
      </c>
      <c r="E1977" s="32">
        <v>187.1943</v>
      </c>
      <c r="F1977" s="20">
        <v>3.53</v>
      </c>
      <c r="G1977" s="31" t="s">
        <v>9571</v>
      </c>
      <c r="H1977" s="6" t="s">
        <v>5070</v>
      </c>
      <c r="I1977" s="18">
        <v>4.04</v>
      </c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</row>
    <row r="1978" ht="15.0" customHeight="1">
      <c r="A1978" s="8">
        <v>1977.0</v>
      </c>
      <c r="B1978" s="31" t="s">
        <v>10984</v>
      </c>
      <c r="C1978" s="26" t="s">
        <v>10985</v>
      </c>
      <c r="D1978" s="29" t="s">
        <v>10986</v>
      </c>
      <c r="E1978" s="32">
        <v>188.1824</v>
      </c>
      <c r="F1978" s="20">
        <v>2.65</v>
      </c>
      <c r="G1978" s="31" t="s">
        <v>10987</v>
      </c>
      <c r="H1978" s="6" t="s">
        <v>5070</v>
      </c>
      <c r="I1978" s="18">
        <v>4.107933333333333</v>
      </c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</row>
    <row r="1979" ht="15.0" customHeight="1">
      <c r="A1979" s="8">
        <v>1978.0</v>
      </c>
      <c r="B1979" s="31" t="s">
        <v>10988</v>
      </c>
      <c r="C1979" s="26" t="s">
        <v>10989</v>
      </c>
      <c r="D1979" s="29" t="s">
        <v>10990</v>
      </c>
      <c r="E1979" s="32">
        <v>189.1672</v>
      </c>
      <c r="F1979" s="20">
        <v>3.08</v>
      </c>
      <c r="G1979" s="31" t="s">
        <v>4566</v>
      </c>
      <c r="H1979" s="6" t="s">
        <v>5070</v>
      </c>
      <c r="I1979" s="18">
        <v>4.36</v>
      </c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</row>
    <row r="1980" ht="15.0" customHeight="1">
      <c r="A1980" s="8">
        <v>1979.0</v>
      </c>
      <c r="B1980" s="31" t="s">
        <v>10991</v>
      </c>
      <c r="C1980" s="26" t="s">
        <v>10992</v>
      </c>
      <c r="D1980" s="29" t="s">
        <v>10993</v>
      </c>
      <c r="E1980" s="32">
        <v>208.2118</v>
      </c>
      <c r="F1980" s="20">
        <v>2.52</v>
      </c>
      <c r="G1980" s="31" t="s">
        <v>10994</v>
      </c>
      <c r="H1980" s="29" t="s">
        <v>4319</v>
      </c>
      <c r="I1980" s="18">
        <v>5.9</v>
      </c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</row>
    <row r="1981" ht="15.75" customHeight="1">
      <c r="A1981" s="8">
        <v>1980.0</v>
      </c>
      <c r="B1981" s="31" t="s">
        <v>10995</v>
      </c>
      <c r="C1981" s="26" t="s">
        <v>10996</v>
      </c>
      <c r="D1981" s="29" t="s">
        <v>10997</v>
      </c>
      <c r="E1981" s="32">
        <v>180.205</v>
      </c>
      <c r="F1981" s="20">
        <v>2.05</v>
      </c>
      <c r="G1981" s="31" t="s">
        <v>10998</v>
      </c>
      <c r="H1981" s="29" t="s">
        <v>4319</v>
      </c>
      <c r="I1981" s="18">
        <v>4.14</v>
      </c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</row>
    <row r="1982" ht="15.75" customHeight="1">
      <c r="A1982" s="8">
        <v>1981.0</v>
      </c>
      <c r="B1982" s="31" t="s">
        <v>4186</v>
      </c>
      <c r="C1982" s="26" t="s">
        <v>4187</v>
      </c>
      <c r="D1982" s="29" t="s">
        <v>4188</v>
      </c>
      <c r="E1982" s="32">
        <v>179.2169</v>
      </c>
      <c r="F1982" s="20">
        <v>3.4</v>
      </c>
      <c r="G1982" s="31" t="s">
        <v>10999</v>
      </c>
      <c r="H1982" s="29" t="s">
        <v>4319</v>
      </c>
      <c r="I1982" s="18">
        <v>4.398</v>
      </c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</row>
    <row r="1983" ht="15.75" customHeight="1">
      <c r="A1983" s="8">
        <v>1982.0</v>
      </c>
      <c r="B1983" s="31" t="s">
        <v>11000</v>
      </c>
      <c r="C1983" s="26" t="s">
        <v>11001</v>
      </c>
      <c r="D1983" s="29" t="s">
        <v>11002</v>
      </c>
      <c r="E1983" s="32">
        <v>179.2169</v>
      </c>
      <c r="F1983" s="20">
        <v>3.43</v>
      </c>
      <c r="G1983" s="31" t="s">
        <v>9622</v>
      </c>
      <c r="H1983" s="29" t="s">
        <v>4319</v>
      </c>
      <c r="I1983" s="18">
        <v>4.3100000000000005</v>
      </c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</row>
    <row r="1984" ht="15.0" customHeight="1">
      <c r="A1984" s="8">
        <v>1983.0</v>
      </c>
      <c r="B1984" s="31" t="s">
        <v>4189</v>
      </c>
      <c r="C1984" s="26" t="s">
        <v>4190</v>
      </c>
      <c r="D1984" s="29" t="s">
        <v>11003</v>
      </c>
      <c r="E1984" s="32">
        <v>167.2062</v>
      </c>
      <c r="F1984" s="20">
        <v>3.72</v>
      </c>
      <c r="G1984" s="31" t="s">
        <v>11004</v>
      </c>
      <c r="H1984" s="29" t="s">
        <v>4319</v>
      </c>
      <c r="I1984" s="18">
        <v>3.913666666666667</v>
      </c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</row>
    <row r="1985" ht="15.0" customHeight="1">
      <c r="A1985" s="8">
        <v>1984.0</v>
      </c>
      <c r="B1985" s="31" t="s">
        <v>11005</v>
      </c>
      <c r="C1985" s="26" t="s">
        <v>11006</v>
      </c>
      <c r="D1985" s="29" t="s">
        <v>11007</v>
      </c>
      <c r="E1985" s="32">
        <v>179.2169</v>
      </c>
      <c r="F1985" s="20">
        <v>3.48</v>
      </c>
      <c r="G1985" s="31" t="s">
        <v>11008</v>
      </c>
      <c r="H1985" s="29" t="s">
        <v>4319</v>
      </c>
      <c r="I1985" s="18">
        <v>4.398</v>
      </c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</row>
    <row r="1986" ht="15.75" customHeight="1">
      <c r="A1986" s="8">
        <v>1985.0</v>
      </c>
      <c r="B1986" s="31" t="s">
        <v>11009</v>
      </c>
      <c r="C1986" s="26" t="s">
        <v>11010</v>
      </c>
      <c r="D1986" s="29" t="s">
        <v>11011</v>
      </c>
      <c r="E1986" s="32">
        <v>180.205</v>
      </c>
      <c r="F1986" s="20">
        <v>2.84</v>
      </c>
      <c r="G1986" s="31" t="s">
        <v>11012</v>
      </c>
      <c r="H1986" s="29" t="s">
        <v>4319</v>
      </c>
      <c r="I1986" s="18">
        <v>4.399</v>
      </c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</row>
    <row r="1987" ht="15.75" customHeight="1">
      <c r="A1987" s="8">
        <v>1986.0</v>
      </c>
      <c r="B1987" s="31" t="s">
        <v>2770</v>
      </c>
      <c r="C1987" s="26" t="s">
        <v>11013</v>
      </c>
      <c r="D1987" s="29" t="s">
        <v>11014</v>
      </c>
      <c r="E1987" s="32">
        <v>193.2434</v>
      </c>
      <c r="F1987" s="20">
        <v>4.13</v>
      </c>
      <c r="G1987" s="31" t="s">
        <v>11015</v>
      </c>
      <c r="H1987" s="29" t="s">
        <v>4319</v>
      </c>
      <c r="I1987" s="18">
        <v>5.24</v>
      </c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</row>
    <row r="1988" ht="15.75" customHeight="1">
      <c r="A1988" s="8">
        <v>1987.0</v>
      </c>
      <c r="B1988" s="31" t="s">
        <v>2773</v>
      </c>
      <c r="C1988" s="26" t="s">
        <v>2774</v>
      </c>
      <c r="D1988" s="29" t="s">
        <v>11016</v>
      </c>
      <c r="E1988" s="32">
        <v>168.191</v>
      </c>
      <c r="F1988" s="20">
        <v>4.12</v>
      </c>
      <c r="G1988" s="31" t="s">
        <v>11017</v>
      </c>
      <c r="H1988" s="29" t="s">
        <v>4319</v>
      </c>
      <c r="I1988" s="18">
        <v>4.42</v>
      </c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</row>
    <row r="1989" ht="15.75" customHeight="1">
      <c r="A1989" s="8">
        <v>1988.0</v>
      </c>
      <c r="B1989" s="31" t="s">
        <v>11018</v>
      </c>
      <c r="C1989" s="26" t="s">
        <v>11019</v>
      </c>
      <c r="D1989" s="29" t="s">
        <v>11020</v>
      </c>
      <c r="E1989" s="32">
        <v>130.1464</v>
      </c>
      <c r="F1989" s="20">
        <v>0.57</v>
      </c>
      <c r="G1989" s="31" t="s">
        <v>11021</v>
      </c>
      <c r="H1989" s="29" t="s">
        <v>4319</v>
      </c>
      <c r="I1989" s="18">
        <v>2.662</v>
      </c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</row>
    <row r="1990" ht="15.75" customHeight="1">
      <c r="A1990" s="8">
        <v>1989.0</v>
      </c>
      <c r="B1990" s="31" t="s">
        <v>11022</v>
      </c>
      <c r="C1990" s="26" t="s">
        <v>11023</v>
      </c>
      <c r="D1990" s="29" t="s">
        <v>11024</v>
      </c>
      <c r="E1990" s="32">
        <v>158.1994</v>
      </c>
      <c r="F1990" s="20">
        <v>2.21</v>
      </c>
      <c r="G1990" s="31" t="s">
        <v>4521</v>
      </c>
      <c r="H1990" s="29" t="s">
        <v>4319</v>
      </c>
      <c r="I1990" s="18">
        <v>3.25</v>
      </c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</row>
    <row r="1991" ht="15.0" customHeight="1">
      <c r="A1991" s="8">
        <v>1990.0</v>
      </c>
      <c r="B1991" s="31" t="s">
        <v>11025</v>
      </c>
      <c r="C1991" s="26" t="s">
        <v>11026</v>
      </c>
      <c r="D1991" s="29" t="s">
        <v>11027</v>
      </c>
      <c r="E1991" s="32">
        <v>144.1729</v>
      </c>
      <c r="F1991" s="20">
        <v>1.61</v>
      </c>
      <c r="G1991" s="31" t="s">
        <v>11028</v>
      </c>
      <c r="H1991" s="29" t="s">
        <v>4319</v>
      </c>
      <c r="I1991" s="18">
        <v>3.02</v>
      </c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</row>
    <row r="1992" ht="15.0" customHeight="1">
      <c r="A1992" s="8">
        <v>1991.0</v>
      </c>
      <c r="B1992" s="31" t="s">
        <v>11029</v>
      </c>
      <c r="C1992" s="26" t="s">
        <v>11030</v>
      </c>
      <c r="D1992" s="29" t="s">
        <v>11031</v>
      </c>
      <c r="E1992" s="32">
        <v>130.1464</v>
      </c>
      <c r="F1992" s="20">
        <v>1.32</v>
      </c>
      <c r="G1992" s="31" t="s">
        <v>11032</v>
      </c>
      <c r="H1992" s="29" t="s">
        <v>4319</v>
      </c>
      <c r="I1992" s="18">
        <v>2.7092666666666667</v>
      </c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</row>
    <row r="1993" ht="15.0" customHeight="1">
      <c r="A1993" s="8">
        <v>1992.0</v>
      </c>
      <c r="B1993" s="31" t="s">
        <v>4205</v>
      </c>
      <c r="C1993" s="26" t="s">
        <v>4206</v>
      </c>
      <c r="D1993" s="29" t="s">
        <v>11033</v>
      </c>
      <c r="E1993" s="32">
        <v>134.199</v>
      </c>
      <c r="F1993" s="20">
        <v>3.12</v>
      </c>
      <c r="G1993" s="31" t="s">
        <v>11034</v>
      </c>
      <c r="H1993" s="29" t="s">
        <v>4319</v>
      </c>
      <c r="I1993" s="18">
        <v>3.2774</v>
      </c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</row>
    <row r="1994" ht="15.0" customHeight="1">
      <c r="A1994" s="8">
        <v>1993.0</v>
      </c>
      <c r="B1994" s="31" t="s">
        <v>11035</v>
      </c>
      <c r="C1994" s="26" t="s">
        <v>11036</v>
      </c>
      <c r="D1994" s="29" t="s">
        <v>11037</v>
      </c>
      <c r="E1994" s="32">
        <v>118.1357</v>
      </c>
      <c r="F1994" s="20">
        <v>1.32</v>
      </c>
      <c r="G1994" s="31" t="s">
        <v>11038</v>
      </c>
      <c r="H1994" s="29" t="s">
        <v>4319</v>
      </c>
      <c r="I1994" s="18">
        <v>2.684</v>
      </c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</row>
    <row r="1995" ht="15.0" customHeight="1">
      <c r="A1995" s="8">
        <v>1994.0</v>
      </c>
      <c r="B1995" s="31" t="s">
        <v>11039</v>
      </c>
      <c r="C1995" s="26" t="s">
        <v>11040</v>
      </c>
      <c r="D1995" s="29" t="s">
        <v>11041</v>
      </c>
      <c r="E1995" s="32">
        <v>133.1503</v>
      </c>
      <c r="F1995" s="20">
        <v>0.65</v>
      </c>
      <c r="G1995" s="31" t="s">
        <v>11042</v>
      </c>
      <c r="H1995" s="29" t="s">
        <v>4319</v>
      </c>
      <c r="I1995" s="18">
        <v>2.905</v>
      </c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</row>
    <row r="1996" ht="15.0" customHeight="1">
      <c r="A1996" s="8">
        <v>1995.0</v>
      </c>
      <c r="B1996" s="31" t="s">
        <v>11043</v>
      </c>
      <c r="C1996" s="26" t="s">
        <v>11044</v>
      </c>
      <c r="D1996" s="29" t="s">
        <v>11045</v>
      </c>
      <c r="E1996" s="32">
        <v>163.1333</v>
      </c>
      <c r="F1996" s="20">
        <v>1.5</v>
      </c>
      <c r="G1996" s="31" t="s">
        <v>11046</v>
      </c>
      <c r="H1996" s="29" t="s">
        <v>4319</v>
      </c>
      <c r="I1996" s="18">
        <v>3.286</v>
      </c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</row>
    <row r="1997" ht="15.0" customHeight="1">
      <c r="A1997" s="8">
        <v>1996.0</v>
      </c>
      <c r="B1997" s="31" t="s">
        <v>11047</v>
      </c>
      <c r="C1997" s="26" t="s">
        <v>11048</v>
      </c>
      <c r="D1997" s="29" t="s">
        <v>11049</v>
      </c>
      <c r="E1997" s="32">
        <v>133.1503</v>
      </c>
      <c r="F1997" s="20">
        <v>0.91</v>
      </c>
      <c r="G1997" s="31" t="s">
        <v>11050</v>
      </c>
      <c r="H1997" s="29" t="s">
        <v>4319</v>
      </c>
      <c r="I1997" s="18">
        <v>3.043</v>
      </c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</row>
    <row r="1998" ht="15.75" customHeight="1">
      <c r="A1998" s="8">
        <v>1997.0</v>
      </c>
      <c r="B1998" s="31" t="s">
        <v>11051</v>
      </c>
      <c r="C1998" s="26" t="s">
        <v>11052</v>
      </c>
      <c r="D1998" s="29" t="s">
        <v>11053</v>
      </c>
      <c r="E1998" s="32">
        <v>164.1214</v>
      </c>
      <c r="F1998" s="20">
        <v>1.95</v>
      </c>
      <c r="G1998" s="31" t="s">
        <v>11054</v>
      </c>
      <c r="H1998" s="29" t="s">
        <v>4319</v>
      </c>
      <c r="I1998" s="18">
        <v>3.749</v>
      </c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</row>
    <row r="1999" ht="15.75" customHeight="1">
      <c r="A1999" s="8">
        <v>1998.0</v>
      </c>
      <c r="B1999" s="31" t="s">
        <v>11055</v>
      </c>
      <c r="C1999" s="26" t="s">
        <v>11056</v>
      </c>
      <c r="D1999" s="29" t="s">
        <v>11057</v>
      </c>
      <c r="E1999" s="32">
        <v>118.1357</v>
      </c>
      <c r="F1999" s="20">
        <v>1.77</v>
      </c>
      <c r="G1999" s="31" t="s">
        <v>11058</v>
      </c>
      <c r="H1999" s="29" t="s">
        <v>4319</v>
      </c>
      <c r="I1999" s="18">
        <v>3.1553</v>
      </c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</row>
    <row r="2000" ht="15.0" customHeight="1">
      <c r="A2000" s="8">
        <v>1999.0</v>
      </c>
      <c r="B2000" s="31" t="s">
        <v>11059</v>
      </c>
      <c r="C2000" s="26" t="s">
        <v>11060</v>
      </c>
      <c r="D2000" s="29" t="s">
        <v>11061</v>
      </c>
      <c r="E2000" s="32">
        <v>163.1333</v>
      </c>
      <c r="F2000" s="20">
        <v>2.03</v>
      </c>
      <c r="G2000" s="31" t="s">
        <v>11062</v>
      </c>
      <c r="H2000" s="29" t="s">
        <v>4319</v>
      </c>
      <c r="I2000" s="18">
        <v>3.552</v>
      </c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</row>
    <row r="2001" ht="15.75" customHeight="1">
      <c r="A2001" s="8">
        <v>2000.0</v>
      </c>
      <c r="B2001" s="31" t="s">
        <v>11063</v>
      </c>
      <c r="C2001" s="3" t="s">
        <v>11064</v>
      </c>
      <c r="D2001" s="29" t="s">
        <v>11065</v>
      </c>
      <c r="E2001" s="32">
        <v>145.2006</v>
      </c>
      <c r="F2001" s="20">
        <v>2.82</v>
      </c>
      <c r="G2001" s="31" t="s">
        <v>11066</v>
      </c>
      <c r="H2001" s="29" t="s">
        <v>4319</v>
      </c>
      <c r="I2001" s="18">
        <v>3.8356</v>
      </c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</row>
    <row r="2002" ht="15.0" customHeight="1">
      <c r="A2002" s="8">
        <v>2001.0</v>
      </c>
      <c r="B2002" s="31" t="s">
        <v>2785</v>
      </c>
      <c r="C2002" s="26" t="s">
        <v>11067</v>
      </c>
      <c r="D2002" s="29" t="s">
        <v>11068</v>
      </c>
      <c r="E2002" s="32">
        <v>131.1741</v>
      </c>
      <c r="F2002" s="20">
        <v>2.6</v>
      </c>
      <c r="G2002" s="31" t="s">
        <v>9467</v>
      </c>
      <c r="H2002" s="29" t="s">
        <v>4319</v>
      </c>
      <c r="I2002" s="18">
        <v>3.37</v>
      </c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</row>
    <row r="2003" ht="15.75" customHeight="1">
      <c r="A2003" s="8">
        <v>2002.0</v>
      </c>
      <c r="B2003" s="31" t="s">
        <v>11069</v>
      </c>
      <c r="C2003" s="26" t="s">
        <v>11070</v>
      </c>
      <c r="D2003" s="29" t="s">
        <v>11071</v>
      </c>
      <c r="E2003" s="32">
        <v>117.1476</v>
      </c>
      <c r="F2003" s="20">
        <v>2.14</v>
      </c>
      <c r="G2003" s="31" t="s">
        <v>11072</v>
      </c>
      <c r="H2003" s="29" t="s">
        <v>4319</v>
      </c>
      <c r="I2003" s="18">
        <v>3.2148</v>
      </c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</row>
    <row r="2004" ht="15.75" customHeight="1">
      <c r="A2004" s="8">
        <v>2003.0</v>
      </c>
      <c r="B2004" s="31" t="s">
        <v>11073</v>
      </c>
      <c r="C2004" s="26" t="s">
        <v>11074</v>
      </c>
      <c r="D2004" s="29" t="s">
        <v>11075</v>
      </c>
      <c r="E2004" s="32">
        <v>132.1622</v>
      </c>
      <c r="F2004" s="20">
        <v>0.7</v>
      </c>
      <c r="G2004" s="31" t="s">
        <v>11076</v>
      </c>
      <c r="H2004" s="29" t="s">
        <v>4319</v>
      </c>
      <c r="I2004" s="18">
        <v>2.937</v>
      </c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</row>
    <row r="2005" ht="15.0" customHeight="1">
      <c r="A2005" s="8">
        <v>2004.0</v>
      </c>
      <c r="B2005" s="31" t="s">
        <v>11077</v>
      </c>
      <c r="C2005" s="26" t="s">
        <v>11078</v>
      </c>
      <c r="D2005" s="29" t="s">
        <v>11079</v>
      </c>
      <c r="E2005" s="32">
        <v>162.1452</v>
      </c>
      <c r="F2005" s="20">
        <v>2.53</v>
      </c>
      <c r="G2005" s="31" t="s">
        <v>11080</v>
      </c>
      <c r="H2005" s="29" t="s">
        <v>4319</v>
      </c>
      <c r="I2005" s="18">
        <v>4.0809999999999995</v>
      </c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</row>
    <row r="2006" ht="15.0" customHeight="1">
      <c r="A2006" s="8">
        <v>2005.0</v>
      </c>
      <c r="B2006" s="31" t="s">
        <v>2794</v>
      </c>
      <c r="C2006" s="26" t="s">
        <v>2795</v>
      </c>
      <c r="D2006" s="29" t="s">
        <v>11081</v>
      </c>
      <c r="E2006" s="32">
        <v>135.1871</v>
      </c>
      <c r="F2006" s="20">
        <v>2.01</v>
      </c>
      <c r="G2006" s="31" t="s">
        <v>11082</v>
      </c>
      <c r="H2006" s="29" t="s">
        <v>4319</v>
      </c>
      <c r="I2006" s="18">
        <v>2.9432</v>
      </c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</row>
    <row r="2007" ht="15.0" customHeight="1">
      <c r="A2007" s="8">
        <v>2006.0</v>
      </c>
      <c r="B2007" s="31" t="s">
        <v>11083</v>
      </c>
      <c r="C2007" s="26" t="s">
        <v>11084</v>
      </c>
      <c r="D2007" s="29" t="s">
        <v>11085</v>
      </c>
      <c r="E2007" s="32">
        <v>120.1119</v>
      </c>
      <c r="F2007" s="20">
        <v>-0.37</v>
      </c>
      <c r="G2007" s="31" t="s">
        <v>9861</v>
      </c>
      <c r="H2007" s="29" t="s">
        <v>4319</v>
      </c>
      <c r="I2007" s="18">
        <v>2.21</v>
      </c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</row>
    <row r="2008" ht="15.0" customHeight="1">
      <c r="A2008" s="8">
        <v>2007.0</v>
      </c>
      <c r="B2008" s="31" t="s">
        <v>11086</v>
      </c>
      <c r="C2008" s="3" t="s">
        <v>11087</v>
      </c>
      <c r="D2008" s="29" t="s">
        <v>11088</v>
      </c>
      <c r="E2008" s="32">
        <v>267.0752</v>
      </c>
      <c r="F2008" s="20">
        <v>1.9349203079811</v>
      </c>
      <c r="G2008" s="31" t="s">
        <v>11089</v>
      </c>
      <c r="H2008" s="29" t="s">
        <v>4319</v>
      </c>
      <c r="I2008" s="18">
        <v>5.66</v>
      </c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</row>
    <row r="2009" ht="15.75" customHeight="1">
      <c r="A2009" s="8">
        <v>2008.0</v>
      </c>
      <c r="B2009" s="31" t="s">
        <v>2839</v>
      </c>
      <c r="C2009" s="26" t="s">
        <v>2840</v>
      </c>
      <c r="D2009" s="29" t="s">
        <v>11090</v>
      </c>
      <c r="E2009" s="32">
        <v>222.2383</v>
      </c>
      <c r="F2009" s="20">
        <v>3.56</v>
      </c>
      <c r="G2009" s="31" t="s">
        <v>11091</v>
      </c>
      <c r="H2009" s="29" t="s">
        <v>4319</v>
      </c>
      <c r="I2009" s="18">
        <v>4.41</v>
      </c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</row>
    <row r="2010" ht="15.75" customHeight="1">
      <c r="A2010" s="8">
        <v>2009.0</v>
      </c>
      <c r="B2010" s="31" t="s">
        <v>2848</v>
      </c>
      <c r="C2010" s="26" t="s">
        <v>2849</v>
      </c>
      <c r="D2010" s="29" t="s">
        <v>11092</v>
      </c>
      <c r="E2010" s="32">
        <v>336.2945</v>
      </c>
      <c r="F2010" s="20">
        <v>2.07</v>
      </c>
      <c r="G2010" s="31" t="s">
        <v>11093</v>
      </c>
      <c r="H2010" s="29" t="s">
        <v>4319</v>
      </c>
      <c r="I2010" s="18">
        <v>4.69925</v>
      </c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</row>
    <row r="2011" ht="15.75" customHeight="1">
      <c r="A2011" s="8">
        <v>2010.0</v>
      </c>
      <c r="B2011" s="31" t="s">
        <v>11094</v>
      </c>
      <c r="C2011" s="26" t="s">
        <v>11095</v>
      </c>
      <c r="D2011" s="29" t="s">
        <v>11096</v>
      </c>
      <c r="E2011" s="32">
        <v>133.1899</v>
      </c>
      <c r="F2011" s="20">
        <v>2.29</v>
      </c>
      <c r="G2011" s="31" t="s">
        <v>11097</v>
      </c>
      <c r="H2011" s="29" t="s">
        <v>4319</v>
      </c>
      <c r="I2011" s="18">
        <v>3.26</v>
      </c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</row>
    <row r="2012" ht="15.0" customHeight="1">
      <c r="A2012" s="8">
        <v>2011.0</v>
      </c>
      <c r="B2012" s="31" t="s">
        <v>11098</v>
      </c>
      <c r="C2012" s="26" t="s">
        <v>11099</v>
      </c>
      <c r="D2012" s="29" t="s">
        <v>11100</v>
      </c>
      <c r="E2012" s="32">
        <v>119.1205</v>
      </c>
      <c r="F2012" s="20">
        <v>1.63</v>
      </c>
      <c r="G2012" s="31" t="s">
        <v>11101</v>
      </c>
      <c r="H2012" s="29" t="s">
        <v>4319</v>
      </c>
      <c r="I2012" s="18">
        <v>2.842</v>
      </c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</row>
    <row r="2013" ht="15.75" customHeight="1">
      <c r="A2013" s="8">
        <v>2012.0</v>
      </c>
      <c r="B2013" s="31" t="s">
        <v>11102</v>
      </c>
      <c r="C2013" s="26" t="s">
        <v>11103</v>
      </c>
      <c r="D2013" s="29" t="s">
        <v>11104</v>
      </c>
      <c r="E2013" s="32">
        <v>158.1532</v>
      </c>
      <c r="F2013" s="20">
        <v>2.11</v>
      </c>
      <c r="G2013" s="31" t="s">
        <v>11105</v>
      </c>
      <c r="H2013" s="29" t="s">
        <v>4319</v>
      </c>
      <c r="I2013" s="18">
        <v>6.195</v>
      </c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</row>
    <row r="2014" ht="15.0" customHeight="1">
      <c r="A2014" s="8">
        <v>2013.0</v>
      </c>
      <c r="B2014" s="31" t="s">
        <v>11106</v>
      </c>
      <c r="C2014" s="26" t="s">
        <v>11107</v>
      </c>
      <c r="D2014" s="29" t="s">
        <v>11108</v>
      </c>
      <c r="E2014" s="32">
        <v>119.1205</v>
      </c>
      <c r="F2014" s="20">
        <v>1.59</v>
      </c>
      <c r="G2014" s="31" t="s">
        <v>11038</v>
      </c>
      <c r="H2014" s="29" t="s">
        <v>4319</v>
      </c>
      <c r="I2014" s="18">
        <v>2.684</v>
      </c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</row>
    <row r="2015" ht="15.75" customHeight="1">
      <c r="A2015" s="8">
        <v>2014.0</v>
      </c>
      <c r="B2015" s="31" t="s">
        <v>11109</v>
      </c>
      <c r="C2015" s="26" t="s">
        <v>11110</v>
      </c>
      <c r="D2015" s="29" t="s">
        <v>11111</v>
      </c>
      <c r="E2015" s="32">
        <v>158.1532</v>
      </c>
      <c r="F2015" s="20">
        <v>1.71</v>
      </c>
      <c r="G2015" s="31" t="s">
        <v>11112</v>
      </c>
      <c r="H2015" s="29" t="s">
        <v>4319</v>
      </c>
      <c r="I2015" s="18">
        <v>5.0</v>
      </c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</row>
    <row r="2016" ht="15.75" customHeight="1">
      <c r="A2016" s="8">
        <v>2015.0</v>
      </c>
      <c r="B2016" s="31" t="s">
        <v>11113</v>
      </c>
      <c r="C2016" s="26" t="s">
        <v>11114</v>
      </c>
      <c r="D2016" s="29" t="s">
        <v>11115</v>
      </c>
      <c r="E2016" s="32">
        <v>119.1238</v>
      </c>
      <c r="F2016" s="20">
        <v>0.3</v>
      </c>
      <c r="G2016" s="31" t="s">
        <v>11116</v>
      </c>
      <c r="H2016" s="29" t="s">
        <v>4319</v>
      </c>
      <c r="I2016" s="18">
        <v>2.292</v>
      </c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</row>
    <row r="2017" ht="15.75" customHeight="1">
      <c r="A2017" s="8">
        <v>2016.0</v>
      </c>
      <c r="B2017" s="31" t="s">
        <v>11117</v>
      </c>
      <c r="C2017" s="26" t="s">
        <v>11118</v>
      </c>
      <c r="D2017" s="29" t="s">
        <v>11119</v>
      </c>
      <c r="E2017" s="32">
        <v>118.1357</v>
      </c>
      <c r="F2017" s="20">
        <v>1.82</v>
      </c>
      <c r="G2017" s="31" t="s">
        <v>11120</v>
      </c>
      <c r="H2017" s="29" t="s">
        <v>4319</v>
      </c>
      <c r="I2017" s="18">
        <v>3.149</v>
      </c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</row>
    <row r="2018" ht="15.0" customHeight="1">
      <c r="A2018" s="8">
        <v>2017.0</v>
      </c>
      <c r="B2018" s="31" t="s">
        <v>2851</v>
      </c>
      <c r="C2018" s="26" t="s">
        <v>2852</v>
      </c>
      <c r="D2018" s="29" t="s">
        <v>11121</v>
      </c>
      <c r="E2018" s="32">
        <v>227.0428</v>
      </c>
      <c r="F2018" s="20">
        <v>2.65</v>
      </c>
      <c r="G2018" s="31" t="s">
        <v>11122</v>
      </c>
      <c r="H2018" s="29" t="s">
        <v>4319</v>
      </c>
      <c r="I2018" s="18">
        <v>6.359999999999999</v>
      </c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</row>
    <row r="2019" ht="15.75" customHeight="1">
      <c r="A2019" s="8">
        <v>2018.0</v>
      </c>
      <c r="B2019" s="31" t="s">
        <v>11123</v>
      </c>
      <c r="C2019" s="26" t="s">
        <v>11124</v>
      </c>
      <c r="D2019" s="29" t="s">
        <v>11125</v>
      </c>
      <c r="E2019" s="32">
        <v>119.1634</v>
      </c>
      <c r="F2019" s="20">
        <v>2.06</v>
      </c>
      <c r="G2019" s="31" t="s">
        <v>11126</v>
      </c>
      <c r="H2019" s="29" t="s">
        <v>4319</v>
      </c>
      <c r="I2019" s="18">
        <v>2.688</v>
      </c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</row>
    <row r="2020" ht="15.0" customHeight="1">
      <c r="A2020" s="8">
        <v>2019.0</v>
      </c>
      <c r="B2020" s="31" t="s">
        <v>11127</v>
      </c>
      <c r="C2020" s="26" t="s">
        <v>11128</v>
      </c>
      <c r="D2020" s="29" t="s">
        <v>11129</v>
      </c>
      <c r="E2020" s="32">
        <v>174.1526</v>
      </c>
      <c r="F2020" s="20">
        <v>1.38</v>
      </c>
      <c r="G2020" s="31" t="s">
        <v>5656</v>
      </c>
      <c r="H2020" s="29" t="s">
        <v>4319</v>
      </c>
      <c r="I2020" s="18">
        <v>3.8</v>
      </c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</row>
    <row r="2021" ht="15.0" customHeight="1">
      <c r="A2021" s="8">
        <v>2020.0</v>
      </c>
      <c r="B2021" s="31" t="s">
        <v>11130</v>
      </c>
      <c r="C2021" s="26" t="s">
        <v>11131</v>
      </c>
      <c r="D2021" s="29" t="s">
        <v>11132</v>
      </c>
      <c r="E2021" s="32">
        <v>172.1797</v>
      </c>
      <c r="F2021" s="20">
        <v>3.18</v>
      </c>
      <c r="G2021" s="31" t="s">
        <v>8741</v>
      </c>
      <c r="H2021" s="29" t="s">
        <v>4319</v>
      </c>
      <c r="I2021" s="18">
        <v>4.32</v>
      </c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</row>
    <row r="2022" ht="15.0" customHeight="1">
      <c r="A2022" s="8">
        <v>2021.0</v>
      </c>
      <c r="B2022" s="31" t="s">
        <v>11133</v>
      </c>
      <c r="C2022" s="26" t="s">
        <v>11134</v>
      </c>
      <c r="D2022" s="29" t="s">
        <v>11135</v>
      </c>
      <c r="E2022" s="32">
        <v>184.1904</v>
      </c>
      <c r="F2022" s="20">
        <v>1.95</v>
      </c>
      <c r="G2022" s="31" t="s">
        <v>11136</v>
      </c>
      <c r="H2022" s="29" t="s">
        <v>4319</v>
      </c>
      <c r="I2022" s="18">
        <v>5.83</v>
      </c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</row>
    <row r="2023" ht="15.75" customHeight="1">
      <c r="A2023" s="8">
        <v>2022.0</v>
      </c>
      <c r="B2023" s="31" t="s">
        <v>11137</v>
      </c>
      <c r="C2023" s="26" t="s">
        <v>11138</v>
      </c>
      <c r="D2023" s="29" t="s">
        <v>11139</v>
      </c>
      <c r="E2023" s="32">
        <v>190.152</v>
      </c>
      <c r="F2023" s="20">
        <v>1.79</v>
      </c>
      <c r="G2023" s="31" t="s">
        <v>11136</v>
      </c>
      <c r="H2023" s="29" t="s">
        <v>4319</v>
      </c>
      <c r="I2023" s="18">
        <v>5.83</v>
      </c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</row>
    <row r="2024" ht="15.75" customHeight="1">
      <c r="A2024" s="8">
        <v>2023.0</v>
      </c>
      <c r="B2024" s="31" t="s">
        <v>11140</v>
      </c>
      <c r="C2024" s="26" t="s">
        <v>11141</v>
      </c>
      <c r="D2024" s="29" t="s">
        <v>11142</v>
      </c>
      <c r="E2024" s="32">
        <v>174.1526</v>
      </c>
      <c r="F2024" s="20">
        <v>1.92</v>
      </c>
      <c r="G2024" s="31" t="s">
        <v>11143</v>
      </c>
      <c r="H2024" s="29" t="s">
        <v>4319</v>
      </c>
      <c r="I2024" s="18">
        <v>6.33</v>
      </c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</row>
    <row r="2025" ht="15.75" customHeight="1">
      <c r="A2025" s="8">
        <v>2024.0</v>
      </c>
      <c r="B2025" s="31" t="s">
        <v>11144</v>
      </c>
      <c r="C2025" s="26" t="s">
        <v>11145</v>
      </c>
      <c r="D2025" s="29" t="s">
        <v>11146</v>
      </c>
      <c r="E2025" s="32">
        <v>188.1791</v>
      </c>
      <c r="F2025" s="20">
        <v>2.5</v>
      </c>
      <c r="G2025" s="31" t="s">
        <v>11147</v>
      </c>
      <c r="H2025" s="29" t="s">
        <v>4319</v>
      </c>
      <c r="I2025" s="18">
        <v>5.2</v>
      </c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</row>
    <row r="2026" ht="15.0" customHeight="1">
      <c r="A2026" s="8">
        <v>2025.0</v>
      </c>
      <c r="B2026" s="31" t="s">
        <v>2857</v>
      </c>
      <c r="C2026" s="26" t="s">
        <v>2858</v>
      </c>
      <c r="D2026" s="29" t="s">
        <v>11148</v>
      </c>
      <c r="E2026" s="32">
        <v>172.1797</v>
      </c>
      <c r="F2026" s="20">
        <v>2.2</v>
      </c>
      <c r="G2026" s="31" t="s">
        <v>11149</v>
      </c>
      <c r="H2026" s="29" t="s">
        <v>4319</v>
      </c>
      <c r="I2026" s="18">
        <v>4.54</v>
      </c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</row>
    <row r="2027" ht="15.0" customHeight="1">
      <c r="A2027" s="8">
        <v>2026.0</v>
      </c>
      <c r="B2027" s="31" t="s">
        <v>11150</v>
      </c>
      <c r="C2027" s="3" t="s">
        <v>11151</v>
      </c>
      <c r="D2027" s="29" t="s">
        <v>11152</v>
      </c>
      <c r="E2027" s="32">
        <v>198.2631</v>
      </c>
      <c r="F2027" s="20">
        <v>3.40679209595079</v>
      </c>
      <c r="G2027" s="31" t="s">
        <v>11153</v>
      </c>
      <c r="H2027" s="29" t="s">
        <v>4319</v>
      </c>
      <c r="I2027" s="18">
        <v>3.95</v>
      </c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</row>
    <row r="2028" ht="15.0" customHeight="1">
      <c r="A2028" s="8">
        <v>2027.0</v>
      </c>
      <c r="B2028" s="31" t="s">
        <v>11154</v>
      </c>
      <c r="C2028" s="26" t="s">
        <v>11155</v>
      </c>
      <c r="D2028" s="29" t="s">
        <v>11156</v>
      </c>
      <c r="E2028" s="32">
        <v>130.1464</v>
      </c>
      <c r="F2028" s="20">
        <v>1.0</v>
      </c>
      <c r="G2028" s="31" t="s">
        <v>11157</v>
      </c>
      <c r="H2028" s="29" t="s">
        <v>4319</v>
      </c>
      <c r="I2028" s="18">
        <v>2.71</v>
      </c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</row>
    <row r="2029" ht="15.0" customHeight="1">
      <c r="A2029" s="8">
        <v>2028.0</v>
      </c>
      <c r="B2029" s="31" t="s">
        <v>11158</v>
      </c>
      <c r="C2029" s="26" t="s">
        <v>11159</v>
      </c>
      <c r="D2029" s="29" t="s">
        <v>11160</v>
      </c>
      <c r="E2029" s="32">
        <v>180.205</v>
      </c>
      <c r="F2029" s="20">
        <v>1.78</v>
      </c>
      <c r="G2029" s="31" t="s">
        <v>11161</v>
      </c>
      <c r="H2029" s="29" t="s">
        <v>4319</v>
      </c>
      <c r="I2029" s="18">
        <v>3.102</v>
      </c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</row>
    <row r="2030" ht="15.75" customHeight="1">
      <c r="A2030" s="8">
        <v>2029.0</v>
      </c>
      <c r="B2030" s="31" t="s">
        <v>11162</v>
      </c>
      <c r="C2030" s="26" t="s">
        <v>11163</v>
      </c>
      <c r="D2030" s="29" t="s">
        <v>11164</v>
      </c>
      <c r="E2030" s="32">
        <v>208.2118</v>
      </c>
      <c r="F2030" s="20">
        <v>2.84</v>
      </c>
      <c r="G2030" s="31" t="s">
        <v>11165</v>
      </c>
      <c r="H2030" s="29" t="s">
        <v>4319</v>
      </c>
      <c r="I2030" s="18">
        <v>5.970000000000001</v>
      </c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</row>
    <row r="2031" ht="15.0" customHeight="1">
      <c r="A2031" s="8">
        <v>2030.0</v>
      </c>
      <c r="B2031" s="31" t="s">
        <v>11166</v>
      </c>
      <c r="C2031" s="26" t="s">
        <v>11167</v>
      </c>
      <c r="D2031" s="29" t="s">
        <v>11168</v>
      </c>
      <c r="E2031" s="32">
        <v>180.205</v>
      </c>
      <c r="F2031" s="20">
        <v>2.51</v>
      </c>
      <c r="G2031" s="31" t="s">
        <v>11169</v>
      </c>
      <c r="H2031" s="29" t="s">
        <v>4319</v>
      </c>
      <c r="I2031" s="18">
        <v>4.07</v>
      </c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</row>
    <row r="2032" ht="15.75" customHeight="1">
      <c r="A2032" s="8">
        <v>2031.0</v>
      </c>
      <c r="B2032" s="31" t="s">
        <v>11170</v>
      </c>
      <c r="C2032" s="26" t="s">
        <v>11171</v>
      </c>
      <c r="D2032" s="29" t="s">
        <v>11172</v>
      </c>
      <c r="E2032" s="32">
        <v>246.3026</v>
      </c>
      <c r="F2032" s="20">
        <v>5.04</v>
      </c>
      <c r="G2032" s="31" t="s">
        <v>11173</v>
      </c>
      <c r="H2032" s="29" t="s">
        <v>4319</v>
      </c>
      <c r="I2032" s="18">
        <v>5.112</v>
      </c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</row>
    <row r="2033" ht="15.75" customHeight="1">
      <c r="A2033" s="8">
        <v>2032.0</v>
      </c>
      <c r="B2033" s="31" t="s">
        <v>11174</v>
      </c>
      <c r="C2033" s="26" t="s">
        <v>11175</v>
      </c>
      <c r="D2033" s="29" t="s">
        <v>11176</v>
      </c>
      <c r="E2033" s="32">
        <v>194.2282</v>
      </c>
      <c r="F2033" s="20">
        <v>3.73</v>
      </c>
      <c r="G2033" s="31" t="s">
        <v>11177</v>
      </c>
      <c r="H2033" s="29" t="s">
        <v>4319</v>
      </c>
      <c r="I2033" s="18">
        <v>4.4990000000000006</v>
      </c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</row>
    <row r="2034" ht="15.0" customHeight="1">
      <c r="A2034" s="8">
        <v>2033.0</v>
      </c>
      <c r="B2034" s="31" t="s">
        <v>11178</v>
      </c>
      <c r="C2034" s="26" t="s">
        <v>11179</v>
      </c>
      <c r="D2034" s="29" t="s">
        <v>11180</v>
      </c>
      <c r="E2034" s="32">
        <v>226.227</v>
      </c>
      <c r="F2034" s="20">
        <v>2.9</v>
      </c>
      <c r="G2034" s="31" t="s">
        <v>11181</v>
      </c>
      <c r="H2034" s="29" t="s">
        <v>4319</v>
      </c>
      <c r="I2034" s="18">
        <v>4.34</v>
      </c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</row>
    <row r="2035" ht="15.0" customHeight="1">
      <c r="A2035" s="8">
        <v>2034.0</v>
      </c>
      <c r="B2035" s="31" t="s">
        <v>11182</v>
      </c>
      <c r="C2035" s="26" t="s">
        <v>11183</v>
      </c>
      <c r="D2035" s="29" t="s">
        <v>11184</v>
      </c>
      <c r="E2035" s="32">
        <v>206.2389</v>
      </c>
      <c r="F2035" s="20">
        <v>4.06</v>
      </c>
      <c r="G2035" s="31" t="s">
        <v>11185</v>
      </c>
      <c r="H2035" s="29" t="s">
        <v>4319</v>
      </c>
      <c r="I2035" s="18">
        <v>4.708</v>
      </c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</row>
    <row r="2036" ht="15.75" customHeight="1">
      <c r="A2036" s="8">
        <v>2035.0</v>
      </c>
      <c r="B2036" s="31" t="s">
        <v>11186</v>
      </c>
      <c r="C2036" s="26" t="s">
        <v>11187</v>
      </c>
      <c r="D2036" s="29" t="s">
        <v>11188</v>
      </c>
      <c r="E2036" s="32">
        <v>200.257</v>
      </c>
      <c r="F2036" s="20">
        <v>4.54</v>
      </c>
      <c r="G2036" s="31" t="s">
        <v>9641</v>
      </c>
      <c r="H2036" s="29" t="s">
        <v>4319</v>
      </c>
      <c r="I2036" s="18">
        <v>5.04</v>
      </c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</row>
    <row r="2037" ht="15.0" customHeight="1">
      <c r="A2037" s="8">
        <v>2036.0</v>
      </c>
      <c r="B2037" s="31" t="s">
        <v>11189</v>
      </c>
      <c r="C2037" s="26" t="s">
        <v>11190</v>
      </c>
      <c r="D2037" s="29" t="s">
        <v>11191</v>
      </c>
      <c r="E2037" s="32">
        <v>260.2862</v>
      </c>
      <c r="F2037" s="20">
        <v>3.36</v>
      </c>
      <c r="G2037" s="31" t="s">
        <v>11192</v>
      </c>
      <c r="H2037" s="36" t="s">
        <v>4627</v>
      </c>
      <c r="I2037" s="18">
        <v>4.48</v>
      </c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</row>
    <row r="2038" ht="15.75" customHeight="1">
      <c r="A2038" s="8">
        <v>2037.0</v>
      </c>
      <c r="B2038" s="31" t="s">
        <v>2890</v>
      </c>
      <c r="C2038" s="26" t="s">
        <v>2891</v>
      </c>
      <c r="D2038" s="29" t="s">
        <v>11193</v>
      </c>
      <c r="E2038" s="32">
        <v>326.2825</v>
      </c>
      <c r="F2038" s="20">
        <v>4.59</v>
      </c>
      <c r="G2038" s="31" t="s">
        <v>11194</v>
      </c>
      <c r="H2038" s="29" t="s">
        <v>4319</v>
      </c>
      <c r="I2038" s="18">
        <v>4.8100000000000005</v>
      </c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</row>
    <row r="2039" ht="15.75" customHeight="1">
      <c r="A2039" s="8">
        <v>2038.0</v>
      </c>
      <c r="B2039" s="31" t="s">
        <v>2899</v>
      </c>
      <c r="C2039" s="26" t="s">
        <v>2900</v>
      </c>
      <c r="D2039" s="29" t="s">
        <v>11195</v>
      </c>
      <c r="E2039" s="32">
        <v>278.2843</v>
      </c>
      <c r="F2039" s="20">
        <v>2.83</v>
      </c>
      <c r="G2039" s="31" t="s">
        <v>11196</v>
      </c>
      <c r="H2039" s="29" t="s">
        <v>4319</v>
      </c>
      <c r="I2039" s="18">
        <v>3.77</v>
      </c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</row>
    <row r="2040" ht="15.0" customHeight="1">
      <c r="A2040" s="8">
        <v>2039.0</v>
      </c>
      <c r="B2040" s="31" t="s">
        <v>11197</v>
      </c>
      <c r="C2040" s="3" t="s">
        <v>11198</v>
      </c>
      <c r="D2040" s="29" t="s">
        <v>11199</v>
      </c>
      <c r="E2040" s="32">
        <v>258.2704</v>
      </c>
      <c r="F2040" s="20">
        <v>4.53579191396017</v>
      </c>
      <c r="G2040" s="31" t="s">
        <v>8338</v>
      </c>
      <c r="H2040" s="29" t="s">
        <v>4319</v>
      </c>
      <c r="I2040" s="18">
        <v>5.08</v>
      </c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</row>
    <row r="2041" ht="15.0" customHeight="1">
      <c r="A2041" s="8">
        <v>2040.0</v>
      </c>
      <c r="B2041" s="31" t="s">
        <v>11200</v>
      </c>
      <c r="C2041" s="3" t="s">
        <v>11201</v>
      </c>
      <c r="D2041" s="29" t="s">
        <v>11202</v>
      </c>
      <c r="E2041" s="32">
        <v>323.1829</v>
      </c>
      <c r="F2041" s="20">
        <v>5.51415964188151</v>
      </c>
      <c r="G2041" s="31" t="s">
        <v>11203</v>
      </c>
      <c r="H2041" s="29" t="s">
        <v>4319</v>
      </c>
      <c r="I2041" s="18">
        <v>5.390000000000001</v>
      </c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</row>
    <row r="2042" ht="15.0" customHeight="1">
      <c r="A2042" s="8">
        <v>2041.0</v>
      </c>
      <c r="B2042" s="31" t="s">
        <v>11204</v>
      </c>
      <c r="C2042" s="26" t="s">
        <v>11205</v>
      </c>
      <c r="D2042" s="29" t="s">
        <v>11206</v>
      </c>
      <c r="E2042" s="32">
        <v>132.1589</v>
      </c>
      <c r="F2042" s="20">
        <v>3.22</v>
      </c>
      <c r="G2042" s="31" t="s">
        <v>7622</v>
      </c>
      <c r="H2042" s="29" t="s">
        <v>4319</v>
      </c>
      <c r="I2042" s="18">
        <v>3.62</v>
      </c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</row>
    <row r="2043" ht="15.75" customHeight="1">
      <c r="A2043" s="8">
        <v>2042.0</v>
      </c>
      <c r="B2043" s="31" t="s">
        <v>2912</v>
      </c>
      <c r="C2043" s="26" t="s">
        <v>2913</v>
      </c>
      <c r="D2043" s="29" t="s">
        <v>11207</v>
      </c>
      <c r="E2043" s="32">
        <v>118.1324</v>
      </c>
      <c r="F2043" s="20">
        <v>2.67</v>
      </c>
      <c r="G2043" s="31" t="s">
        <v>11208</v>
      </c>
      <c r="H2043" s="29" t="s">
        <v>4319</v>
      </c>
      <c r="I2043" s="18">
        <v>2.894</v>
      </c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</row>
    <row r="2044" ht="15.0" customHeight="1">
      <c r="A2044" s="8">
        <v>2043.0</v>
      </c>
      <c r="B2044" s="31" t="s">
        <v>11209</v>
      </c>
      <c r="C2044" s="26" t="s">
        <v>11210</v>
      </c>
      <c r="D2044" s="29" t="s">
        <v>11211</v>
      </c>
      <c r="E2044" s="32">
        <v>136.1752</v>
      </c>
      <c r="F2044" s="20">
        <v>1.98</v>
      </c>
      <c r="G2044" s="31" t="s">
        <v>9805</v>
      </c>
      <c r="H2044" s="29" t="s">
        <v>4319</v>
      </c>
      <c r="I2044" s="18">
        <v>2.91</v>
      </c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</row>
    <row r="2045" ht="15.75" customHeight="1">
      <c r="A2045" s="8">
        <v>2044.0</v>
      </c>
      <c r="B2045" s="31" t="s">
        <v>11212</v>
      </c>
      <c r="C2045" s="26" t="s">
        <v>11213</v>
      </c>
      <c r="D2045" s="29" t="s">
        <v>11214</v>
      </c>
      <c r="E2045" s="32">
        <v>119.1238</v>
      </c>
      <c r="F2045" s="20">
        <v>1.44</v>
      </c>
      <c r="G2045" s="31" t="s">
        <v>11215</v>
      </c>
      <c r="H2045" s="29" t="s">
        <v>4319</v>
      </c>
      <c r="I2045" s="18">
        <v>2.585</v>
      </c>
      <c r="J2045" s="31"/>
      <c r="K2045" s="31"/>
      <c r="L2045" s="31"/>
      <c r="M2045" s="31"/>
      <c r="N2045" s="31"/>
      <c r="O2045" s="31"/>
      <c r="P2045" s="31"/>
      <c r="Q2045" s="31"/>
      <c r="R2045" s="31"/>
      <c r="S2045" s="31"/>
      <c r="T2045" s="31"/>
      <c r="U2045" s="31"/>
      <c r="V2045" s="31"/>
      <c r="W2045" s="31"/>
      <c r="X2045" s="31"/>
      <c r="Y2045" s="31"/>
    </row>
    <row r="2046" ht="15.75" customHeight="1">
      <c r="A2046" s="8">
        <v>2045.0</v>
      </c>
      <c r="B2046" s="31" t="s">
        <v>11216</v>
      </c>
      <c r="C2046" s="26" t="s">
        <v>11217</v>
      </c>
      <c r="D2046" s="29" t="s">
        <v>11218</v>
      </c>
      <c r="E2046" s="32">
        <v>225.3094</v>
      </c>
      <c r="F2046" s="20">
        <v>5.09</v>
      </c>
      <c r="G2046" s="31" t="s">
        <v>10976</v>
      </c>
      <c r="H2046" s="29" t="s">
        <v>4319</v>
      </c>
      <c r="I2046" s="18">
        <v>6.05</v>
      </c>
      <c r="J2046" s="31"/>
      <c r="K2046" s="31"/>
      <c r="L2046" s="31"/>
      <c r="M2046" s="31"/>
      <c r="N2046" s="31"/>
      <c r="O2046" s="31"/>
      <c r="P2046" s="31"/>
      <c r="Q2046" s="31"/>
      <c r="R2046" s="31"/>
      <c r="S2046" s="31"/>
      <c r="T2046" s="31"/>
      <c r="U2046" s="31"/>
      <c r="V2046" s="31"/>
      <c r="W2046" s="31"/>
      <c r="X2046" s="31"/>
      <c r="Y2046" s="31"/>
    </row>
    <row r="2047" ht="15.75" customHeight="1">
      <c r="A2047" s="8">
        <v>2046.0</v>
      </c>
      <c r="B2047" s="31" t="s">
        <v>11219</v>
      </c>
      <c r="C2047" s="26" t="s">
        <v>11220</v>
      </c>
      <c r="D2047" s="29" t="s">
        <v>11221</v>
      </c>
      <c r="E2047" s="32">
        <v>177.206</v>
      </c>
      <c r="F2047" s="20">
        <v>0.5</v>
      </c>
      <c r="G2047" s="31" t="s">
        <v>4574</v>
      </c>
      <c r="H2047" s="29" t="s">
        <v>4319</v>
      </c>
      <c r="I2047" s="18">
        <v>2.61</v>
      </c>
      <c r="J2047" s="31"/>
      <c r="K2047" s="31"/>
      <c r="L2047" s="31"/>
      <c r="M2047" s="31"/>
      <c r="N2047" s="31"/>
      <c r="O2047" s="31"/>
      <c r="P2047" s="31"/>
      <c r="Q2047" s="31"/>
      <c r="R2047" s="31"/>
      <c r="S2047" s="31"/>
      <c r="T2047" s="31"/>
      <c r="U2047" s="31"/>
      <c r="V2047" s="31"/>
      <c r="W2047" s="31"/>
      <c r="X2047" s="31"/>
      <c r="Y2047" s="31"/>
    </row>
    <row r="2048" ht="15.75" customHeight="1">
      <c r="A2048" s="8">
        <v>2047.0</v>
      </c>
      <c r="B2048" s="31" t="s">
        <v>11222</v>
      </c>
      <c r="C2048" s="26" t="s">
        <v>11223</v>
      </c>
      <c r="D2048" s="29" t="s">
        <v>11224</v>
      </c>
      <c r="E2048" s="32">
        <v>121.1363</v>
      </c>
      <c r="F2048" s="20">
        <v>1.75</v>
      </c>
      <c r="G2048" s="31" t="s">
        <v>11225</v>
      </c>
      <c r="H2048" s="36" t="s">
        <v>4627</v>
      </c>
      <c r="I2048" s="18">
        <v>2.89</v>
      </c>
      <c r="J2048" s="31"/>
      <c r="K2048" s="31"/>
      <c r="L2048" s="31"/>
      <c r="M2048" s="31"/>
      <c r="N2048" s="31"/>
      <c r="O2048" s="31"/>
      <c r="P2048" s="31"/>
      <c r="Q2048" s="31"/>
      <c r="R2048" s="31"/>
      <c r="S2048" s="31"/>
      <c r="T2048" s="31"/>
      <c r="U2048" s="31"/>
      <c r="V2048" s="31"/>
      <c r="W2048" s="31"/>
      <c r="X2048" s="31"/>
      <c r="Y2048" s="31"/>
    </row>
    <row r="2049" ht="15.75" customHeight="1">
      <c r="A2049" s="8">
        <v>2048.0</v>
      </c>
      <c r="B2049" s="31" t="s">
        <v>11226</v>
      </c>
      <c r="C2049" s="26" t="s">
        <v>11227</v>
      </c>
      <c r="D2049" s="29" t="s">
        <v>11228</v>
      </c>
      <c r="E2049" s="32">
        <v>137.1357</v>
      </c>
      <c r="F2049" s="20">
        <v>1.39</v>
      </c>
      <c r="G2049" s="31" t="s">
        <v>11229</v>
      </c>
      <c r="H2049" s="6" t="s">
        <v>5252</v>
      </c>
      <c r="I2049" s="18">
        <v>2.749</v>
      </c>
      <c r="J2049" s="31"/>
      <c r="K2049" s="31"/>
      <c r="L2049" s="31"/>
      <c r="M2049" s="31"/>
      <c r="N2049" s="31"/>
      <c r="O2049" s="31"/>
      <c r="P2049" s="31"/>
      <c r="Q2049" s="31"/>
      <c r="R2049" s="31"/>
      <c r="S2049" s="31"/>
      <c r="T2049" s="31"/>
      <c r="U2049" s="31"/>
      <c r="V2049" s="31"/>
      <c r="W2049" s="31"/>
      <c r="X2049" s="31"/>
      <c r="Y2049" s="31"/>
    </row>
    <row r="2050" ht="15.75" customHeight="1">
      <c r="A2050" s="8">
        <v>2049.0</v>
      </c>
      <c r="B2050" s="31" t="s">
        <v>11230</v>
      </c>
      <c r="C2050" s="26" t="s">
        <v>11231</v>
      </c>
      <c r="D2050" s="29" t="s">
        <v>11232</v>
      </c>
      <c r="E2050" s="32">
        <v>197.0614</v>
      </c>
      <c r="F2050" s="20">
        <v>-3.09</v>
      </c>
      <c r="G2050" s="31" t="s">
        <v>11233</v>
      </c>
      <c r="H2050" s="29" t="s">
        <v>4319</v>
      </c>
      <c r="I2050" s="18">
        <v>3.1287142857142856</v>
      </c>
      <c r="J2050" s="31"/>
      <c r="K2050" s="31"/>
      <c r="L2050" s="31"/>
      <c r="M2050" s="31"/>
      <c r="N2050" s="31"/>
      <c r="O2050" s="31"/>
      <c r="P2050" s="31"/>
      <c r="Q2050" s="31"/>
      <c r="R2050" s="31"/>
      <c r="S2050" s="31"/>
      <c r="T2050" s="31"/>
      <c r="U2050" s="31"/>
      <c r="V2050" s="31"/>
      <c r="W2050" s="31"/>
      <c r="X2050" s="31"/>
      <c r="Y2050" s="31"/>
    </row>
    <row r="2051" ht="15.75" customHeight="1">
      <c r="A2051" s="31"/>
      <c r="B2051" s="31"/>
      <c r="C2051" s="29"/>
      <c r="D2051" s="29"/>
      <c r="E2051" s="32"/>
      <c r="F2051" s="31"/>
      <c r="G2051" s="31"/>
      <c r="H2051" s="29"/>
      <c r="I2051" s="31"/>
      <c r="J2051" s="31"/>
      <c r="K2051" s="31"/>
      <c r="L2051" s="31"/>
      <c r="M2051" s="31"/>
      <c r="N2051" s="31"/>
      <c r="O2051" s="31"/>
      <c r="P2051" s="31"/>
      <c r="Q2051" s="31"/>
      <c r="R2051" s="31"/>
      <c r="S2051" s="31"/>
      <c r="T2051" s="31"/>
      <c r="U2051" s="31"/>
      <c r="V2051" s="31"/>
      <c r="W2051" s="31"/>
      <c r="X2051" s="31"/>
      <c r="Y2051" s="31"/>
    </row>
    <row r="2052" ht="15.75" customHeight="1">
      <c r="A2052" s="31"/>
      <c r="B2052" s="31"/>
      <c r="C2052" s="39"/>
      <c r="D2052" s="29"/>
      <c r="E2052" s="32"/>
      <c r="F2052" s="18"/>
      <c r="G2052" s="31"/>
      <c r="H2052" s="29"/>
      <c r="I2052" s="31"/>
      <c r="J2052" s="31"/>
      <c r="K2052" s="31"/>
      <c r="L2052" s="31"/>
      <c r="M2052" s="31"/>
      <c r="N2052" s="31"/>
      <c r="O2052" s="31"/>
      <c r="P2052" s="31"/>
      <c r="Q2052" s="31"/>
      <c r="R2052" s="31"/>
      <c r="S2052" s="31"/>
      <c r="T2052" s="31"/>
      <c r="U2052" s="31"/>
      <c r="V2052" s="31"/>
      <c r="W2052" s="31"/>
      <c r="X2052" s="31"/>
      <c r="Y2052" s="31"/>
    </row>
    <row r="2053" ht="15.75" customHeight="1">
      <c r="A2053" s="31"/>
      <c r="B2053" s="31"/>
      <c r="C2053" s="39"/>
      <c r="D2053" s="29"/>
      <c r="E2053" s="32"/>
      <c r="F2053" s="18"/>
      <c r="G2053" s="31"/>
      <c r="H2053" s="29"/>
      <c r="I2053" s="31"/>
      <c r="J2053" s="31"/>
      <c r="K2053" s="31"/>
      <c r="L2053" s="31"/>
      <c r="M2053" s="31"/>
      <c r="N2053" s="31"/>
      <c r="O2053" s="31"/>
      <c r="P2053" s="31"/>
      <c r="Q2053" s="31"/>
      <c r="R2053" s="31"/>
      <c r="S2053" s="31"/>
      <c r="T2053" s="31"/>
      <c r="U2053" s="31"/>
      <c r="V2053" s="31"/>
      <c r="W2053" s="31"/>
      <c r="X2053" s="31"/>
      <c r="Y2053" s="31"/>
    </row>
    <row r="2054" ht="15.75" customHeight="1">
      <c r="A2054" s="31"/>
      <c r="B2054" s="31"/>
      <c r="C2054" s="39"/>
      <c r="D2054" s="29"/>
      <c r="E2054" s="32"/>
      <c r="F2054" s="18"/>
      <c r="G2054" s="31"/>
      <c r="H2054" s="29"/>
      <c r="I2054" s="31"/>
      <c r="J2054" s="31"/>
      <c r="K2054" s="31"/>
      <c r="L2054" s="31"/>
      <c r="M2054" s="31"/>
      <c r="N2054" s="31"/>
      <c r="O2054" s="31"/>
      <c r="P2054" s="31"/>
      <c r="Q2054" s="31"/>
      <c r="R2054" s="31"/>
      <c r="S2054" s="31"/>
      <c r="T2054" s="31"/>
      <c r="U2054" s="31"/>
      <c r="V2054" s="31"/>
      <c r="W2054" s="31"/>
      <c r="X2054" s="31"/>
      <c r="Y2054" s="31"/>
    </row>
    <row r="2055" ht="15.75" customHeight="1">
      <c r="A2055" s="31"/>
      <c r="B2055" s="31"/>
      <c r="C2055" s="39"/>
      <c r="D2055" s="29"/>
      <c r="E2055" s="32"/>
      <c r="F2055" s="18"/>
      <c r="G2055" s="31"/>
      <c r="H2055" s="29"/>
      <c r="I2055" s="31"/>
      <c r="J2055" s="31"/>
      <c r="K2055" s="31"/>
      <c r="L2055" s="31"/>
      <c r="M2055" s="31"/>
      <c r="N2055" s="31"/>
      <c r="O2055" s="31"/>
      <c r="P2055" s="31"/>
      <c r="Q2055" s="31"/>
      <c r="R2055" s="31"/>
      <c r="S2055" s="31"/>
      <c r="T2055" s="31"/>
      <c r="U2055" s="31"/>
      <c r="V2055" s="31"/>
      <c r="W2055" s="31"/>
      <c r="X2055" s="31"/>
      <c r="Y2055" s="31"/>
    </row>
    <row r="2056" ht="15.75" customHeight="1">
      <c r="A2056" s="31"/>
      <c r="B2056" s="31"/>
      <c r="C2056" s="39"/>
      <c r="D2056" s="29"/>
      <c r="E2056" s="32"/>
      <c r="F2056" s="18"/>
      <c r="G2056" s="31"/>
      <c r="H2056" s="29"/>
      <c r="I2056" s="31"/>
      <c r="J2056" s="31"/>
      <c r="K2056" s="31"/>
      <c r="L2056" s="31"/>
      <c r="M2056" s="31"/>
      <c r="N2056" s="31"/>
      <c r="O2056" s="31"/>
      <c r="P2056" s="31"/>
      <c r="Q2056" s="31"/>
      <c r="R2056" s="31"/>
      <c r="S2056" s="31"/>
      <c r="T2056" s="31"/>
      <c r="U2056" s="31"/>
      <c r="V2056" s="31"/>
      <c r="W2056" s="31"/>
      <c r="X2056" s="31"/>
      <c r="Y2056" s="31"/>
    </row>
    <row r="2057" ht="15.75" customHeight="1">
      <c r="A2057" s="31"/>
      <c r="B2057" s="31"/>
      <c r="C2057" s="39"/>
      <c r="D2057" s="29"/>
      <c r="E2057" s="32"/>
      <c r="F2057" s="18"/>
      <c r="G2057" s="31"/>
      <c r="H2057" s="29"/>
      <c r="I2057" s="31"/>
      <c r="J2057" s="31"/>
      <c r="K2057" s="31"/>
      <c r="L2057" s="31"/>
      <c r="M2057" s="31"/>
      <c r="N2057" s="31"/>
      <c r="O2057" s="31"/>
      <c r="P2057" s="31"/>
      <c r="Q2057" s="31"/>
      <c r="R2057" s="31"/>
      <c r="S2057" s="31"/>
      <c r="T2057" s="31"/>
      <c r="U2057" s="31"/>
      <c r="V2057" s="31"/>
      <c r="W2057" s="31"/>
      <c r="X2057" s="31"/>
      <c r="Y2057" s="31"/>
    </row>
    <row r="2058" ht="15.75" customHeight="1">
      <c r="A2058" s="31"/>
      <c r="B2058" s="31"/>
      <c r="C2058" s="39"/>
      <c r="D2058" s="29"/>
      <c r="E2058" s="32"/>
      <c r="F2058" s="18"/>
      <c r="G2058" s="31"/>
      <c r="H2058" s="29"/>
      <c r="I2058" s="31"/>
      <c r="J2058" s="31"/>
      <c r="K2058" s="31"/>
      <c r="L2058" s="31"/>
      <c r="M2058" s="31"/>
      <c r="N2058" s="31"/>
      <c r="O2058" s="31"/>
      <c r="P2058" s="31"/>
      <c r="Q2058" s="31"/>
      <c r="R2058" s="31"/>
      <c r="S2058" s="31"/>
      <c r="T2058" s="31"/>
      <c r="U2058" s="31"/>
      <c r="V2058" s="31"/>
      <c r="W2058" s="31"/>
      <c r="X2058" s="31"/>
      <c r="Y2058" s="31"/>
    </row>
    <row r="2059" ht="15.75" customHeight="1">
      <c r="A2059" s="31"/>
      <c r="B2059" s="31"/>
      <c r="C2059" s="39"/>
      <c r="D2059" s="29"/>
      <c r="E2059" s="32"/>
      <c r="F2059" s="18"/>
      <c r="G2059" s="31"/>
      <c r="H2059" s="29"/>
      <c r="I2059" s="31"/>
      <c r="J2059" s="31"/>
      <c r="K2059" s="31"/>
      <c r="L2059" s="31"/>
      <c r="M2059" s="31"/>
      <c r="N2059" s="31"/>
      <c r="O2059" s="31"/>
      <c r="P2059" s="31"/>
      <c r="Q2059" s="31"/>
      <c r="R2059" s="31"/>
      <c r="S2059" s="31"/>
      <c r="T2059" s="31"/>
      <c r="U2059" s="31"/>
      <c r="V2059" s="31"/>
      <c r="W2059" s="31"/>
      <c r="X2059" s="31"/>
      <c r="Y2059" s="31"/>
    </row>
    <row r="2060" ht="15.75" customHeight="1">
      <c r="A2060" s="31"/>
      <c r="B2060" s="31"/>
      <c r="C2060" s="39"/>
      <c r="D2060" s="29"/>
      <c r="E2060" s="32"/>
      <c r="F2060" s="18"/>
      <c r="G2060" s="31"/>
      <c r="H2060" s="29"/>
      <c r="I2060" s="31"/>
      <c r="J2060" s="31"/>
      <c r="K2060" s="31"/>
      <c r="L2060" s="31"/>
      <c r="M2060" s="31"/>
      <c r="N2060" s="31"/>
      <c r="O2060" s="31"/>
      <c r="P2060" s="31"/>
      <c r="Q2060" s="31"/>
      <c r="R2060" s="31"/>
      <c r="S2060" s="31"/>
      <c r="T2060" s="31"/>
      <c r="U2060" s="31"/>
      <c r="V2060" s="31"/>
      <c r="W2060" s="31"/>
      <c r="X2060" s="31"/>
      <c r="Y2060" s="31"/>
    </row>
    <row r="2061" ht="15.75" customHeight="1">
      <c r="A2061" s="31"/>
      <c r="B2061" s="31"/>
      <c r="C2061" s="39"/>
      <c r="D2061" s="29"/>
      <c r="E2061" s="32"/>
      <c r="F2061" s="18"/>
      <c r="G2061" s="31"/>
      <c r="H2061" s="29"/>
      <c r="I2061" s="31"/>
      <c r="J2061" s="31"/>
      <c r="K2061" s="31"/>
      <c r="L2061" s="31"/>
      <c r="M2061" s="31"/>
      <c r="N2061" s="31"/>
      <c r="O2061" s="31"/>
      <c r="P2061" s="31"/>
      <c r="Q2061" s="31"/>
      <c r="R2061" s="31"/>
      <c r="S2061" s="31"/>
      <c r="T2061" s="31"/>
      <c r="U2061" s="31"/>
      <c r="V2061" s="31"/>
      <c r="W2061" s="31"/>
      <c r="X2061" s="31"/>
      <c r="Y2061" s="31"/>
    </row>
    <row r="2062" ht="15.75" customHeight="1">
      <c r="A2062" s="31"/>
      <c r="B2062" s="31"/>
      <c r="C2062" s="39"/>
      <c r="D2062" s="29"/>
      <c r="E2062" s="32"/>
      <c r="F2062" s="18"/>
      <c r="G2062" s="31"/>
      <c r="H2062" s="29"/>
      <c r="I2062" s="31"/>
      <c r="J2062" s="31"/>
      <c r="K2062" s="31"/>
      <c r="L2062" s="31"/>
      <c r="M2062" s="31"/>
      <c r="N2062" s="31"/>
      <c r="O2062" s="31"/>
      <c r="P2062" s="31"/>
      <c r="Q2062" s="31"/>
      <c r="R2062" s="31"/>
      <c r="S2062" s="31"/>
      <c r="T2062" s="31"/>
      <c r="U2062" s="31"/>
      <c r="V2062" s="31"/>
      <c r="W2062" s="31"/>
      <c r="X2062" s="31"/>
      <c r="Y2062" s="31"/>
    </row>
    <row r="2063" ht="15.75" customHeight="1">
      <c r="A2063" s="31"/>
      <c r="B2063" s="31"/>
      <c r="C2063" s="39"/>
      <c r="D2063" s="29"/>
      <c r="E2063" s="32"/>
      <c r="F2063" s="18"/>
      <c r="G2063" s="31"/>
      <c r="H2063" s="29"/>
      <c r="I2063" s="31"/>
      <c r="J2063" s="31"/>
      <c r="K2063" s="31"/>
      <c r="L2063" s="31"/>
      <c r="M2063" s="31"/>
      <c r="N2063" s="31"/>
      <c r="O2063" s="31"/>
      <c r="P2063" s="31"/>
      <c r="Q2063" s="31"/>
      <c r="R2063" s="31"/>
      <c r="S2063" s="31"/>
      <c r="T2063" s="31"/>
      <c r="U2063" s="31"/>
      <c r="V2063" s="31"/>
      <c r="W2063" s="31"/>
      <c r="X2063" s="31"/>
      <c r="Y2063" s="31"/>
    </row>
    <row r="2064" ht="15.75" customHeight="1">
      <c r="A2064" s="31"/>
      <c r="B2064" s="31"/>
      <c r="C2064" s="39"/>
      <c r="D2064" s="29"/>
      <c r="E2064" s="32"/>
      <c r="F2064" s="18"/>
      <c r="G2064" s="31"/>
      <c r="H2064" s="29"/>
      <c r="I2064" s="31"/>
      <c r="J2064" s="31"/>
      <c r="K2064" s="31"/>
      <c r="L2064" s="31"/>
      <c r="M2064" s="31"/>
      <c r="N2064" s="31"/>
      <c r="O2064" s="31"/>
      <c r="P2064" s="31"/>
      <c r="Q2064" s="31"/>
      <c r="R2064" s="31"/>
      <c r="S2064" s="31"/>
      <c r="T2064" s="31"/>
      <c r="U2064" s="31"/>
      <c r="V2064" s="31"/>
      <c r="W2064" s="31"/>
      <c r="X2064" s="31"/>
      <c r="Y2064" s="31"/>
    </row>
    <row r="2065" ht="15.75" customHeight="1">
      <c r="A2065" s="31"/>
      <c r="B2065" s="31"/>
      <c r="C2065" s="39"/>
      <c r="D2065" s="29"/>
      <c r="E2065" s="32"/>
      <c r="F2065" s="18"/>
      <c r="G2065" s="31"/>
      <c r="H2065" s="29"/>
      <c r="I2065" s="31"/>
      <c r="J2065" s="31"/>
      <c r="K2065" s="31"/>
      <c r="L2065" s="31"/>
      <c r="M2065" s="31"/>
      <c r="N2065" s="31"/>
      <c r="O2065" s="31"/>
      <c r="P2065" s="31"/>
      <c r="Q2065" s="31"/>
      <c r="R2065" s="31"/>
      <c r="S2065" s="31"/>
      <c r="T2065" s="31"/>
      <c r="U2065" s="31"/>
      <c r="V2065" s="31"/>
      <c r="W2065" s="31"/>
      <c r="X2065" s="31"/>
      <c r="Y2065" s="31"/>
    </row>
    <row r="2066" ht="15.75" customHeight="1">
      <c r="A2066" s="31"/>
      <c r="B2066" s="31"/>
      <c r="C2066" s="39"/>
      <c r="D2066" s="29"/>
      <c r="E2066" s="32"/>
      <c r="F2066" s="18"/>
      <c r="G2066" s="31"/>
      <c r="H2066" s="29"/>
      <c r="I2066" s="31"/>
      <c r="J2066" s="31"/>
      <c r="K2066" s="31"/>
      <c r="L2066" s="31"/>
      <c r="M2066" s="31"/>
      <c r="N2066" s="31"/>
      <c r="O2066" s="31"/>
      <c r="P2066" s="31"/>
      <c r="Q2066" s="31"/>
      <c r="R2066" s="31"/>
      <c r="S2066" s="31"/>
      <c r="T2066" s="31"/>
      <c r="U2066" s="31"/>
      <c r="V2066" s="31"/>
      <c r="W2066" s="31"/>
      <c r="X2066" s="31"/>
      <c r="Y2066" s="31"/>
    </row>
    <row r="2067" ht="15.75" customHeight="1">
      <c r="A2067" s="31"/>
      <c r="B2067" s="31"/>
      <c r="C2067" s="39"/>
      <c r="D2067" s="29"/>
      <c r="E2067" s="32"/>
      <c r="F2067" s="18"/>
      <c r="G2067" s="31"/>
      <c r="H2067" s="29"/>
      <c r="I2067" s="31"/>
      <c r="J2067" s="31"/>
      <c r="K2067" s="31"/>
      <c r="L2067" s="31"/>
      <c r="M2067" s="31"/>
      <c r="N2067" s="31"/>
      <c r="O2067" s="31"/>
      <c r="P2067" s="31"/>
      <c r="Q2067" s="31"/>
      <c r="R2067" s="31"/>
      <c r="S2067" s="31"/>
      <c r="T2067" s="31"/>
      <c r="U2067" s="31"/>
      <c r="V2067" s="31"/>
      <c r="W2067" s="31"/>
      <c r="X2067" s="31"/>
      <c r="Y2067" s="31"/>
    </row>
    <row r="2068" ht="15.75" customHeight="1">
      <c r="A2068" s="31"/>
      <c r="B2068" s="31"/>
      <c r="C2068" s="29"/>
      <c r="D2068" s="29"/>
      <c r="E2068" s="32"/>
      <c r="F2068" s="18"/>
      <c r="G2068" s="31"/>
      <c r="H2068" s="29"/>
      <c r="I2068" s="18"/>
      <c r="J2068" s="31"/>
      <c r="K2068" s="31"/>
      <c r="L2068" s="31"/>
      <c r="M2068" s="31"/>
      <c r="N2068" s="31"/>
      <c r="O2068" s="31"/>
      <c r="P2068" s="31"/>
      <c r="Q2068" s="31"/>
      <c r="R2068" s="31"/>
      <c r="S2068" s="31"/>
      <c r="T2068" s="31"/>
      <c r="U2068" s="31"/>
      <c r="V2068" s="31"/>
      <c r="W2068" s="31"/>
      <c r="X2068" s="31"/>
      <c r="Y2068" s="31"/>
    </row>
    <row r="2069" ht="15.75" customHeight="1">
      <c r="A2069" s="31"/>
      <c r="B2069" s="31"/>
      <c r="C2069" s="29"/>
      <c r="D2069" s="29"/>
      <c r="E2069" s="32"/>
      <c r="F2069" s="18"/>
      <c r="G2069" s="31"/>
      <c r="H2069" s="29"/>
      <c r="I2069" s="18"/>
      <c r="J2069" s="31"/>
      <c r="K2069" s="31"/>
      <c r="L2069" s="31"/>
      <c r="M2069" s="31"/>
      <c r="N2069" s="31"/>
      <c r="O2069" s="31"/>
      <c r="P2069" s="31"/>
      <c r="Q2069" s="31"/>
      <c r="R2069" s="31"/>
      <c r="S2069" s="31"/>
      <c r="T2069" s="31"/>
      <c r="U2069" s="31"/>
      <c r="V2069" s="31"/>
      <c r="W2069" s="31"/>
      <c r="X2069" s="31"/>
      <c r="Y2069" s="31"/>
    </row>
    <row r="2070" ht="15.75" customHeight="1">
      <c r="A2070" s="31"/>
      <c r="B2070" s="31"/>
      <c r="C2070" s="29"/>
      <c r="D2070" s="29"/>
      <c r="E2070" s="32"/>
      <c r="F2070" s="18"/>
      <c r="G2070" s="31"/>
      <c r="H2070" s="29"/>
      <c r="I2070" s="18"/>
      <c r="J2070" s="31"/>
      <c r="K2070" s="31"/>
      <c r="L2070" s="31"/>
      <c r="M2070" s="31"/>
      <c r="N2070" s="31"/>
      <c r="O2070" s="31"/>
      <c r="P2070" s="31"/>
      <c r="Q2070" s="31"/>
      <c r="R2070" s="31"/>
      <c r="S2070" s="31"/>
      <c r="T2070" s="31"/>
      <c r="U2070" s="31"/>
      <c r="V2070" s="31"/>
      <c r="W2070" s="31"/>
      <c r="X2070" s="31"/>
      <c r="Y2070" s="31"/>
    </row>
    <row r="2071" ht="15.75" customHeight="1">
      <c r="A2071" s="31"/>
      <c r="B2071" s="31"/>
      <c r="C2071" s="29"/>
      <c r="D2071" s="29"/>
      <c r="E2071" s="32"/>
      <c r="F2071" s="18"/>
      <c r="G2071" s="31"/>
      <c r="H2071" s="29"/>
      <c r="I2071" s="18"/>
      <c r="J2071" s="31"/>
      <c r="K2071" s="31"/>
      <c r="L2071" s="31"/>
      <c r="M2071" s="31"/>
      <c r="N2071" s="31"/>
      <c r="O2071" s="31"/>
      <c r="P2071" s="31"/>
      <c r="Q2071" s="31"/>
      <c r="R2071" s="31"/>
      <c r="S2071" s="31"/>
      <c r="T2071" s="31"/>
      <c r="U2071" s="31"/>
      <c r="V2071" s="31"/>
      <c r="W2071" s="31"/>
      <c r="X2071" s="31"/>
      <c r="Y2071" s="31"/>
    </row>
    <row r="2072" ht="15.75" customHeight="1">
      <c r="A2072" s="31"/>
      <c r="B2072" s="31"/>
      <c r="C2072" s="29"/>
      <c r="D2072" s="29"/>
      <c r="E2072" s="32"/>
      <c r="F2072" s="18"/>
      <c r="G2072" s="31"/>
      <c r="H2072" s="29"/>
      <c r="I2072" s="18"/>
      <c r="J2072" s="31"/>
      <c r="K2072" s="31"/>
      <c r="L2072" s="31"/>
      <c r="M2072" s="31"/>
      <c r="N2072" s="31"/>
      <c r="O2072" s="31"/>
      <c r="P2072" s="31"/>
      <c r="Q2072" s="31"/>
      <c r="R2072" s="31"/>
      <c r="S2072" s="31"/>
      <c r="T2072" s="31"/>
      <c r="U2072" s="31"/>
      <c r="V2072" s="31"/>
      <c r="W2072" s="31"/>
      <c r="X2072" s="31"/>
      <c r="Y2072" s="31"/>
    </row>
    <row r="2073" ht="15.75" customHeight="1">
      <c r="A2073" s="31"/>
      <c r="B2073" s="31"/>
      <c r="C2073" s="29"/>
      <c r="D2073" s="29"/>
      <c r="E2073" s="32"/>
      <c r="F2073" s="18"/>
      <c r="G2073" s="31"/>
      <c r="H2073" s="29"/>
      <c r="I2073" s="18"/>
      <c r="J2073" s="31"/>
      <c r="K2073" s="31"/>
      <c r="L2073" s="31"/>
      <c r="M2073" s="31"/>
      <c r="N2073" s="31"/>
      <c r="O2073" s="31"/>
      <c r="P2073" s="31"/>
      <c r="Q2073" s="31"/>
      <c r="R2073" s="31"/>
      <c r="S2073" s="31"/>
      <c r="T2073" s="31"/>
      <c r="U2073" s="31"/>
      <c r="V2073" s="31"/>
      <c r="W2073" s="31"/>
      <c r="X2073" s="31"/>
      <c r="Y2073" s="31"/>
    </row>
    <row r="2074" ht="15.75" customHeight="1">
      <c r="A2074" s="31"/>
      <c r="B2074" s="31"/>
      <c r="C2074" s="29"/>
      <c r="D2074" s="29"/>
      <c r="E2074" s="32"/>
      <c r="F2074" s="18"/>
      <c r="G2074" s="31"/>
      <c r="H2074" s="29"/>
      <c r="I2074" s="18"/>
      <c r="J2074" s="31"/>
      <c r="K2074" s="31"/>
      <c r="L2074" s="31"/>
      <c r="M2074" s="31"/>
      <c r="N2074" s="31"/>
      <c r="O2074" s="31"/>
      <c r="P2074" s="31"/>
      <c r="Q2074" s="31"/>
      <c r="R2074" s="31"/>
      <c r="S2074" s="31"/>
      <c r="T2074" s="31"/>
      <c r="U2074" s="31"/>
      <c r="V2074" s="31"/>
      <c r="W2074" s="31"/>
      <c r="X2074" s="31"/>
      <c r="Y2074" s="31"/>
    </row>
    <row r="2075" ht="15.75" customHeight="1">
      <c r="A2075" s="31"/>
      <c r="B2075" s="31"/>
      <c r="C2075" s="29"/>
      <c r="D2075" s="29"/>
      <c r="E2075" s="32"/>
      <c r="F2075" s="18"/>
      <c r="G2075" s="31"/>
      <c r="H2075" s="29"/>
      <c r="I2075" s="18"/>
      <c r="J2075" s="31"/>
      <c r="K2075" s="31"/>
      <c r="L2075" s="31"/>
      <c r="M2075" s="31"/>
      <c r="N2075" s="31"/>
      <c r="O2075" s="31"/>
      <c r="P2075" s="31"/>
      <c r="Q2075" s="31"/>
      <c r="R2075" s="31"/>
      <c r="S2075" s="31"/>
      <c r="T2075" s="31"/>
      <c r="U2075" s="31"/>
      <c r="V2075" s="31"/>
      <c r="W2075" s="31"/>
      <c r="X2075" s="31"/>
      <c r="Y2075" s="31"/>
    </row>
    <row r="2076" ht="15.75" customHeight="1">
      <c r="A2076" s="31"/>
      <c r="B2076" s="31"/>
      <c r="C2076" s="29"/>
      <c r="D2076" s="29"/>
      <c r="E2076" s="32"/>
      <c r="F2076" s="18"/>
      <c r="G2076" s="31"/>
      <c r="H2076" s="29"/>
      <c r="I2076" s="18"/>
      <c r="J2076" s="31"/>
      <c r="K2076" s="31"/>
      <c r="L2076" s="31"/>
      <c r="M2076" s="31"/>
      <c r="N2076" s="31"/>
      <c r="O2076" s="31"/>
      <c r="P2076" s="31"/>
      <c r="Q2076" s="31"/>
      <c r="R2076" s="31"/>
      <c r="S2076" s="31"/>
      <c r="T2076" s="31"/>
      <c r="U2076" s="31"/>
      <c r="V2076" s="31"/>
      <c r="W2076" s="31"/>
      <c r="X2076" s="31"/>
      <c r="Y2076" s="31"/>
    </row>
    <row r="2077" ht="15.75" customHeight="1">
      <c r="A2077" s="31"/>
      <c r="B2077" s="31"/>
      <c r="C2077" s="29"/>
      <c r="D2077" s="29"/>
      <c r="E2077" s="32"/>
      <c r="F2077" s="18"/>
      <c r="G2077" s="31"/>
      <c r="H2077" s="29"/>
      <c r="I2077" s="18"/>
      <c r="J2077" s="31"/>
      <c r="K2077" s="31"/>
      <c r="L2077" s="31"/>
      <c r="M2077" s="31"/>
      <c r="N2077" s="31"/>
      <c r="O2077" s="31"/>
      <c r="P2077" s="31"/>
      <c r="Q2077" s="31"/>
      <c r="R2077" s="31"/>
      <c r="S2077" s="31"/>
      <c r="T2077" s="31"/>
      <c r="U2077" s="31"/>
      <c r="V2077" s="31"/>
      <c r="W2077" s="31"/>
      <c r="X2077" s="31"/>
      <c r="Y2077" s="31"/>
    </row>
    <row r="2078" ht="15.75" customHeight="1">
      <c r="A2078" s="31"/>
      <c r="B2078" s="31"/>
      <c r="C2078" s="29"/>
      <c r="D2078" s="29"/>
      <c r="E2078" s="32"/>
      <c r="F2078" s="18"/>
      <c r="G2078" s="31"/>
      <c r="H2078" s="29"/>
      <c r="I2078" s="18"/>
      <c r="J2078" s="31"/>
      <c r="K2078" s="31"/>
      <c r="L2078" s="31"/>
      <c r="M2078" s="31"/>
      <c r="N2078" s="31"/>
      <c r="O2078" s="31"/>
      <c r="P2078" s="31"/>
      <c r="Q2078" s="31"/>
      <c r="R2078" s="31"/>
      <c r="S2078" s="31"/>
      <c r="T2078" s="31"/>
      <c r="U2078" s="31"/>
      <c r="V2078" s="31"/>
      <c r="W2078" s="31"/>
      <c r="X2078" s="31"/>
      <c r="Y2078" s="31"/>
    </row>
    <row r="2079" ht="15.75" customHeight="1">
      <c r="A2079" s="31"/>
      <c r="B2079" s="31"/>
      <c r="C2079" s="29"/>
      <c r="D2079" s="29"/>
      <c r="E2079" s="32"/>
      <c r="F2079" s="18"/>
      <c r="G2079" s="31"/>
      <c r="H2079" s="29"/>
      <c r="I2079" s="18"/>
      <c r="J2079" s="31"/>
      <c r="K2079" s="31"/>
      <c r="L2079" s="31"/>
      <c r="M2079" s="31"/>
      <c r="N2079" s="31"/>
      <c r="O2079" s="31"/>
      <c r="P2079" s="31"/>
      <c r="Q2079" s="31"/>
      <c r="R2079" s="31"/>
      <c r="S2079" s="31"/>
      <c r="T2079" s="31"/>
      <c r="U2079" s="31"/>
      <c r="V2079" s="31"/>
      <c r="W2079" s="31"/>
      <c r="X2079" s="31"/>
      <c r="Y2079" s="31"/>
    </row>
    <row r="2080" ht="15.75" customHeight="1">
      <c r="A2080" s="31"/>
      <c r="B2080" s="31"/>
      <c r="C2080" s="29"/>
      <c r="D2080" s="29"/>
      <c r="E2080" s="32"/>
      <c r="F2080" s="18"/>
      <c r="G2080" s="31"/>
      <c r="H2080" s="29"/>
      <c r="I2080" s="18"/>
      <c r="J2080" s="31"/>
      <c r="K2080" s="31"/>
      <c r="L2080" s="31"/>
      <c r="M2080" s="31"/>
      <c r="N2080" s="31"/>
      <c r="O2080" s="31"/>
      <c r="P2080" s="31"/>
      <c r="Q2080" s="31"/>
      <c r="R2080" s="31"/>
      <c r="S2080" s="31"/>
      <c r="T2080" s="31"/>
      <c r="U2080" s="31"/>
      <c r="V2080" s="31"/>
      <c r="W2080" s="31"/>
      <c r="X2080" s="31"/>
      <c r="Y2080" s="31"/>
    </row>
    <row r="2081" ht="15.75" customHeight="1">
      <c r="A2081" s="31"/>
      <c r="B2081" s="31"/>
      <c r="C2081" s="29"/>
      <c r="D2081" s="29"/>
      <c r="E2081" s="32"/>
      <c r="F2081" s="18"/>
      <c r="G2081" s="31"/>
      <c r="H2081" s="29"/>
      <c r="I2081" s="18"/>
      <c r="J2081" s="31"/>
      <c r="K2081" s="31"/>
      <c r="L2081" s="31"/>
      <c r="M2081" s="31"/>
      <c r="N2081" s="31"/>
      <c r="O2081" s="31"/>
      <c r="P2081" s="31"/>
      <c r="Q2081" s="31"/>
      <c r="R2081" s="31"/>
      <c r="S2081" s="31"/>
      <c r="T2081" s="31"/>
      <c r="U2081" s="31"/>
      <c r="V2081" s="31"/>
      <c r="W2081" s="31"/>
      <c r="X2081" s="31"/>
      <c r="Y2081" s="31"/>
    </row>
    <row r="2082" ht="15.75" customHeight="1">
      <c r="A2082" s="31"/>
      <c r="B2082" s="31"/>
      <c r="C2082" s="29"/>
      <c r="D2082" s="29"/>
      <c r="E2082" s="32"/>
      <c r="F2082" s="18"/>
      <c r="G2082" s="31"/>
      <c r="H2082" s="29"/>
      <c r="I2082" s="18"/>
      <c r="J2082" s="31"/>
      <c r="K2082" s="31"/>
      <c r="L2082" s="31"/>
      <c r="M2082" s="31"/>
      <c r="N2082" s="31"/>
      <c r="O2082" s="31"/>
      <c r="P2082" s="31"/>
      <c r="Q2082" s="31"/>
      <c r="R2082" s="31"/>
      <c r="S2082" s="31"/>
      <c r="T2082" s="31"/>
      <c r="U2082" s="31"/>
      <c r="V2082" s="31"/>
      <c r="W2082" s="31"/>
      <c r="X2082" s="31"/>
      <c r="Y2082" s="31"/>
    </row>
    <row r="2083" ht="15.75" customHeight="1">
      <c r="A2083" s="31"/>
      <c r="B2083" s="31"/>
      <c r="C2083" s="29"/>
      <c r="D2083" s="29"/>
      <c r="E2083" s="32"/>
      <c r="F2083" s="18"/>
      <c r="G2083" s="31"/>
      <c r="H2083" s="29"/>
      <c r="I2083" s="18"/>
      <c r="J2083" s="31"/>
      <c r="K2083" s="31"/>
      <c r="L2083" s="31"/>
      <c r="M2083" s="31"/>
      <c r="N2083" s="31"/>
      <c r="O2083" s="31"/>
      <c r="P2083" s="31"/>
      <c r="Q2083" s="31"/>
      <c r="R2083" s="31"/>
      <c r="S2083" s="31"/>
      <c r="T2083" s="31"/>
      <c r="U2083" s="31"/>
      <c r="V2083" s="31"/>
      <c r="W2083" s="31"/>
      <c r="X2083" s="31"/>
      <c r="Y2083" s="31"/>
    </row>
    <row r="2084" ht="15.75" customHeight="1">
      <c r="A2084" s="31"/>
      <c r="B2084" s="31"/>
      <c r="C2084" s="29"/>
      <c r="D2084" s="29"/>
      <c r="E2084" s="32"/>
      <c r="F2084" s="18"/>
      <c r="G2084" s="31"/>
      <c r="H2084" s="29"/>
      <c r="I2084" s="18"/>
      <c r="J2084" s="31"/>
      <c r="K2084" s="31"/>
      <c r="L2084" s="31"/>
      <c r="M2084" s="31"/>
      <c r="N2084" s="31"/>
      <c r="O2084" s="31"/>
      <c r="P2084" s="31"/>
      <c r="Q2084" s="31"/>
      <c r="R2084" s="31"/>
      <c r="S2084" s="31"/>
      <c r="T2084" s="31"/>
      <c r="U2084" s="31"/>
      <c r="V2084" s="31"/>
      <c r="W2084" s="31"/>
      <c r="X2084" s="31"/>
      <c r="Y2084" s="31"/>
    </row>
    <row r="2085" ht="15.75" customHeight="1">
      <c r="A2085" s="31"/>
      <c r="B2085" s="31"/>
      <c r="C2085" s="29"/>
      <c r="D2085" s="29"/>
      <c r="E2085" s="32"/>
      <c r="F2085" s="18"/>
      <c r="G2085" s="31"/>
      <c r="H2085" s="29"/>
      <c r="I2085" s="18"/>
      <c r="J2085" s="31"/>
      <c r="K2085" s="31"/>
      <c r="L2085" s="31"/>
      <c r="M2085" s="31"/>
      <c r="N2085" s="31"/>
      <c r="O2085" s="31"/>
      <c r="P2085" s="31"/>
      <c r="Q2085" s="31"/>
      <c r="R2085" s="31"/>
      <c r="S2085" s="31"/>
      <c r="T2085" s="31"/>
      <c r="U2085" s="31"/>
      <c r="V2085" s="31"/>
      <c r="W2085" s="31"/>
      <c r="X2085" s="31"/>
      <c r="Y2085" s="31"/>
    </row>
    <row r="2086" ht="15.75" customHeight="1">
      <c r="A2086" s="31"/>
      <c r="B2086" s="31"/>
      <c r="C2086" s="29"/>
      <c r="D2086" s="29"/>
      <c r="E2086" s="32"/>
      <c r="F2086" s="18"/>
      <c r="G2086" s="31"/>
      <c r="H2086" s="29"/>
      <c r="I2086" s="18"/>
      <c r="J2086" s="31"/>
      <c r="K2086" s="31"/>
      <c r="L2086" s="31"/>
      <c r="M2086" s="31"/>
      <c r="N2086" s="31"/>
      <c r="O2086" s="31"/>
      <c r="P2086" s="31"/>
      <c r="Q2086" s="31"/>
      <c r="R2086" s="31"/>
      <c r="S2086" s="31"/>
      <c r="T2086" s="31"/>
      <c r="U2086" s="31"/>
      <c r="V2086" s="31"/>
      <c r="W2086" s="31"/>
      <c r="X2086" s="31"/>
      <c r="Y2086" s="31"/>
    </row>
    <row r="2087" ht="15.75" customHeight="1">
      <c r="A2087" s="31"/>
      <c r="B2087" s="31"/>
      <c r="C2087" s="29"/>
      <c r="D2087" s="29"/>
      <c r="E2087" s="32"/>
      <c r="F2087" s="18"/>
      <c r="G2087" s="31"/>
      <c r="H2087" s="29"/>
      <c r="I2087" s="18"/>
      <c r="J2087" s="31"/>
      <c r="K2087" s="31"/>
      <c r="L2087" s="31"/>
      <c r="M2087" s="31"/>
      <c r="N2087" s="31"/>
      <c r="O2087" s="31"/>
      <c r="P2087" s="31"/>
      <c r="Q2087" s="31"/>
      <c r="R2087" s="31"/>
      <c r="S2087" s="31"/>
      <c r="T2087" s="31"/>
      <c r="U2087" s="31"/>
      <c r="V2087" s="31"/>
      <c r="W2087" s="31"/>
      <c r="X2087" s="31"/>
      <c r="Y2087" s="31"/>
    </row>
    <row r="2088" ht="15.75" customHeight="1">
      <c r="A2088" s="31"/>
      <c r="B2088" s="31"/>
      <c r="C2088" s="29"/>
      <c r="D2088" s="29"/>
      <c r="E2088" s="32"/>
      <c r="F2088" s="18"/>
      <c r="G2088" s="31"/>
      <c r="H2088" s="29"/>
      <c r="I2088" s="18"/>
      <c r="J2088" s="31"/>
      <c r="K2088" s="31"/>
      <c r="L2088" s="31"/>
      <c r="M2088" s="31"/>
      <c r="N2088" s="31"/>
      <c r="O2088" s="31"/>
      <c r="P2088" s="31"/>
      <c r="Q2088" s="31"/>
      <c r="R2088" s="31"/>
      <c r="S2088" s="31"/>
      <c r="T2088" s="31"/>
      <c r="U2088" s="31"/>
      <c r="V2088" s="31"/>
      <c r="W2088" s="31"/>
      <c r="X2088" s="31"/>
      <c r="Y2088" s="31"/>
    </row>
    <row r="2089" ht="15.75" customHeight="1">
      <c r="A2089" s="31"/>
      <c r="B2089" s="31"/>
      <c r="C2089" s="29"/>
      <c r="D2089" s="29"/>
      <c r="E2089" s="32"/>
      <c r="F2089" s="18"/>
      <c r="G2089" s="31"/>
      <c r="H2089" s="29"/>
      <c r="I2089" s="18"/>
      <c r="J2089" s="31"/>
      <c r="K2089" s="31"/>
      <c r="L2089" s="31"/>
      <c r="M2089" s="31"/>
      <c r="N2089" s="31"/>
      <c r="O2089" s="31"/>
      <c r="P2089" s="31"/>
      <c r="Q2089" s="31"/>
      <c r="R2089" s="31"/>
      <c r="S2089" s="31"/>
      <c r="T2089" s="31"/>
      <c r="U2089" s="31"/>
      <c r="V2089" s="31"/>
      <c r="W2089" s="31"/>
      <c r="X2089" s="31"/>
      <c r="Y2089" s="31"/>
    </row>
    <row r="2090" ht="15.75" customHeight="1">
      <c r="A2090" s="31"/>
      <c r="B2090" s="31"/>
      <c r="C2090" s="29"/>
      <c r="D2090" s="29"/>
      <c r="E2090" s="32"/>
      <c r="F2090" s="18"/>
      <c r="G2090" s="31"/>
      <c r="H2090" s="29"/>
      <c r="I2090" s="18"/>
      <c r="J2090" s="31"/>
      <c r="K2090" s="31"/>
      <c r="L2090" s="31"/>
      <c r="M2090" s="31"/>
      <c r="N2090" s="31"/>
      <c r="O2090" s="31"/>
      <c r="P2090" s="31"/>
      <c r="Q2090" s="31"/>
      <c r="R2090" s="31"/>
      <c r="S2090" s="31"/>
      <c r="T2090" s="31"/>
      <c r="U2090" s="31"/>
      <c r="V2090" s="31"/>
      <c r="W2090" s="31"/>
      <c r="X2090" s="31"/>
      <c r="Y2090" s="31"/>
    </row>
    <row r="2091" ht="15.75" customHeight="1">
      <c r="A2091" s="31"/>
      <c r="B2091" s="31"/>
      <c r="C2091" s="29"/>
      <c r="D2091" s="29"/>
      <c r="E2091" s="32"/>
      <c r="F2091" s="18"/>
      <c r="G2091" s="31"/>
      <c r="H2091" s="29"/>
      <c r="I2091" s="18"/>
      <c r="J2091" s="31"/>
      <c r="K2091" s="31"/>
      <c r="L2091" s="31"/>
      <c r="M2091" s="31"/>
      <c r="N2091" s="31"/>
      <c r="O2091" s="31"/>
      <c r="P2091" s="31"/>
      <c r="Q2091" s="31"/>
      <c r="R2091" s="31"/>
      <c r="S2091" s="31"/>
      <c r="T2091" s="31"/>
      <c r="U2091" s="31"/>
      <c r="V2091" s="31"/>
      <c r="W2091" s="31"/>
      <c r="X2091" s="31"/>
      <c r="Y2091" s="31"/>
    </row>
    <row r="2092" ht="15.75" customHeight="1">
      <c r="A2092" s="31"/>
      <c r="B2092" s="31"/>
      <c r="C2092" s="29"/>
      <c r="D2092" s="29"/>
      <c r="E2092" s="32"/>
      <c r="F2092" s="18"/>
      <c r="G2092" s="31"/>
      <c r="H2092" s="29"/>
      <c r="I2092" s="18"/>
      <c r="J2092" s="31"/>
      <c r="K2092" s="31"/>
      <c r="L2092" s="31"/>
      <c r="M2092" s="31"/>
      <c r="N2092" s="31"/>
      <c r="O2092" s="31"/>
      <c r="P2092" s="31"/>
      <c r="Q2092" s="31"/>
      <c r="R2092" s="31"/>
      <c r="S2092" s="31"/>
      <c r="T2092" s="31"/>
      <c r="U2092" s="31"/>
      <c r="V2092" s="31"/>
      <c r="W2092" s="31"/>
      <c r="X2092" s="31"/>
      <c r="Y2092" s="31"/>
    </row>
    <row r="2093" ht="15.75" customHeight="1">
      <c r="A2093" s="31"/>
      <c r="B2093" s="31"/>
      <c r="C2093" s="29"/>
      <c r="D2093" s="29"/>
      <c r="E2093" s="32"/>
      <c r="F2093" s="18"/>
      <c r="G2093" s="31"/>
      <c r="H2093" s="29"/>
      <c r="I2093" s="18"/>
      <c r="J2093" s="31"/>
      <c r="K2093" s="31"/>
      <c r="L2093" s="31"/>
      <c r="M2093" s="31"/>
      <c r="N2093" s="31"/>
      <c r="O2093" s="31"/>
      <c r="P2093" s="31"/>
      <c r="Q2093" s="31"/>
      <c r="R2093" s="31"/>
      <c r="S2093" s="31"/>
      <c r="T2093" s="31"/>
      <c r="U2093" s="31"/>
      <c r="V2093" s="31"/>
      <c r="W2093" s="31"/>
      <c r="X2093" s="31"/>
      <c r="Y2093" s="31"/>
    </row>
    <row r="2094" ht="15.75" customHeight="1">
      <c r="A2094" s="31"/>
      <c r="B2094" s="31"/>
      <c r="C2094" s="29"/>
      <c r="D2094" s="29"/>
      <c r="E2094" s="32"/>
      <c r="F2094" s="18"/>
      <c r="G2094" s="31"/>
      <c r="H2094" s="29"/>
      <c r="I2094" s="18"/>
      <c r="J2094" s="31"/>
      <c r="K2094" s="31"/>
      <c r="L2094" s="31"/>
      <c r="M2094" s="31"/>
      <c r="N2094" s="31"/>
      <c r="O2094" s="31"/>
      <c r="P2094" s="31"/>
      <c r="Q2094" s="31"/>
      <c r="R2094" s="31"/>
      <c r="S2094" s="31"/>
      <c r="T2094" s="31"/>
      <c r="U2094" s="31"/>
      <c r="V2094" s="31"/>
      <c r="W2094" s="31"/>
      <c r="X2094" s="31"/>
      <c r="Y2094" s="31"/>
    </row>
    <row r="2095" ht="15.75" customHeight="1">
      <c r="A2095" s="31"/>
      <c r="B2095" s="31"/>
      <c r="C2095" s="29"/>
      <c r="D2095" s="29"/>
      <c r="E2095" s="32"/>
      <c r="F2095" s="18"/>
      <c r="G2095" s="31"/>
      <c r="H2095" s="29"/>
      <c r="I2095" s="18"/>
      <c r="J2095" s="31"/>
      <c r="K2095" s="31"/>
      <c r="L2095" s="31"/>
      <c r="M2095" s="31"/>
      <c r="N2095" s="31"/>
      <c r="O2095" s="31"/>
      <c r="P2095" s="31"/>
      <c r="Q2095" s="31"/>
      <c r="R2095" s="31"/>
      <c r="S2095" s="31"/>
      <c r="T2095" s="31"/>
      <c r="U2095" s="31"/>
      <c r="V2095" s="31"/>
      <c r="W2095" s="31"/>
      <c r="X2095" s="31"/>
      <c r="Y2095" s="31"/>
    </row>
    <row r="2096" ht="15.75" customHeight="1">
      <c r="A2096" s="31"/>
      <c r="B2096" s="31"/>
      <c r="C2096" s="29"/>
      <c r="D2096" s="29"/>
      <c r="E2096" s="32"/>
      <c r="F2096" s="18"/>
      <c r="G2096" s="31"/>
      <c r="H2096" s="29"/>
      <c r="I2096" s="18"/>
      <c r="J2096" s="31"/>
      <c r="K2096" s="31"/>
      <c r="L2096" s="31"/>
      <c r="M2096" s="31"/>
      <c r="N2096" s="31"/>
      <c r="O2096" s="31"/>
      <c r="P2096" s="31"/>
      <c r="Q2096" s="31"/>
      <c r="R2096" s="31"/>
      <c r="S2096" s="31"/>
      <c r="T2096" s="31"/>
      <c r="U2096" s="31"/>
      <c r="V2096" s="31"/>
      <c r="W2096" s="31"/>
      <c r="X2096" s="31"/>
      <c r="Y2096" s="31"/>
    </row>
    <row r="2097" ht="15.75" customHeight="1">
      <c r="A2097" s="31"/>
      <c r="B2097" s="31"/>
      <c r="C2097" s="29"/>
      <c r="D2097" s="29"/>
      <c r="E2097" s="32"/>
      <c r="F2097" s="18"/>
      <c r="G2097" s="31"/>
      <c r="H2097" s="29"/>
      <c r="I2097" s="18"/>
      <c r="J2097" s="31"/>
      <c r="K2097" s="31"/>
      <c r="L2097" s="31"/>
      <c r="M2097" s="31"/>
      <c r="N2097" s="31"/>
      <c r="O2097" s="31"/>
      <c r="P2097" s="31"/>
      <c r="Q2097" s="31"/>
      <c r="R2097" s="31"/>
      <c r="S2097" s="31"/>
      <c r="T2097" s="31"/>
      <c r="U2097" s="31"/>
      <c r="V2097" s="31"/>
      <c r="W2097" s="31"/>
      <c r="X2097" s="31"/>
      <c r="Y2097" s="31"/>
    </row>
    <row r="2098" ht="15.75" customHeight="1">
      <c r="A2098" s="31"/>
      <c r="B2098" s="31"/>
      <c r="C2098" s="29"/>
      <c r="D2098" s="29"/>
      <c r="E2098" s="32"/>
      <c r="F2098" s="18"/>
      <c r="G2098" s="31"/>
      <c r="H2098" s="29"/>
      <c r="I2098" s="18"/>
      <c r="J2098" s="31"/>
      <c r="K2098" s="31"/>
      <c r="L2098" s="31"/>
      <c r="M2098" s="31"/>
      <c r="N2098" s="31"/>
      <c r="O2098" s="31"/>
      <c r="P2098" s="31"/>
      <c r="Q2098" s="31"/>
      <c r="R2098" s="31"/>
      <c r="S2098" s="31"/>
      <c r="T2098" s="31"/>
      <c r="U2098" s="31"/>
      <c r="V2098" s="31"/>
      <c r="W2098" s="31"/>
      <c r="X2098" s="31"/>
      <c r="Y2098" s="31"/>
    </row>
    <row r="2099" ht="15.75" customHeight="1">
      <c r="A2099" s="31"/>
      <c r="B2099" s="31"/>
      <c r="C2099" s="29"/>
      <c r="D2099" s="29"/>
      <c r="E2099" s="32"/>
      <c r="F2099" s="18"/>
      <c r="G2099" s="31"/>
      <c r="H2099" s="29"/>
      <c r="I2099" s="18"/>
      <c r="J2099" s="31"/>
      <c r="K2099" s="31"/>
      <c r="L2099" s="31"/>
      <c r="M2099" s="31"/>
      <c r="N2099" s="31"/>
      <c r="O2099" s="31"/>
      <c r="P2099" s="31"/>
      <c r="Q2099" s="31"/>
      <c r="R2099" s="31"/>
      <c r="S2099" s="31"/>
      <c r="T2099" s="31"/>
      <c r="U2099" s="31"/>
      <c r="V2099" s="31"/>
      <c r="W2099" s="31"/>
      <c r="X2099" s="31"/>
      <c r="Y2099" s="31"/>
    </row>
    <row r="2100" ht="15.75" customHeight="1">
      <c r="A2100" s="31"/>
      <c r="B2100" s="31"/>
      <c r="C2100" s="29"/>
      <c r="D2100" s="29"/>
      <c r="E2100" s="32"/>
      <c r="F2100" s="18"/>
      <c r="G2100" s="31"/>
      <c r="H2100" s="29"/>
      <c r="I2100" s="18"/>
      <c r="J2100" s="31"/>
      <c r="K2100" s="31"/>
      <c r="L2100" s="31"/>
      <c r="M2100" s="31"/>
      <c r="N2100" s="31"/>
      <c r="O2100" s="31"/>
      <c r="P2100" s="31"/>
      <c r="Q2100" s="31"/>
      <c r="R2100" s="31"/>
      <c r="S2100" s="31"/>
      <c r="T2100" s="31"/>
      <c r="U2100" s="31"/>
      <c r="V2100" s="31"/>
      <c r="W2100" s="31"/>
      <c r="X2100" s="31"/>
      <c r="Y2100" s="31"/>
    </row>
    <row r="2101" ht="15.75" customHeight="1">
      <c r="A2101" s="31"/>
      <c r="B2101" s="31"/>
      <c r="C2101" s="29"/>
      <c r="D2101" s="29"/>
      <c r="E2101" s="32"/>
      <c r="F2101" s="18"/>
      <c r="G2101" s="31"/>
      <c r="H2101" s="29"/>
      <c r="I2101" s="18"/>
      <c r="J2101" s="31"/>
      <c r="K2101" s="31"/>
      <c r="L2101" s="31"/>
      <c r="M2101" s="31"/>
      <c r="N2101" s="31"/>
      <c r="O2101" s="31"/>
      <c r="P2101" s="31"/>
      <c r="Q2101" s="31"/>
      <c r="R2101" s="31"/>
      <c r="S2101" s="31"/>
      <c r="T2101" s="31"/>
      <c r="U2101" s="31"/>
      <c r="V2101" s="31"/>
      <c r="W2101" s="31"/>
      <c r="X2101" s="31"/>
      <c r="Y2101" s="31"/>
    </row>
    <row r="2102" ht="15.75" customHeight="1">
      <c r="A2102" s="31"/>
      <c r="B2102" s="31"/>
      <c r="C2102" s="29"/>
      <c r="D2102" s="29"/>
      <c r="E2102" s="32"/>
      <c r="F2102" s="18"/>
      <c r="G2102" s="31"/>
      <c r="H2102" s="29"/>
      <c r="I2102" s="18"/>
      <c r="J2102" s="31"/>
      <c r="K2102" s="31"/>
      <c r="L2102" s="31"/>
      <c r="M2102" s="31"/>
      <c r="N2102" s="31"/>
      <c r="O2102" s="31"/>
      <c r="P2102" s="31"/>
      <c r="Q2102" s="31"/>
      <c r="R2102" s="31"/>
      <c r="S2102" s="31"/>
      <c r="T2102" s="31"/>
      <c r="U2102" s="31"/>
      <c r="V2102" s="31"/>
      <c r="W2102" s="31"/>
      <c r="X2102" s="31"/>
      <c r="Y2102" s="31"/>
    </row>
    <row r="2103" ht="15.75" customHeight="1">
      <c r="A2103" s="31"/>
      <c r="B2103" s="31"/>
      <c r="C2103" s="29"/>
      <c r="D2103" s="29"/>
      <c r="E2103" s="32"/>
      <c r="F2103" s="18"/>
      <c r="G2103" s="31"/>
      <c r="H2103" s="29"/>
      <c r="I2103" s="18"/>
      <c r="J2103" s="31"/>
      <c r="K2103" s="31"/>
      <c r="L2103" s="31"/>
      <c r="M2103" s="31"/>
      <c r="N2103" s="31"/>
      <c r="O2103" s="31"/>
      <c r="P2103" s="31"/>
      <c r="Q2103" s="31"/>
      <c r="R2103" s="31"/>
      <c r="S2103" s="31"/>
      <c r="T2103" s="31"/>
      <c r="U2103" s="31"/>
      <c r="V2103" s="31"/>
      <c r="W2103" s="31"/>
      <c r="X2103" s="31"/>
      <c r="Y2103" s="31"/>
    </row>
    <row r="2104" ht="15.75" customHeight="1">
      <c r="A2104" s="31"/>
      <c r="B2104" s="31"/>
      <c r="C2104" s="29"/>
      <c r="D2104" s="29"/>
      <c r="E2104" s="32"/>
      <c r="F2104" s="18"/>
      <c r="G2104" s="31"/>
      <c r="H2104" s="29"/>
      <c r="I2104" s="18"/>
      <c r="J2104" s="31"/>
      <c r="K2104" s="31"/>
      <c r="L2104" s="31"/>
      <c r="M2104" s="31"/>
      <c r="N2104" s="31"/>
      <c r="O2104" s="31"/>
      <c r="P2104" s="31"/>
      <c r="Q2104" s="31"/>
      <c r="R2104" s="31"/>
      <c r="S2104" s="31"/>
      <c r="T2104" s="31"/>
      <c r="U2104" s="31"/>
      <c r="V2104" s="31"/>
      <c r="W2104" s="31"/>
      <c r="X2104" s="31"/>
      <c r="Y2104" s="31"/>
    </row>
    <row r="2105" ht="15.75" customHeight="1">
      <c r="A2105" s="31"/>
      <c r="B2105" s="31"/>
      <c r="C2105" s="29"/>
      <c r="D2105" s="29"/>
      <c r="E2105" s="32"/>
      <c r="F2105" s="18"/>
      <c r="G2105" s="31"/>
      <c r="H2105" s="29"/>
      <c r="I2105" s="18"/>
      <c r="J2105" s="31"/>
      <c r="K2105" s="31"/>
      <c r="L2105" s="31"/>
      <c r="M2105" s="31"/>
      <c r="N2105" s="31"/>
      <c r="O2105" s="31"/>
      <c r="P2105" s="31"/>
      <c r="Q2105" s="31"/>
      <c r="R2105" s="31"/>
      <c r="S2105" s="31"/>
      <c r="T2105" s="31"/>
      <c r="U2105" s="31"/>
      <c r="V2105" s="31"/>
      <c r="W2105" s="31"/>
      <c r="X2105" s="31"/>
      <c r="Y2105" s="31"/>
    </row>
    <row r="2106" ht="15.75" customHeight="1">
      <c r="A2106" s="31"/>
      <c r="B2106" s="31"/>
      <c r="C2106" s="29"/>
      <c r="D2106" s="29"/>
      <c r="E2106" s="32"/>
      <c r="F2106" s="18"/>
      <c r="G2106" s="31"/>
      <c r="H2106" s="29"/>
      <c r="I2106" s="18"/>
      <c r="J2106" s="31"/>
      <c r="K2106" s="31"/>
      <c r="L2106" s="31"/>
      <c r="M2106" s="31"/>
      <c r="N2106" s="31"/>
      <c r="O2106" s="31"/>
      <c r="P2106" s="31"/>
      <c r="Q2106" s="31"/>
      <c r="R2106" s="31"/>
      <c r="S2106" s="31"/>
      <c r="T2106" s="31"/>
      <c r="U2106" s="31"/>
      <c r="V2106" s="31"/>
      <c r="W2106" s="31"/>
      <c r="X2106" s="31"/>
      <c r="Y2106" s="31"/>
    </row>
    <row r="2107" ht="15.75" customHeight="1">
      <c r="A2107" s="31"/>
      <c r="B2107" s="31"/>
      <c r="C2107" s="29"/>
      <c r="D2107" s="29"/>
      <c r="E2107" s="32"/>
      <c r="F2107" s="18"/>
      <c r="G2107" s="31"/>
      <c r="H2107" s="29"/>
      <c r="I2107" s="18"/>
      <c r="J2107" s="31"/>
      <c r="K2107" s="31"/>
      <c r="L2107" s="31"/>
      <c r="M2107" s="31"/>
      <c r="N2107" s="31"/>
      <c r="O2107" s="31"/>
      <c r="P2107" s="31"/>
      <c r="Q2107" s="31"/>
      <c r="R2107" s="31"/>
      <c r="S2107" s="31"/>
      <c r="T2107" s="31"/>
      <c r="U2107" s="31"/>
      <c r="V2107" s="31"/>
      <c r="W2107" s="31"/>
      <c r="X2107" s="31"/>
      <c r="Y2107" s="31"/>
    </row>
    <row r="2108" ht="15.75" customHeight="1">
      <c r="A2108" s="31"/>
      <c r="B2108" s="31"/>
      <c r="C2108" s="29"/>
      <c r="D2108" s="29"/>
      <c r="E2108" s="32"/>
      <c r="F2108" s="18"/>
      <c r="G2108" s="31"/>
      <c r="H2108" s="29"/>
      <c r="I2108" s="18"/>
      <c r="J2108" s="31"/>
      <c r="K2108" s="31"/>
      <c r="L2108" s="31"/>
      <c r="M2108" s="31"/>
      <c r="N2108" s="31"/>
      <c r="O2108" s="31"/>
      <c r="P2108" s="31"/>
      <c r="Q2108" s="31"/>
      <c r="R2108" s="31"/>
      <c r="S2108" s="31"/>
      <c r="T2108" s="31"/>
      <c r="U2108" s="31"/>
      <c r="V2108" s="31"/>
      <c r="W2108" s="31"/>
      <c r="X2108" s="31"/>
      <c r="Y2108" s="31"/>
    </row>
    <row r="2109" ht="15.75" customHeight="1">
      <c r="A2109" s="31"/>
      <c r="B2109" s="31"/>
      <c r="C2109" s="29"/>
      <c r="D2109" s="29"/>
      <c r="E2109" s="32"/>
      <c r="F2109" s="18"/>
      <c r="G2109" s="31"/>
      <c r="H2109" s="29"/>
      <c r="I2109" s="18"/>
      <c r="J2109" s="31"/>
      <c r="K2109" s="31"/>
      <c r="L2109" s="31"/>
      <c r="M2109" s="31"/>
      <c r="N2109" s="31"/>
      <c r="O2109" s="31"/>
      <c r="P2109" s="31"/>
      <c r="Q2109" s="31"/>
      <c r="R2109" s="31"/>
      <c r="S2109" s="31"/>
      <c r="T2109" s="31"/>
      <c r="U2109" s="31"/>
      <c r="V2109" s="31"/>
      <c r="W2109" s="31"/>
      <c r="X2109" s="31"/>
      <c r="Y2109" s="31"/>
    </row>
    <row r="2110" ht="15.75" customHeight="1">
      <c r="A2110" s="31"/>
      <c r="B2110" s="31"/>
      <c r="C2110" s="29"/>
      <c r="D2110" s="29"/>
      <c r="E2110" s="32"/>
      <c r="F2110" s="18"/>
      <c r="G2110" s="31"/>
      <c r="H2110" s="29"/>
      <c r="I2110" s="18"/>
      <c r="J2110" s="31"/>
      <c r="K2110" s="31"/>
      <c r="L2110" s="31"/>
      <c r="M2110" s="31"/>
      <c r="N2110" s="31"/>
      <c r="O2110" s="31"/>
      <c r="P2110" s="31"/>
      <c r="Q2110" s="31"/>
      <c r="R2110" s="31"/>
      <c r="S2110" s="31"/>
      <c r="T2110" s="31"/>
      <c r="U2110" s="31"/>
      <c r="V2110" s="31"/>
      <c r="W2110" s="31"/>
      <c r="X2110" s="31"/>
      <c r="Y2110" s="31"/>
    </row>
    <row r="2111" ht="15.75" customHeight="1">
      <c r="A2111" s="31"/>
      <c r="B2111" s="31"/>
      <c r="C2111" s="29"/>
      <c r="D2111" s="29"/>
      <c r="E2111" s="32"/>
      <c r="F2111" s="18"/>
      <c r="G2111" s="31"/>
      <c r="H2111" s="29"/>
      <c r="I2111" s="18"/>
      <c r="J2111" s="31"/>
      <c r="K2111" s="31"/>
      <c r="L2111" s="31"/>
      <c r="M2111" s="31"/>
      <c r="N2111" s="31"/>
      <c r="O2111" s="31"/>
      <c r="P2111" s="31"/>
      <c r="Q2111" s="31"/>
      <c r="R2111" s="31"/>
      <c r="S2111" s="31"/>
      <c r="T2111" s="31"/>
      <c r="U2111" s="31"/>
      <c r="V2111" s="31"/>
      <c r="W2111" s="31"/>
      <c r="X2111" s="31"/>
      <c r="Y2111" s="31"/>
    </row>
    <row r="2112" ht="15.75" customHeight="1">
      <c r="A2112" s="31"/>
      <c r="B2112" s="31"/>
      <c r="C2112" s="29"/>
      <c r="D2112" s="29"/>
      <c r="E2112" s="32"/>
      <c r="F2112" s="18"/>
      <c r="G2112" s="31"/>
      <c r="H2112" s="29"/>
      <c r="I2112" s="18"/>
      <c r="J2112" s="31"/>
      <c r="K2112" s="31"/>
      <c r="L2112" s="31"/>
      <c r="M2112" s="31"/>
      <c r="N2112" s="31"/>
      <c r="O2112" s="31"/>
      <c r="P2112" s="31"/>
      <c r="Q2112" s="31"/>
      <c r="R2112" s="31"/>
      <c r="S2112" s="31"/>
      <c r="T2112" s="31"/>
      <c r="U2112" s="31"/>
      <c r="V2112" s="31"/>
      <c r="W2112" s="31"/>
      <c r="X2112" s="31"/>
      <c r="Y2112" s="31"/>
    </row>
    <row r="2113" ht="15.75" customHeight="1">
      <c r="A2113" s="31"/>
      <c r="B2113" s="31"/>
      <c r="C2113" s="29"/>
      <c r="D2113" s="29"/>
      <c r="E2113" s="32"/>
      <c r="F2113" s="18"/>
      <c r="G2113" s="31"/>
      <c r="H2113" s="29"/>
      <c r="I2113" s="18"/>
      <c r="J2113" s="31"/>
      <c r="K2113" s="31"/>
      <c r="L2113" s="31"/>
      <c r="M2113" s="31"/>
      <c r="N2113" s="31"/>
      <c r="O2113" s="31"/>
      <c r="P2113" s="31"/>
      <c r="Q2113" s="31"/>
      <c r="R2113" s="31"/>
      <c r="S2113" s="31"/>
      <c r="T2113" s="31"/>
      <c r="U2113" s="31"/>
      <c r="V2113" s="31"/>
      <c r="W2113" s="31"/>
      <c r="X2113" s="31"/>
      <c r="Y2113" s="31"/>
    </row>
    <row r="2114" ht="15.75" customHeight="1">
      <c r="A2114" s="31"/>
      <c r="B2114" s="31"/>
      <c r="C2114" s="29"/>
      <c r="D2114" s="29"/>
      <c r="E2114" s="32"/>
      <c r="F2114" s="18"/>
      <c r="G2114" s="31"/>
      <c r="H2114" s="29"/>
      <c r="I2114" s="18"/>
      <c r="J2114" s="31"/>
      <c r="K2114" s="31"/>
      <c r="L2114" s="31"/>
      <c r="M2114" s="31"/>
      <c r="N2114" s="31"/>
      <c r="O2114" s="31"/>
      <c r="P2114" s="31"/>
      <c r="Q2114" s="31"/>
      <c r="R2114" s="31"/>
      <c r="S2114" s="31"/>
      <c r="T2114" s="31"/>
      <c r="U2114" s="31"/>
      <c r="V2114" s="31"/>
      <c r="W2114" s="31"/>
      <c r="X2114" s="31"/>
      <c r="Y2114" s="31"/>
    </row>
    <row r="2115" ht="15.75" customHeight="1">
      <c r="A2115" s="31"/>
      <c r="B2115" s="31"/>
      <c r="C2115" s="29"/>
      <c r="D2115" s="29"/>
      <c r="E2115" s="32"/>
      <c r="F2115" s="18"/>
      <c r="G2115" s="31"/>
      <c r="H2115" s="29"/>
      <c r="I2115" s="18"/>
      <c r="J2115" s="31"/>
      <c r="K2115" s="31"/>
      <c r="L2115" s="31"/>
      <c r="M2115" s="31"/>
      <c r="N2115" s="31"/>
      <c r="O2115" s="31"/>
      <c r="P2115" s="31"/>
      <c r="Q2115" s="31"/>
      <c r="R2115" s="31"/>
      <c r="S2115" s="31"/>
      <c r="T2115" s="31"/>
      <c r="U2115" s="31"/>
      <c r="V2115" s="31"/>
      <c r="W2115" s="31"/>
      <c r="X2115" s="31"/>
      <c r="Y2115" s="31"/>
    </row>
    <row r="2116" ht="15.75" customHeight="1">
      <c r="A2116" s="31"/>
      <c r="B2116" s="31"/>
      <c r="C2116" s="29"/>
      <c r="D2116" s="29"/>
      <c r="E2116" s="32"/>
      <c r="F2116" s="18"/>
      <c r="G2116" s="31"/>
      <c r="H2116" s="29"/>
      <c r="I2116" s="18"/>
      <c r="J2116" s="31"/>
      <c r="K2116" s="31"/>
      <c r="L2116" s="31"/>
      <c r="M2116" s="31"/>
      <c r="N2116" s="31"/>
      <c r="O2116" s="31"/>
      <c r="P2116" s="31"/>
      <c r="Q2116" s="31"/>
      <c r="R2116" s="31"/>
      <c r="S2116" s="31"/>
      <c r="T2116" s="31"/>
      <c r="U2116" s="31"/>
      <c r="V2116" s="31"/>
      <c r="W2116" s="31"/>
      <c r="X2116" s="31"/>
      <c r="Y2116" s="31"/>
    </row>
    <row r="2117" ht="15.75" customHeight="1">
      <c r="A2117" s="31"/>
      <c r="B2117" s="31"/>
      <c r="C2117" s="29"/>
      <c r="D2117" s="29"/>
      <c r="E2117" s="32"/>
      <c r="F2117" s="18"/>
      <c r="G2117" s="31"/>
      <c r="H2117" s="29"/>
      <c r="I2117" s="18"/>
      <c r="J2117" s="31"/>
      <c r="K2117" s="31"/>
      <c r="L2117" s="31"/>
      <c r="M2117" s="31"/>
      <c r="N2117" s="31"/>
      <c r="O2117" s="31"/>
      <c r="P2117" s="31"/>
      <c r="Q2117" s="31"/>
      <c r="R2117" s="31"/>
      <c r="S2117" s="31"/>
      <c r="T2117" s="31"/>
      <c r="U2117" s="31"/>
      <c r="V2117" s="31"/>
      <c r="W2117" s="31"/>
      <c r="X2117" s="31"/>
      <c r="Y2117" s="31"/>
    </row>
    <row r="2118" ht="15.75" customHeight="1">
      <c r="A2118" s="31"/>
      <c r="B2118" s="31"/>
      <c r="C2118" s="29"/>
      <c r="D2118" s="29"/>
      <c r="E2118" s="32"/>
      <c r="F2118" s="18"/>
      <c r="G2118" s="31"/>
      <c r="H2118" s="29"/>
      <c r="I2118" s="18"/>
      <c r="J2118" s="31"/>
      <c r="K2118" s="31"/>
      <c r="L2118" s="31"/>
      <c r="M2118" s="31"/>
      <c r="N2118" s="31"/>
      <c r="O2118" s="31"/>
      <c r="P2118" s="31"/>
      <c r="Q2118" s="31"/>
      <c r="R2118" s="31"/>
      <c r="S2118" s="31"/>
      <c r="T2118" s="31"/>
      <c r="U2118" s="31"/>
      <c r="V2118" s="31"/>
      <c r="W2118" s="31"/>
      <c r="X2118" s="31"/>
      <c r="Y2118" s="31"/>
    </row>
    <row r="2119" ht="15.75" customHeight="1">
      <c r="A2119" s="31"/>
      <c r="B2119" s="31"/>
      <c r="C2119" s="29"/>
      <c r="D2119" s="29"/>
      <c r="E2119" s="32"/>
      <c r="F2119" s="18"/>
      <c r="G2119" s="31"/>
      <c r="H2119" s="29"/>
      <c r="I2119" s="18"/>
      <c r="J2119" s="31"/>
      <c r="K2119" s="31"/>
      <c r="L2119" s="31"/>
      <c r="M2119" s="31"/>
      <c r="N2119" s="31"/>
      <c r="O2119" s="31"/>
      <c r="P2119" s="31"/>
      <c r="Q2119" s="31"/>
      <c r="R2119" s="31"/>
      <c r="S2119" s="31"/>
      <c r="T2119" s="31"/>
      <c r="U2119" s="31"/>
      <c r="V2119" s="31"/>
      <c r="W2119" s="31"/>
      <c r="X2119" s="31"/>
      <c r="Y2119" s="31"/>
    </row>
    <row r="2120" ht="15.75" customHeight="1">
      <c r="A2120" s="31"/>
      <c r="B2120" s="31"/>
      <c r="C2120" s="29"/>
      <c r="D2120" s="29"/>
      <c r="E2120" s="32"/>
      <c r="F2120" s="18"/>
      <c r="G2120" s="31"/>
      <c r="H2120" s="29"/>
      <c r="I2120" s="18"/>
      <c r="J2120" s="31"/>
      <c r="K2120" s="31"/>
      <c r="L2120" s="31"/>
      <c r="M2120" s="31"/>
      <c r="N2120" s="31"/>
      <c r="O2120" s="31"/>
      <c r="P2120" s="31"/>
      <c r="Q2120" s="31"/>
      <c r="R2120" s="31"/>
      <c r="S2120" s="31"/>
      <c r="T2120" s="31"/>
      <c r="U2120" s="31"/>
      <c r="V2120" s="31"/>
      <c r="W2120" s="31"/>
      <c r="X2120" s="31"/>
      <c r="Y2120" s="31"/>
    </row>
    <row r="2121" ht="15.75" customHeight="1">
      <c r="A2121" s="31"/>
      <c r="B2121" s="31"/>
      <c r="C2121" s="29"/>
      <c r="D2121" s="29"/>
      <c r="E2121" s="32"/>
      <c r="F2121" s="18"/>
      <c r="G2121" s="31"/>
      <c r="H2121" s="29"/>
      <c r="I2121" s="18"/>
      <c r="J2121" s="31"/>
      <c r="K2121" s="31"/>
      <c r="L2121" s="31"/>
      <c r="M2121" s="31"/>
      <c r="N2121" s="31"/>
      <c r="O2121" s="31"/>
      <c r="P2121" s="31"/>
      <c r="Q2121" s="31"/>
      <c r="R2121" s="31"/>
      <c r="S2121" s="31"/>
      <c r="T2121" s="31"/>
      <c r="U2121" s="31"/>
      <c r="V2121" s="31"/>
      <c r="W2121" s="31"/>
      <c r="X2121" s="31"/>
      <c r="Y2121" s="31"/>
    </row>
    <row r="2122" ht="15.75" customHeight="1">
      <c r="A2122" s="31"/>
      <c r="B2122" s="31"/>
      <c r="C2122" s="29"/>
      <c r="D2122" s="29"/>
      <c r="E2122" s="32"/>
      <c r="F2122" s="18"/>
      <c r="G2122" s="31"/>
      <c r="H2122" s="29"/>
      <c r="I2122" s="18"/>
      <c r="J2122" s="31"/>
      <c r="K2122" s="31"/>
      <c r="L2122" s="31"/>
      <c r="M2122" s="31"/>
      <c r="N2122" s="31"/>
      <c r="O2122" s="31"/>
      <c r="P2122" s="31"/>
      <c r="Q2122" s="31"/>
      <c r="R2122" s="31"/>
      <c r="S2122" s="31"/>
      <c r="T2122" s="31"/>
      <c r="U2122" s="31"/>
      <c r="V2122" s="31"/>
      <c r="W2122" s="31"/>
      <c r="X2122" s="31"/>
      <c r="Y2122" s="31"/>
    </row>
    <row r="2123" ht="15.75" customHeight="1">
      <c r="A2123" s="31"/>
      <c r="B2123" s="31"/>
      <c r="C2123" s="29"/>
      <c r="D2123" s="29"/>
      <c r="E2123" s="32"/>
      <c r="F2123" s="18"/>
      <c r="G2123" s="31"/>
      <c r="H2123" s="29"/>
      <c r="I2123" s="18"/>
      <c r="J2123" s="31"/>
      <c r="K2123" s="31"/>
      <c r="L2123" s="31"/>
      <c r="M2123" s="31"/>
      <c r="N2123" s="31"/>
      <c r="O2123" s="31"/>
      <c r="P2123" s="31"/>
      <c r="Q2123" s="31"/>
      <c r="R2123" s="31"/>
      <c r="S2123" s="31"/>
      <c r="T2123" s="31"/>
      <c r="U2123" s="31"/>
      <c r="V2123" s="31"/>
      <c r="W2123" s="31"/>
      <c r="X2123" s="31"/>
      <c r="Y2123" s="31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2.43"/>
    <col customWidth="1" min="3" max="3" width="10.57"/>
    <col customWidth="1" min="4" max="4" width="9.43"/>
    <col customWidth="1" min="5" max="5" width="6.43"/>
    <col customWidth="1" min="6" max="6" width="9.0"/>
    <col customWidth="1" min="7" max="7" width="9.43"/>
    <col customWidth="1" min="8" max="8" width="7.86"/>
    <col customWidth="1" min="9" max="9" width="12.43"/>
    <col customWidth="1" min="10" max="10" width="8.86"/>
    <col customWidth="1" min="11" max="25" width="9.0"/>
  </cols>
  <sheetData>
    <row r="1" ht="15.0" customHeight="1">
      <c r="A1" s="1" t="s">
        <v>2981</v>
      </c>
      <c r="B1" s="22" t="s">
        <v>1</v>
      </c>
      <c r="C1" s="6" t="s">
        <v>2</v>
      </c>
      <c r="D1" s="6" t="s">
        <v>2982</v>
      </c>
      <c r="E1" s="23" t="s">
        <v>4</v>
      </c>
      <c r="F1" s="24" t="s">
        <v>5</v>
      </c>
      <c r="G1" s="22" t="s">
        <v>11234</v>
      </c>
      <c r="H1" s="24" t="s">
        <v>11235</v>
      </c>
      <c r="I1" s="3" t="s">
        <v>11236</v>
      </c>
      <c r="J1" s="40" t="s">
        <v>11237</v>
      </c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</row>
    <row r="2" ht="15.75" customHeight="1">
      <c r="A2" s="8">
        <v>1.0</v>
      </c>
      <c r="B2" s="31" t="s">
        <v>12</v>
      </c>
      <c r="C2" s="26" t="s">
        <v>11238</v>
      </c>
      <c r="D2" s="26" t="s">
        <v>4305</v>
      </c>
      <c r="E2" s="32">
        <v>46.0682</v>
      </c>
      <c r="F2" s="13">
        <v>-0.31</v>
      </c>
      <c r="G2" s="9" t="s">
        <v>11239</v>
      </c>
      <c r="H2" s="13" t="s">
        <v>11240</v>
      </c>
      <c r="I2" s="3" t="s">
        <v>11241</v>
      </c>
      <c r="J2" s="11">
        <v>0.095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15.75" customHeight="1">
      <c r="A3" s="8">
        <v>2.0</v>
      </c>
      <c r="B3" s="31" t="s">
        <v>16</v>
      </c>
      <c r="C3" s="26" t="s">
        <v>11242</v>
      </c>
      <c r="D3" s="26" t="s">
        <v>4308</v>
      </c>
      <c r="E3" s="32">
        <v>32.0417</v>
      </c>
      <c r="F3" s="13">
        <v>-0.77</v>
      </c>
      <c r="G3" s="31" t="s">
        <v>11243</v>
      </c>
      <c r="H3" s="13" t="s">
        <v>11240</v>
      </c>
      <c r="I3" s="3" t="s">
        <v>11244</v>
      </c>
      <c r="J3" s="11">
        <v>-0.25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5.0" customHeight="1">
      <c r="A4" s="8">
        <v>3.0</v>
      </c>
      <c r="B4" s="31" t="s">
        <v>19</v>
      </c>
      <c r="C4" s="26" t="s">
        <v>11245</v>
      </c>
      <c r="D4" s="26" t="s">
        <v>11246</v>
      </c>
      <c r="E4" s="32">
        <v>60.0947</v>
      </c>
      <c r="F4" s="13">
        <v>0.05</v>
      </c>
      <c r="G4" s="13">
        <v>-0.18</v>
      </c>
      <c r="H4" s="13" t="s">
        <v>11240</v>
      </c>
      <c r="I4" s="26" t="s">
        <v>11247</v>
      </c>
      <c r="J4" s="11">
        <v>-0.18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5.0" customHeight="1">
      <c r="A5" s="8">
        <v>4.0</v>
      </c>
      <c r="B5" s="31" t="s">
        <v>23</v>
      </c>
      <c r="C5" s="26" t="s">
        <v>11248</v>
      </c>
      <c r="D5" s="26" t="s">
        <v>11249</v>
      </c>
      <c r="E5" s="32">
        <v>60.0947</v>
      </c>
      <c r="F5" s="13">
        <v>0.25</v>
      </c>
      <c r="G5" s="13">
        <v>0.84</v>
      </c>
      <c r="H5" s="13" t="s">
        <v>11240</v>
      </c>
      <c r="I5" s="3" t="s">
        <v>11250</v>
      </c>
      <c r="J5" s="11">
        <v>0.84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ht="15.0" customHeight="1">
      <c r="A6" s="8">
        <v>5.0</v>
      </c>
      <c r="B6" s="31" t="s">
        <v>27</v>
      </c>
      <c r="C6" s="26" t="s">
        <v>11251</v>
      </c>
      <c r="D6" s="26" t="s">
        <v>11252</v>
      </c>
      <c r="E6" s="32">
        <v>74.1212</v>
      </c>
      <c r="F6" s="13">
        <v>0.88</v>
      </c>
      <c r="G6" s="31" t="s">
        <v>11253</v>
      </c>
      <c r="H6" s="13" t="s">
        <v>11240</v>
      </c>
      <c r="I6" s="3" t="s">
        <v>11254</v>
      </c>
      <c r="J6" s="11">
        <f>(1.3+1.52)/2</f>
        <v>1.41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ht="15.0" customHeight="1">
      <c r="A7" s="8">
        <v>6.0</v>
      </c>
      <c r="B7" s="9" t="s">
        <v>30</v>
      </c>
      <c r="C7" s="26" t="s">
        <v>11255</v>
      </c>
      <c r="D7" s="26" t="s">
        <v>11256</v>
      </c>
      <c r="E7" s="32">
        <v>88.1477</v>
      </c>
      <c r="F7" s="13">
        <v>1.51</v>
      </c>
      <c r="G7" s="18">
        <v>2.06</v>
      </c>
      <c r="H7" s="13" t="s">
        <v>11240</v>
      </c>
      <c r="I7" s="26" t="s">
        <v>11257</v>
      </c>
      <c r="J7" s="18">
        <v>2.06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ht="15.75" customHeight="1">
      <c r="A8" s="8">
        <v>7.0</v>
      </c>
      <c r="B8" s="31" t="s">
        <v>41</v>
      </c>
      <c r="C8" s="26" t="s">
        <v>11258</v>
      </c>
      <c r="D8" s="26" t="s">
        <v>2998</v>
      </c>
      <c r="E8" s="32">
        <v>74.1212</v>
      </c>
      <c r="F8" s="13">
        <v>0.76</v>
      </c>
      <c r="G8" s="18">
        <v>1.78</v>
      </c>
      <c r="H8" s="13" t="s">
        <v>11240</v>
      </c>
      <c r="I8" s="3" t="s">
        <v>11259</v>
      </c>
      <c r="J8" s="18">
        <v>1.78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ht="15.75" customHeight="1">
      <c r="A9" s="8">
        <v>8.0</v>
      </c>
      <c r="B9" s="31" t="s">
        <v>44</v>
      </c>
      <c r="C9" s="26" t="s">
        <v>11260</v>
      </c>
      <c r="D9" s="26" t="s">
        <v>11261</v>
      </c>
      <c r="E9" s="32">
        <v>74.1212</v>
      </c>
      <c r="F9" s="13">
        <v>0.61</v>
      </c>
      <c r="G9" s="18">
        <v>1.42</v>
      </c>
      <c r="H9" s="13" t="s">
        <v>11240</v>
      </c>
      <c r="I9" s="3" t="s">
        <v>11259</v>
      </c>
      <c r="J9" s="18">
        <v>1.42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ht="15.0" customHeight="1">
      <c r="A10" s="8">
        <v>9.0</v>
      </c>
      <c r="B10" s="31" t="s">
        <v>52</v>
      </c>
      <c r="C10" s="26" t="s">
        <v>11262</v>
      </c>
      <c r="D10" s="26" t="s">
        <v>11263</v>
      </c>
      <c r="E10" s="32">
        <v>102.1742</v>
      </c>
      <c r="F10" s="13">
        <v>2.03</v>
      </c>
      <c r="G10" s="13">
        <v>3.18</v>
      </c>
      <c r="H10" s="13" t="s">
        <v>11240</v>
      </c>
      <c r="I10" s="3" t="s">
        <v>11250</v>
      </c>
      <c r="J10" s="11">
        <v>3.18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ht="15.75" customHeight="1">
      <c r="A11" s="8">
        <v>10.0</v>
      </c>
      <c r="B11" s="31" t="s">
        <v>55</v>
      </c>
      <c r="C11" s="26" t="s">
        <v>11264</v>
      </c>
      <c r="D11" s="26" t="s">
        <v>11265</v>
      </c>
      <c r="E11" s="32">
        <v>116.2007</v>
      </c>
      <c r="F11" s="13">
        <v>2.62</v>
      </c>
      <c r="G11" s="13">
        <v>3.76</v>
      </c>
      <c r="H11" s="13" t="s">
        <v>11240</v>
      </c>
      <c r="I11" s="3" t="s">
        <v>11259</v>
      </c>
      <c r="J11" s="11">
        <v>3.76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ht="15.75" customHeight="1">
      <c r="A12" s="8">
        <v>11.0</v>
      </c>
      <c r="B12" s="9" t="s">
        <v>58</v>
      </c>
      <c r="C12" s="3" t="s">
        <v>11266</v>
      </c>
      <c r="D12" s="3" t="s">
        <v>60</v>
      </c>
      <c r="E12" s="25">
        <v>130.2272</v>
      </c>
      <c r="F12" s="13">
        <v>3.0</v>
      </c>
      <c r="G12" s="9" t="s">
        <v>11267</v>
      </c>
      <c r="H12" s="13" t="s">
        <v>11240</v>
      </c>
      <c r="I12" s="3" t="s">
        <v>11268</v>
      </c>
      <c r="J12" s="11">
        <f>(4.9+4.44+4.45)/3</f>
        <v>4.596666667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ht="15.75" customHeight="1">
      <c r="A13" s="8">
        <v>12.0</v>
      </c>
      <c r="B13" s="31" t="s">
        <v>61</v>
      </c>
      <c r="C13" s="26" t="s">
        <v>11269</v>
      </c>
      <c r="D13" s="26" t="s">
        <v>11270</v>
      </c>
      <c r="E13" s="32">
        <v>158.2802</v>
      </c>
      <c r="F13" s="13">
        <v>4.57</v>
      </c>
      <c r="G13" s="18">
        <v>5.4</v>
      </c>
      <c r="H13" s="13" t="s">
        <v>11240</v>
      </c>
      <c r="I13" s="26" t="s">
        <v>11257</v>
      </c>
      <c r="J13" s="18">
        <v>5.4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ht="15.75" customHeight="1">
      <c r="A14" s="8">
        <v>13.0</v>
      </c>
      <c r="B14" s="31" t="s">
        <v>64</v>
      </c>
      <c r="C14" s="26" t="s">
        <v>11271</v>
      </c>
      <c r="D14" s="26" t="s">
        <v>11272</v>
      </c>
      <c r="E14" s="32">
        <v>172.3067</v>
      </c>
      <c r="F14" s="13">
        <v>4.28</v>
      </c>
      <c r="G14" s="18">
        <v>5.68</v>
      </c>
      <c r="H14" s="13" t="s">
        <v>11240</v>
      </c>
      <c r="I14" s="26" t="s">
        <v>11257</v>
      </c>
      <c r="J14" s="18">
        <v>5.68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ht="15.0" customHeight="1">
      <c r="A15" s="8">
        <v>14.0</v>
      </c>
      <c r="B15" s="31" t="s">
        <v>67</v>
      </c>
      <c r="C15" s="26" t="s">
        <v>11273</v>
      </c>
      <c r="D15" s="26" t="s">
        <v>11274</v>
      </c>
      <c r="E15" s="32">
        <v>186.3332</v>
      </c>
      <c r="F15" s="13">
        <v>5.13</v>
      </c>
      <c r="G15" s="13">
        <v>6.64</v>
      </c>
      <c r="H15" s="13" t="s">
        <v>11240</v>
      </c>
      <c r="I15" s="3" t="s">
        <v>11259</v>
      </c>
      <c r="J15" s="11">
        <v>6.64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ht="14.25" customHeight="1">
      <c r="A16" s="8">
        <v>15.0</v>
      </c>
      <c r="B16" s="31" t="s">
        <v>70</v>
      </c>
      <c r="C16" s="26" t="s">
        <v>71</v>
      </c>
      <c r="D16" s="26" t="s">
        <v>11275</v>
      </c>
      <c r="E16" s="32">
        <v>200.3597</v>
      </c>
      <c r="F16" s="13">
        <v>5.26</v>
      </c>
      <c r="G16" s="18">
        <v>6.19</v>
      </c>
      <c r="H16" s="13" t="s">
        <v>11240</v>
      </c>
      <c r="I16" s="26" t="s">
        <v>11257</v>
      </c>
      <c r="J16" s="18">
        <v>6.19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ht="14.25" customHeight="1">
      <c r="A17" s="8">
        <v>16.0</v>
      </c>
      <c r="B17" s="31" t="s">
        <v>4353</v>
      </c>
      <c r="C17" s="26" t="s">
        <v>4354</v>
      </c>
      <c r="D17" s="26" t="s">
        <v>11276</v>
      </c>
      <c r="E17" s="32">
        <v>214.3862</v>
      </c>
      <c r="F17" s="13">
        <v>6.03</v>
      </c>
      <c r="G17" s="18">
        <v>5.43</v>
      </c>
      <c r="H17" s="13" t="s">
        <v>11240</v>
      </c>
      <c r="I17" s="26" t="s">
        <v>11257</v>
      </c>
      <c r="J17" s="18">
        <v>5.43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ht="14.25" customHeight="1">
      <c r="A18" s="8">
        <v>17.0</v>
      </c>
      <c r="B18" s="31" t="s">
        <v>73</v>
      </c>
      <c r="C18" s="26" t="s">
        <v>11277</v>
      </c>
      <c r="D18" s="26" t="s">
        <v>75</v>
      </c>
      <c r="E18" s="32">
        <v>144.2537</v>
      </c>
      <c r="F18" s="13">
        <v>3.77</v>
      </c>
      <c r="G18" s="18">
        <v>5.11</v>
      </c>
      <c r="H18" s="13" t="s">
        <v>11240</v>
      </c>
      <c r="I18" s="26" t="s">
        <v>11257</v>
      </c>
      <c r="J18" s="18">
        <v>5.11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ht="15.75" customHeight="1">
      <c r="A19" s="8">
        <v>18.0</v>
      </c>
      <c r="B19" s="31" t="s">
        <v>11278</v>
      </c>
      <c r="C19" s="26" t="s">
        <v>11279</v>
      </c>
      <c r="D19" s="26" t="s">
        <v>11280</v>
      </c>
      <c r="E19" s="32">
        <v>228.4127</v>
      </c>
      <c r="F19" s="13">
        <v>6.24</v>
      </c>
      <c r="G19" s="18">
        <v>3.85</v>
      </c>
      <c r="H19" s="13" t="s">
        <v>11240</v>
      </c>
      <c r="I19" s="26" t="s">
        <v>11257</v>
      </c>
      <c r="J19" s="18">
        <v>3.85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ht="14.25" customHeight="1">
      <c r="A20" s="8">
        <v>19.0</v>
      </c>
      <c r="B20" s="31" t="s">
        <v>4464</v>
      </c>
      <c r="C20" s="3" t="s">
        <v>4465</v>
      </c>
      <c r="D20" s="26" t="s">
        <v>11281</v>
      </c>
      <c r="E20" s="25">
        <v>181.0703</v>
      </c>
      <c r="F20" s="13">
        <v>2.17</v>
      </c>
      <c r="G20" s="18">
        <v>3.88</v>
      </c>
      <c r="H20" s="20" t="s">
        <v>11240</v>
      </c>
      <c r="I20" s="26" t="s">
        <v>11282</v>
      </c>
      <c r="J20" s="18">
        <v>3.88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ht="14.25" customHeight="1">
      <c r="A21" s="8">
        <v>20.0</v>
      </c>
      <c r="B21" s="31" t="s">
        <v>4468</v>
      </c>
      <c r="C21" s="3" t="s">
        <v>4469</v>
      </c>
      <c r="D21" s="26" t="s">
        <v>11283</v>
      </c>
      <c r="E21" s="25">
        <v>167.0438</v>
      </c>
      <c r="F21" s="13">
        <v>1.56</v>
      </c>
      <c r="G21" s="18">
        <v>3.65</v>
      </c>
      <c r="H21" s="20" t="s">
        <v>11240</v>
      </c>
      <c r="I21" s="26" t="s">
        <v>11282</v>
      </c>
      <c r="J21" s="18">
        <v>3.65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ht="15.0" customHeight="1">
      <c r="A22" s="8">
        <v>21.0</v>
      </c>
      <c r="B22" s="31" t="s">
        <v>4472</v>
      </c>
      <c r="C22" s="3" t="s">
        <v>4473</v>
      </c>
      <c r="D22" s="26" t="s">
        <v>11284</v>
      </c>
      <c r="E22" s="25">
        <v>209.1233</v>
      </c>
      <c r="F22" s="13">
        <v>3.15</v>
      </c>
      <c r="G22" s="18">
        <v>4.56</v>
      </c>
      <c r="H22" s="20" t="s">
        <v>11240</v>
      </c>
      <c r="I22" s="26" t="s">
        <v>11282</v>
      </c>
      <c r="J22" s="18">
        <v>4.56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ht="15.0" customHeight="1">
      <c r="A23" s="8">
        <v>22.0</v>
      </c>
      <c r="B23" s="31" t="s">
        <v>4476</v>
      </c>
      <c r="C23" s="3" t="s">
        <v>4477</v>
      </c>
      <c r="D23" s="26" t="s">
        <v>11285</v>
      </c>
      <c r="E23" s="25">
        <v>94.5395</v>
      </c>
      <c r="F23" s="13">
        <v>0.5</v>
      </c>
      <c r="G23" s="18">
        <v>1.79</v>
      </c>
      <c r="H23" s="20" t="s">
        <v>11240</v>
      </c>
      <c r="I23" s="26" t="s">
        <v>11282</v>
      </c>
      <c r="J23" s="18">
        <v>1.79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ht="15.75" customHeight="1">
      <c r="A24" s="8">
        <v>23.0</v>
      </c>
      <c r="B24" s="31" t="s">
        <v>4480</v>
      </c>
      <c r="C24" s="3" t="s">
        <v>4481</v>
      </c>
      <c r="D24" s="26" t="s">
        <v>11286</v>
      </c>
      <c r="E24" s="25">
        <v>108.566</v>
      </c>
      <c r="F24" s="13">
        <v>0.85</v>
      </c>
      <c r="G24" s="18">
        <v>2.83</v>
      </c>
      <c r="H24" s="20" t="s">
        <v>11240</v>
      </c>
      <c r="I24" s="26" t="s">
        <v>11282</v>
      </c>
      <c r="J24" s="18">
        <v>2.83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ht="15.75" customHeight="1">
      <c r="A25" s="8">
        <v>24.0</v>
      </c>
      <c r="B25" s="31" t="s">
        <v>4484</v>
      </c>
      <c r="C25" s="3" t="s">
        <v>4485</v>
      </c>
      <c r="D25" s="26" t="s">
        <v>11287</v>
      </c>
      <c r="E25" s="25">
        <v>136.619</v>
      </c>
      <c r="F25" s="13">
        <v>2.08</v>
      </c>
      <c r="G25" s="18">
        <v>3.67</v>
      </c>
      <c r="H25" s="20" t="s">
        <v>11240</v>
      </c>
      <c r="I25" s="26" t="s">
        <v>11282</v>
      </c>
      <c r="J25" s="18">
        <v>3.67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ht="14.25" customHeight="1">
      <c r="A26" s="8">
        <v>25.0</v>
      </c>
      <c r="B26" s="31" t="s">
        <v>4492</v>
      </c>
      <c r="C26" s="3" t="s">
        <v>4493</v>
      </c>
      <c r="D26" s="26" t="s">
        <v>11288</v>
      </c>
      <c r="E26" s="25">
        <v>164.672</v>
      </c>
      <c r="F26" s="13">
        <v>3.06</v>
      </c>
      <c r="G26" s="18">
        <v>4.84</v>
      </c>
      <c r="H26" s="20" t="s">
        <v>11240</v>
      </c>
      <c r="I26" s="26" t="s">
        <v>11282</v>
      </c>
      <c r="J26" s="18">
        <v>4.84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ht="15.0" customHeight="1">
      <c r="A27" s="8">
        <v>26.0</v>
      </c>
      <c r="B27" s="9" t="s">
        <v>3008</v>
      </c>
      <c r="C27" s="3" t="s">
        <v>3009</v>
      </c>
      <c r="D27" s="3" t="s">
        <v>11289</v>
      </c>
      <c r="E27" s="25">
        <v>72.1483</v>
      </c>
      <c r="F27" s="13">
        <v>3.39</v>
      </c>
      <c r="G27" s="13">
        <v>2.7124091618914012</v>
      </c>
      <c r="H27" s="13" t="s">
        <v>11240</v>
      </c>
      <c r="I27" s="3" t="s">
        <v>11290</v>
      </c>
      <c r="J27" s="11">
        <v>2.7124091618914012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ht="15.75" customHeight="1">
      <c r="A28" s="8">
        <v>27.0</v>
      </c>
      <c r="B28" s="9" t="s">
        <v>103</v>
      </c>
      <c r="C28" s="3" t="s">
        <v>11291</v>
      </c>
      <c r="D28" s="3" t="s">
        <v>11292</v>
      </c>
      <c r="E28" s="25">
        <v>86.1748</v>
      </c>
      <c r="F28" s="13">
        <v>3.9</v>
      </c>
      <c r="G28" s="9" t="s">
        <v>11293</v>
      </c>
      <c r="H28" s="13" t="s">
        <v>11240</v>
      </c>
      <c r="I28" s="3" t="s">
        <v>11294</v>
      </c>
      <c r="J28" s="11">
        <v>2.84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ht="13.5" customHeight="1">
      <c r="A29" s="8">
        <v>28.0</v>
      </c>
      <c r="B29" s="31" t="s">
        <v>107</v>
      </c>
      <c r="C29" s="3" t="s">
        <v>108</v>
      </c>
      <c r="D29" s="26" t="s">
        <v>11295</v>
      </c>
      <c r="E29" s="25">
        <v>114.2278</v>
      </c>
      <c r="F29" s="13">
        <v>5.18</v>
      </c>
      <c r="G29" s="18">
        <v>2.11</v>
      </c>
      <c r="H29" s="20" t="s">
        <v>11296</v>
      </c>
      <c r="I29" s="26" t="s">
        <v>11259</v>
      </c>
      <c r="J29" s="18">
        <v>2.11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ht="14.25" customHeight="1">
      <c r="A30" s="8">
        <v>29.0</v>
      </c>
      <c r="B30" s="9" t="s">
        <v>11297</v>
      </c>
      <c r="C30" s="3" t="s">
        <v>11298</v>
      </c>
      <c r="D30" s="3" t="s">
        <v>11299</v>
      </c>
      <c r="E30" s="25">
        <v>128.2543</v>
      </c>
      <c r="F30" s="13">
        <v>5.65</v>
      </c>
      <c r="G30" s="13">
        <v>5.9321353973192466</v>
      </c>
      <c r="H30" s="13" t="s">
        <v>11240</v>
      </c>
      <c r="I30" s="3" t="s">
        <v>11300</v>
      </c>
      <c r="J30" s="11">
        <v>5.9321353973192466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ht="14.25" customHeight="1">
      <c r="A31" s="8">
        <v>30.0</v>
      </c>
      <c r="B31" s="9" t="s">
        <v>11301</v>
      </c>
      <c r="C31" s="3" t="s">
        <v>11302</v>
      </c>
      <c r="D31" s="3" t="s">
        <v>11303</v>
      </c>
      <c r="E31" s="25">
        <v>100.2013</v>
      </c>
      <c r="F31" s="13">
        <v>4.66</v>
      </c>
      <c r="G31" s="13">
        <v>4.95554474274457</v>
      </c>
      <c r="H31" s="13" t="s">
        <v>11240</v>
      </c>
      <c r="I31" s="3" t="s">
        <v>11300</v>
      </c>
      <c r="J31" s="11">
        <v>4.95554474274457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ht="14.25" customHeight="1">
      <c r="A32" s="8">
        <v>31.0</v>
      </c>
      <c r="B32" s="9" t="s">
        <v>11304</v>
      </c>
      <c r="C32" s="3" t="s">
        <v>11305</v>
      </c>
      <c r="D32" s="3" t="s">
        <v>11306</v>
      </c>
      <c r="E32" s="25">
        <v>170.3338</v>
      </c>
      <c r="F32" s="13">
        <v>6.1</v>
      </c>
      <c r="G32" s="13">
        <v>5.323266126350329</v>
      </c>
      <c r="H32" s="13" t="s">
        <v>11240</v>
      </c>
      <c r="I32" s="3" t="s">
        <v>11290</v>
      </c>
      <c r="J32" s="11">
        <v>5.323266126350329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ht="15.0" customHeight="1">
      <c r="A33" s="8">
        <v>32.0</v>
      </c>
      <c r="B33" s="9" t="s">
        <v>129</v>
      </c>
      <c r="C33" s="3" t="s">
        <v>130</v>
      </c>
      <c r="D33" s="26" t="s">
        <v>131</v>
      </c>
      <c r="E33" s="25">
        <v>153.8215</v>
      </c>
      <c r="F33" s="13">
        <v>2.83</v>
      </c>
      <c r="G33" s="18">
        <v>4.48804703775345</v>
      </c>
      <c r="H33" s="20" t="s">
        <v>11307</v>
      </c>
      <c r="I33" s="26" t="s">
        <v>11308</v>
      </c>
      <c r="J33" s="18">
        <v>4.48804703775345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ht="15.0" customHeight="1">
      <c r="A34" s="8">
        <v>33.0</v>
      </c>
      <c r="B34" s="9" t="s">
        <v>132</v>
      </c>
      <c r="C34" s="3" t="s">
        <v>11309</v>
      </c>
      <c r="D34" s="3" t="s">
        <v>134</v>
      </c>
      <c r="E34" s="25">
        <v>119.3767</v>
      </c>
      <c r="F34" s="13">
        <v>1.97</v>
      </c>
      <c r="G34" s="31" t="s">
        <v>11310</v>
      </c>
      <c r="H34" s="13" t="s">
        <v>11240</v>
      </c>
      <c r="I34" s="3" t="s">
        <v>11311</v>
      </c>
      <c r="J34" s="11">
        <v>2.34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ht="14.25" customHeight="1">
      <c r="A35" s="8">
        <v>34.0</v>
      </c>
      <c r="B35" s="9" t="s">
        <v>135</v>
      </c>
      <c r="C35" s="3" t="s">
        <v>11312</v>
      </c>
      <c r="D35" s="3" t="s">
        <v>137</v>
      </c>
      <c r="E35" s="25">
        <v>236.7376</v>
      </c>
      <c r="F35" s="13">
        <v>4.14</v>
      </c>
      <c r="G35" s="31" t="s">
        <v>11313</v>
      </c>
      <c r="H35" s="13" t="s">
        <v>11240</v>
      </c>
      <c r="I35" s="3" t="s">
        <v>11314</v>
      </c>
      <c r="J35" s="11">
        <v>5.655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ht="14.25" customHeight="1">
      <c r="A36" s="8">
        <v>35.0</v>
      </c>
      <c r="B36" s="31" t="s">
        <v>138</v>
      </c>
      <c r="C36" s="26" t="s">
        <v>11315</v>
      </c>
      <c r="D36" s="26" t="s">
        <v>11316</v>
      </c>
      <c r="E36" s="32">
        <v>133.4032</v>
      </c>
      <c r="F36" s="13">
        <v>2.49</v>
      </c>
      <c r="G36" s="9" t="s">
        <v>11317</v>
      </c>
      <c r="H36" s="13" t="s">
        <v>11240</v>
      </c>
      <c r="I36" s="3" t="s">
        <v>11318</v>
      </c>
      <c r="J36" s="18">
        <v>4.33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ht="15.0" customHeight="1">
      <c r="A37" s="8">
        <v>36.0</v>
      </c>
      <c r="B37" s="31" t="s">
        <v>141</v>
      </c>
      <c r="C37" s="26" t="s">
        <v>11319</v>
      </c>
      <c r="D37" s="26" t="s">
        <v>11320</v>
      </c>
      <c r="E37" s="32">
        <v>84.9319</v>
      </c>
      <c r="F37" s="13">
        <v>1.25</v>
      </c>
      <c r="G37" s="31" t="s">
        <v>11321</v>
      </c>
      <c r="H37" s="13" t="s">
        <v>11240</v>
      </c>
      <c r="I37" s="3" t="s">
        <v>11322</v>
      </c>
      <c r="J37" s="11">
        <v>1.72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ht="14.25" customHeight="1">
      <c r="A38" s="8">
        <v>37.0</v>
      </c>
      <c r="B38" s="9" t="s">
        <v>11323</v>
      </c>
      <c r="C38" s="3" t="s">
        <v>11324</v>
      </c>
      <c r="D38" s="26" t="s">
        <v>11325</v>
      </c>
      <c r="E38" s="25">
        <v>78.5401</v>
      </c>
      <c r="F38" s="13">
        <v>1.9</v>
      </c>
      <c r="G38" s="18">
        <v>2.7219046285221253</v>
      </c>
      <c r="H38" s="20" t="s">
        <v>11240</v>
      </c>
      <c r="I38" s="26" t="s">
        <v>11308</v>
      </c>
      <c r="J38" s="18">
        <v>2.7219046285221253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t="14.25" customHeight="1">
      <c r="A39" s="8">
        <v>38.0</v>
      </c>
      <c r="B39" s="31" t="s">
        <v>145</v>
      </c>
      <c r="C39" s="3" t="s">
        <v>146</v>
      </c>
      <c r="D39" s="26" t="s">
        <v>11326</v>
      </c>
      <c r="E39" s="25">
        <v>98.9584</v>
      </c>
      <c r="F39" s="13">
        <v>1.79</v>
      </c>
      <c r="G39" s="18">
        <v>2.45</v>
      </c>
      <c r="H39" s="20" t="s">
        <v>11296</v>
      </c>
      <c r="I39" s="26" t="s">
        <v>11259</v>
      </c>
      <c r="J39" s="18">
        <v>2.45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t="15.0" customHeight="1">
      <c r="A40" s="8">
        <v>39.0</v>
      </c>
      <c r="B40" s="31" t="s">
        <v>148</v>
      </c>
      <c r="C40" s="3" t="s">
        <v>149</v>
      </c>
      <c r="D40" s="26" t="s">
        <v>3041</v>
      </c>
      <c r="E40" s="25">
        <v>202.2928</v>
      </c>
      <c r="F40" s="13">
        <v>3.22</v>
      </c>
      <c r="G40" s="18">
        <v>5.35</v>
      </c>
      <c r="H40" s="20" t="s">
        <v>11296</v>
      </c>
      <c r="I40" s="26" t="s">
        <v>11259</v>
      </c>
      <c r="J40" s="18">
        <v>5.35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14.25" customHeight="1">
      <c r="A41" s="8">
        <v>40.0</v>
      </c>
      <c r="B41" s="31" t="s">
        <v>152</v>
      </c>
      <c r="C41" s="3" t="s">
        <v>153</v>
      </c>
      <c r="D41" s="26" t="s">
        <v>154</v>
      </c>
      <c r="E41" s="25">
        <v>112.9849</v>
      </c>
      <c r="F41" s="13">
        <v>1.98</v>
      </c>
      <c r="G41" s="18">
        <v>3.1897171485222904</v>
      </c>
      <c r="H41" s="20" t="s">
        <v>11240</v>
      </c>
      <c r="I41" s="26" t="s">
        <v>11308</v>
      </c>
      <c r="J41" s="18">
        <v>3.1897171485222904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14.25" customHeight="1">
      <c r="A42" s="8">
        <v>41.0</v>
      </c>
      <c r="B42" s="9" t="s">
        <v>3045</v>
      </c>
      <c r="C42" s="3" t="s">
        <v>3046</v>
      </c>
      <c r="D42" s="26" t="s">
        <v>11327</v>
      </c>
      <c r="E42" s="25">
        <v>112.9849</v>
      </c>
      <c r="F42" s="13">
        <v>2.25</v>
      </c>
      <c r="G42" s="18">
        <v>3.2971455498917</v>
      </c>
      <c r="H42" s="20" t="s">
        <v>11307</v>
      </c>
      <c r="I42" s="26" t="s">
        <v>11308</v>
      </c>
      <c r="J42" s="18">
        <v>3.2971455498917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5.0" customHeight="1">
      <c r="A43" s="8">
        <v>42.0</v>
      </c>
      <c r="B43" s="31" t="s">
        <v>155</v>
      </c>
      <c r="C43" s="3" t="s">
        <v>156</v>
      </c>
      <c r="D43" s="26" t="s">
        <v>157</v>
      </c>
      <c r="E43" s="25">
        <v>133.4032</v>
      </c>
      <c r="F43" s="13">
        <v>1.89</v>
      </c>
      <c r="G43" s="18">
        <v>3.3693135284961055</v>
      </c>
      <c r="H43" s="20" t="s">
        <v>11240</v>
      </c>
      <c r="I43" s="26" t="s">
        <v>11308</v>
      </c>
      <c r="J43" s="18">
        <v>3.3693135284961055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5.75" customHeight="1">
      <c r="A44" s="8">
        <v>43.0</v>
      </c>
      <c r="B44" s="9" t="s">
        <v>158</v>
      </c>
      <c r="C44" s="3" t="s">
        <v>11328</v>
      </c>
      <c r="D44" s="3" t="s">
        <v>160</v>
      </c>
      <c r="E44" s="25">
        <v>167.848</v>
      </c>
      <c r="F44" s="13">
        <v>2.39</v>
      </c>
      <c r="G44" s="9" t="s">
        <v>11329</v>
      </c>
      <c r="H44" s="13" t="s">
        <v>11240</v>
      </c>
      <c r="I44" s="3" t="s">
        <v>11330</v>
      </c>
      <c r="J44" s="13">
        <v>4.16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4.25" customHeight="1">
      <c r="A45" s="8">
        <v>44.0</v>
      </c>
      <c r="B45" s="31" t="s">
        <v>161</v>
      </c>
      <c r="C45" s="3" t="s">
        <v>162</v>
      </c>
      <c r="D45" s="26" t="s">
        <v>3052</v>
      </c>
      <c r="E45" s="25">
        <v>147.4297</v>
      </c>
      <c r="F45" s="13">
        <v>2.27</v>
      </c>
      <c r="G45" s="18">
        <v>3.78</v>
      </c>
      <c r="H45" s="20" t="s">
        <v>11296</v>
      </c>
      <c r="I45" s="26" t="s">
        <v>11259</v>
      </c>
      <c r="J45" s="18">
        <v>3.78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5.0" customHeight="1">
      <c r="A46" s="8">
        <v>45.0</v>
      </c>
      <c r="B46" s="9" t="s">
        <v>164</v>
      </c>
      <c r="C46" s="3" t="s">
        <v>11331</v>
      </c>
      <c r="D46" s="3" t="s">
        <v>166</v>
      </c>
      <c r="E46" s="25">
        <v>98.9584</v>
      </c>
      <c r="F46" s="13">
        <v>1.48</v>
      </c>
      <c r="G46" s="31" t="s">
        <v>11332</v>
      </c>
      <c r="H46" s="13" t="s">
        <v>11240</v>
      </c>
      <c r="I46" s="3" t="s">
        <v>11333</v>
      </c>
      <c r="J46" s="11">
        <v>2.16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4.25" customHeight="1">
      <c r="A47" s="8">
        <v>46.0</v>
      </c>
      <c r="B47" s="31" t="s">
        <v>167</v>
      </c>
      <c r="C47" s="3" t="s">
        <v>168</v>
      </c>
      <c r="D47" s="26" t="s">
        <v>4551</v>
      </c>
      <c r="E47" s="25">
        <v>92.5666</v>
      </c>
      <c r="F47" s="13">
        <v>2.64</v>
      </c>
      <c r="G47" s="18">
        <v>2.1</v>
      </c>
      <c r="H47" s="20" t="s">
        <v>11296</v>
      </c>
      <c r="I47" s="26" t="s">
        <v>11259</v>
      </c>
      <c r="J47" s="18">
        <v>2.1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5.0" customHeight="1">
      <c r="A48" s="8">
        <v>47.0</v>
      </c>
      <c r="B48" s="31" t="s">
        <v>173</v>
      </c>
      <c r="C48" s="3" t="s">
        <v>174</v>
      </c>
      <c r="D48" s="26" t="s">
        <v>4553</v>
      </c>
      <c r="E48" s="25">
        <v>148.6726</v>
      </c>
      <c r="F48" s="13">
        <v>4.52</v>
      </c>
      <c r="G48" s="18">
        <v>2.57</v>
      </c>
      <c r="H48" s="20" t="s">
        <v>11296</v>
      </c>
      <c r="I48" s="26" t="s">
        <v>11259</v>
      </c>
      <c r="J48" s="18">
        <v>2.57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5.0" customHeight="1">
      <c r="A49" s="8">
        <v>48.0</v>
      </c>
      <c r="B49" s="31" t="s">
        <v>176</v>
      </c>
      <c r="C49" s="3" t="s">
        <v>177</v>
      </c>
      <c r="D49" s="26" t="s">
        <v>178</v>
      </c>
      <c r="E49" s="25">
        <v>112.9849</v>
      </c>
      <c r="F49" s="13">
        <v>2.0</v>
      </c>
      <c r="G49" s="18">
        <v>2.871196420697974</v>
      </c>
      <c r="H49" s="20" t="s">
        <v>11240</v>
      </c>
      <c r="I49" s="26" t="s">
        <v>11308</v>
      </c>
      <c r="J49" s="18">
        <v>2.871196420697974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14.25" customHeight="1">
      <c r="A50" s="8">
        <v>49.0</v>
      </c>
      <c r="B50" s="31" t="s">
        <v>11334</v>
      </c>
      <c r="C50" s="3" t="s">
        <v>11335</v>
      </c>
      <c r="D50" s="26" t="s">
        <v>11336</v>
      </c>
      <c r="E50" s="25">
        <v>78.5401</v>
      </c>
      <c r="F50" s="13">
        <v>2.04</v>
      </c>
      <c r="G50" s="18">
        <v>2.2536167864303</v>
      </c>
      <c r="H50" s="20" t="s">
        <v>11240</v>
      </c>
      <c r="I50" s="26" t="s">
        <v>11308</v>
      </c>
      <c r="J50" s="18">
        <v>2.2536167864303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t="15.75" customHeight="1">
      <c r="A51" s="8">
        <v>50.0</v>
      </c>
      <c r="B51" s="31" t="s">
        <v>4555</v>
      </c>
      <c r="C51" s="3" t="s">
        <v>4556</v>
      </c>
      <c r="D51" s="26" t="s">
        <v>11337</v>
      </c>
      <c r="E51" s="25">
        <v>106.5931</v>
      </c>
      <c r="F51" s="13">
        <v>2.73</v>
      </c>
      <c r="G51" s="18">
        <v>2.64</v>
      </c>
      <c r="H51" s="20" t="s">
        <v>11296</v>
      </c>
      <c r="I51" s="26" t="s">
        <v>11259</v>
      </c>
      <c r="J51" s="18">
        <v>2.64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ht="14.25" customHeight="1">
      <c r="A52" s="8">
        <v>51.0</v>
      </c>
      <c r="B52" s="31" t="s">
        <v>4559</v>
      </c>
      <c r="C52" s="3" t="s">
        <v>4560</v>
      </c>
      <c r="D52" s="26" t="s">
        <v>4561</v>
      </c>
      <c r="E52" s="25">
        <v>120.6196</v>
      </c>
      <c r="F52" s="13">
        <v>3.54</v>
      </c>
      <c r="G52" s="18">
        <v>2.67</v>
      </c>
      <c r="H52" s="20" t="s">
        <v>11296</v>
      </c>
      <c r="I52" s="26" t="s">
        <v>11259</v>
      </c>
      <c r="J52" s="18">
        <v>2.67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ht="14.25" customHeight="1">
      <c r="A53" s="8">
        <v>52.0</v>
      </c>
      <c r="B53" s="9" t="s">
        <v>11338</v>
      </c>
      <c r="C53" s="3" t="s">
        <v>11339</v>
      </c>
      <c r="D53" s="26" t="s">
        <v>11340</v>
      </c>
      <c r="E53" s="25">
        <v>112.9849</v>
      </c>
      <c r="F53" s="13">
        <v>2.92</v>
      </c>
      <c r="G53" s="18">
        <v>4.3540700043067275</v>
      </c>
      <c r="H53" s="20" t="s">
        <v>11240</v>
      </c>
      <c r="I53" s="26" t="s">
        <v>11308</v>
      </c>
      <c r="J53" s="18">
        <v>4.3540700043067275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ht="14.25" customHeight="1">
      <c r="A54" s="8">
        <v>53.0</v>
      </c>
      <c r="B54" s="31" t="s">
        <v>11341</v>
      </c>
      <c r="C54" s="3" t="s">
        <v>11342</v>
      </c>
      <c r="D54" s="26" t="s">
        <v>11343</v>
      </c>
      <c r="E54" s="25">
        <v>127.0114</v>
      </c>
      <c r="F54" s="13">
        <v>2.7</v>
      </c>
      <c r="G54" s="18">
        <v>4.29</v>
      </c>
      <c r="H54" s="20" t="s">
        <v>11296</v>
      </c>
      <c r="I54" s="26" t="s">
        <v>11259</v>
      </c>
      <c r="J54" s="18">
        <v>4.29</v>
      </c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ht="15.0" customHeight="1">
      <c r="A55" s="8">
        <v>54.0</v>
      </c>
      <c r="B55" s="31" t="s">
        <v>11344</v>
      </c>
      <c r="C55" s="3" t="s">
        <v>11345</v>
      </c>
      <c r="D55" s="26" t="s">
        <v>11346</v>
      </c>
      <c r="E55" s="25">
        <v>127.0114</v>
      </c>
      <c r="F55" s="13">
        <v>2.74</v>
      </c>
      <c r="G55" s="18">
        <v>3.15</v>
      </c>
      <c r="H55" s="20" t="s">
        <v>11296</v>
      </c>
      <c r="I55" s="26" t="s">
        <v>11259</v>
      </c>
      <c r="J55" s="18">
        <v>3.15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ht="15.75" customHeight="1">
      <c r="A56" s="8">
        <v>55.0</v>
      </c>
      <c r="B56" s="31" t="s">
        <v>179</v>
      </c>
      <c r="C56" s="3" t="s">
        <v>180</v>
      </c>
      <c r="D56" s="26" t="s">
        <v>11347</v>
      </c>
      <c r="E56" s="25">
        <v>141.0379</v>
      </c>
      <c r="F56" s="13">
        <v>3.3</v>
      </c>
      <c r="G56" s="18">
        <v>3.83</v>
      </c>
      <c r="H56" s="20" t="s">
        <v>11296</v>
      </c>
      <c r="I56" s="26" t="s">
        <v>11259</v>
      </c>
      <c r="J56" s="18">
        <v>3.83</v>
      </c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ht="15.0" customHeight="1">
      <c r="A57" s="8">
        <v>56.0</v>
      </c>
      <c r="B57" s="31" t="s">
        <v>3058</v>
      </c>
      <c r="C57" s="3" t="s">
        <v>11348</v>
      </c>
      <c r="D57" s="26" t="s">
        <v>11349</v>
      </c>
      <c r="E57" s="25">
        <v>167.848</v>
      </c>
      <c r="F57" s="13">
        <v>2.93</v>
      </c>
      <c r="G57" s="31" t="s">
        <v>11350</v>
      </c>
      <c r="H57" s="13" t="s">
        <v>11240</v>
      </c>
      <c r="I57" s="3" t="s">
        <v>11351</v>
      </c>
      <c r="J57" s="18">
        <v>4.35</v>
      </c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ht="15.0" customHeight="1">
      <c r="A58" s="8">
        <v>57.0</v>
      </c>
      <c r="B58" s="31" t="s">
        <v>11352</v>
      </c>
      <c r="C58" s="3" t="s">
        <v>11353</v>
      </c>
      <c r="D58" s="26" t="s">
        <v>11354</v>
      </c>
      <c r="E58" s="25">
        <v>176.7256</v>
      </c>
      <c r="F58" s="13">
        <v>5.51</v>
      </c>
      <c r="G58" s="18">
        <v>3.08</v>
      </c>
      <c r="H58" s="20" t="s">
        <v>11296</v>
      </c>
      <c r="I58" s="26" t="s">
        <v>11259</v>
      </c>
      <c r="J58" s="18">
        <v>3.08</v>
      </c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ht="15.0" customHeight="1">
      <c r="A59" s="8">
        <v>58.0</v>
      </c>
      <c r="B59" s="31" t="s">
        <v>11355</v>
      </c>
      <c r="C59" s="26" t="s">
        <v>11356</v>
      </c>
      <c r="D59" s="26" t="s">
        <v>11357</v>
      </c>
      <c r="E59" s="32">
        <v>195.901</v>
      </c>
      <c r="F59" s="13">
        <v>3.17</v>
      </c>
      <c r="G59" s="18">
        <v>4.56</v>
      </c>
      <c r="H59" s="20" t="s">
        <v>11296</v>
      </c>
      <c r="I59" s="26" t="s">
        <v>11259</v>
      </c>
      <c r="J59" s="18">
        <v>4.56</v>
      </c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ht="14.25" customHeight="1">
      <c r="A60" s="8">
        <v>59.0</v>
      </c>
      <c r="B60" s="9" t="s">
        <v>200</v>
      </c>
      <c r="C60" s="3" t="s">
        <v>11358</v>
      </c>
      <c r="D60" s="3" t="s">
        <v>202</v>
      </c>
      <c r="E60" s="25">
        <v>84.159</v>
      </c>
      <c r="F60" s="13">
        <v>3.44</v>
      </c>
      <c r="G60" s="31" t="s">
        <v>11359</v>
      </c>
      <c r="H60" s="13" t="s">
        <v>11240</v>
      </c>
      <c r="I60" s="3" t="s">
        <v>11360</v>
      </c>
      <c r="J60" s="11">
        <v>3.3064999999999998</v>
      </c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ht="15.0" customHeight="1">
      <c r="A61" s="8">
        <v>60.0</v>
      </c>
      <c r="B61" s="9" t="s">
        <v>3063</v>
      </c>
      <c r="C61" s="3" t="s">
        <v>3064</v>
      </c>
      <c r="D61" s="26" t="s">
        <v>3065</v>
      </c>
      <c r="E61" s="25">
        <v>290.8278</v>
      </c>
      <c r="F61" s="13">
        <v>4.14</v>
      </c>
      <c r="G61" s="18">
        <v>4.72</v>
      </c>
      <c r="H61" s="20" t="s">
        <v>11240</v>
      </c>
      <c r="I61" s="26" t="s">
        <v>11361</v>
      </c>
      <c r="J61" s="18">
        <v>4.72</v>
      </c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ht="15.0" customHeight="1">
      <c r="A62" s="8">
        <v>61.0</v>
      </c>
      <c r="B62" s="31" t="s">
        <v>225</v>
      </c>
      <c r="C62" s="26" t="s">
        <v>11362</v>
      </c>
      <c r="D62" s="26" t="s">
        <v>11363</v>
      </c>
      <c r="E62" s="32">
        <v>131.3874</v>
      </c>
      <c r="F62" s="13">
        <v>2.42</v>
      </c>
      <c r="G62" s="31">
        <v>2.84</v>
      </c>
      <c r="H62" s="13" t="s">
        <v>11240</v>
      </c>
      <c r="I62" s="3" t="s">
        <v>11259</v>
      </c>
      <c r="J62" s="18">
        <v>2.84</v>
      </c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ht="14.25" customHeight="1">
      <c r="A63" s="8">
        <v>62.0</v>
      </c>
      <c r="B63" s="9" t="s">
        <v>228</v>
      </c>
      <c r="C63" s="3" t="s">
        <v>11364</v>
      </c>
      <c r="D63" s="3" t="s">
        <v>3077</v>
      </c>
      <c r="E63" s="25">
        <v>165.8322</v>
      </c>
      <c r="F63" s="13">
        <v>3.4</v>
      </c>
      <c r="G63" s="31" t="s">
        <v>11365</v>
      </c>
      <c r="H63" s="13" t="s">
        <v>11240</v>
      </c>
      <c r="I63" s="3" t="s">
        <v>11314</v>
      </c>
      <c r="J63" s="11">
        <v>3.935</v>
      </c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ht="14.25" customHeight="1">
      <c r="A64" s="8">
        <v>63.0</v>
      </c>
      <c r="B64" s="31" t="s">
        <v>231</v>
      </c>
      <c r="C64" s="3" t="s">
        <v>232</v>
      </c>
      <c r="D64" s="26" t="s">
        <v>11366</v>
      </c>
      <c r="E64" s="25">
        <v>96.9426</v>
      </c>
      <c r="F64" s="13">
        <v>2.09</v>
      </c>
      <c r="G64" s="18">
        <v>2.03</v>
      </c>
      <c r="H64" s="20" t="s">
        <v>11296</v>
      </c>
      <c r="I64" s="26" t="s">
        <v>11259</v>
      </c>
      <c r="J64" s="18">
        <v>2.03</v>
      </c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ht="15.0" customHeight="1">
      <c r="A65" s="8">
        <v>64.0</v>
      </c>
      <c r="B65" s="31" t="s">
        <v>3079</v>
      </c>
      <c r="C65" s="3" t="s">
        <v>232</v>
      </c>
      <c r="D65" s="26" t="s">
        <v>3080</v>
      </c>
      <c r="E65" s="25">
        <v>96.9426</v>
      </c>
      <c r="F65" s="13">
        <v>2.09</v>
      </c>
      <c r="G65" s="18">
        <v>1.8</v>
      </c>
      <c r="H65" s="20" t="s">
        <v>11296</v>
      </c>
      <c r="I65" s="26" t="s">
        <v>11259</v>
      </c>
      <c r="J65" s="18">
        <v>1.8</v>
      </c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ht="14.25" customHeight="1">
      <c r="A66" s="8">
        <v>65.0</v>
      </c>
      <c r="B66" s="31" t="s">
        <v>11367</v>
      </c>
      <c r="C66" s="3" t="s">
        <v>11368</v>
      </c>
      <c r="D66" s="26" t="s">
        <v>11369</v>
      </c>
      <c r="E66" s="25">
        <v>90.5508</v>
      </c>
      <c r="F66" s="13">
        <v>2.58</v>
      </c>
      <c r="G66" s="18">
        <v>3.73</v>
      </c>
      <c r="H66" s="20" t="s">
        <v>11296</v>
      </c>
      <c r="I66" s="26" t="s">
        <v>11259</v>
      </c>
      <c r="J66" s="18">
        <v>3.73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ht="15.75" customHeight="1">
      <c r="A67" s="8">
        <v>66.0</v>
      </c>
      <c r="B67" s="31" t="s">
        <v>11370</v>
      </c>
      <c r="C67" s="26" t="s">
        <v>11371</v>
      </c>
      <c r="D67" s="26" t="s">
        <v>11372</v>
      </c>
      <c r="E67" s="32">
        <v>54.0902</v>
      </c>
      <c r="F67" s="13">
        <v>1.46</v>
      </c>
      <c r="G67" s="18">
        <v>2.89</v>
      </c>
      <c r="H67" s="13" t="s">
        <v>11240</v>
      </c>
      <c r="I67" s="3" t="s">
        <v>11259</v>
      </c>
      <c r="J67" s="18">
        <v>2.89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ht="15.0" customHeight="1">
      <c r="A68" s="8">
        <v>67.0</v>
      </c>
      <c r="B68" s="31" t="s">
        <v>11373</v>
      </c>
      <c r="C68" s="26" t="s">
        <v>11374</v>
      </c>
      <c r="D68" s="26" t="s">
        <v>11375</v>
      </c>
      <c r="E68" s="32">
        <v>82.1432</v>
      </c>
      <c r="F68" s="13">
        <v>2.73</v>
      </c>
      <c r="G68" s="18">
        <v>2.68</v>
      </c>
      <c r="H68" s="13" t="s">
        <v>11240</v>
      </c>
      <c r="I68" s="3" t="s">
        <v>11259</v>
      </c>
      <c r="J68" s="18">
        <v>2.68</v>
      </c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ht="15.0" customHeight="1">
      <c r="A69" s="8">
        <v>68.0</v>
      </c>
      <c r="B69" s="31" t="s">
        <v>11376</v>
      </c>
      <c r="C69" s="26" t="s">
        <v>11377</v>
      </c>
      <c r="D69" s="26" t="s">
        <v>11378</v>
      </c>
      <c r="E69" s="32">
        <v>82.1432</v>
      </c>
      <c r="F69" s="13">
        <v>2.57</v>
      </c>
      <c r="G69" s="18">
        <v>3.74</v>
      </c>
      <c r="H69" s="13" t="s">
        <v>11240</v>
      </c>
      <c r="I69" s="3" t="s">
        <v>11259</v>
      </c>
      <c r="J69" s="18">
        <v>3.74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ht="15.0" customHeight="1">
      <c r="A70" s="8">
        <v>69.0</v>
      </c>
      <c r="B70" s="31" t="s">
        <v>4603</v>
      </c>
      <c r="C70" s="3" t="s">
        <v>4604</v>
      </c>
      <c r="D70" s="26" t="s">
        <v>11379</v>
      </c>
      <c r="E70" s="25">
        <v>102.5615</v>
      </c>
      <c r="F70" s="13">
        <v>2.28</v>
      </c>
      <c r="G70" s="18">
        <v>3.81</v>
      </c>
      <c r="H70" s="20" t="s">
        <v>11296</v>
      </c>
      <c r="I70" s="26" t="s">
        <v>11259</v>
      </c>
      <c r="J70" s="18">
        <v>3.81</v>
      </c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ht="15.0" customHeight="1">
      <c r="A71" s="8">
        <v>70.0</v>
      </c>
      <c r="B71" s="31" t="s">
        <v>11380</v>
      </c>
      <c r="C71" s="26" t="s">
        <v>11381</v>
      </c>
      <c r="D71" s="26" t="s">
        <v>11382</v>
      </c>
      <c r="E71" s="32">
        <v>213.4014</v>
      </c>
      <c r="F71" s="13">
        <v>5.44</v>
      </c>
      <c r="G71" s="18">
        <v>5.9</v>
      </c>
      <c r="H71" s="13" t="s">
        <v>11240</v>
      </c>
      <c r="I71" s="3" t="s">
        <v>11259</v>
      </c>
      <c r="J71" s="18">
        <v>5.9</v>
      </c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ht="15.75" customHeight="1">
      <c r="A72" s="8">
        <v>71.0</v>
      </c>
      <c r="B72" s="31" t="s">
        <v>256</v>
      </c>
      <c r="C72" s="26" t="s">
        <v>11383</v>
      </c>
      <c r="D72" s="26" t="s">
        <v>11384</v>
      </c>
      <c r="E72" s="32">
        <v>73.1364</v>
      </c>
      <c r="F72" s="13">
        <v>0.58</v>
      </c>
      <c r="G72" s="18">
        <v>3.53</v>
      </c>
      <c r="H72" s="13" t="s">
        <v>11240</v>
      </c>
      <c r="I72" s="3" t="s">
        <v>11259</v>
      </c>
      <c r="J72" s="18">
        <v>3.53</v>
      </c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ht="15.75" customHeight="1">
      <c r="A73" s="8">
        <v>72.0</v>
      </c>
      <c r="B73" s="31" t="s">
        <v>3091</v>
      </c>
      <c r="C73" s="26" t="s">
        <v>11385</v>
      </c>
      <c r="D73" s="26" t="s">
        <v>3093</v>
      </c>
      <c r="E73" s="32">
        <v>45.0834</v>
      </c>
      <c r="F73" s="13">
        <v>-0.38</v>
      </c>
      <c r="G73" s="18">
        <v>3.23</v>
      </c>
      <c r="H73" s="13" t="s">
        <v>11240</v>
      </c>
      <c r="I73" s="3" t="s">
        <v>11259</v>
      </c>
      <c r="J73" s="18">
        <v>3.23</v>
      </c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ht="15.0" customHeight="1">
      <c r="A74" s="8">
        <v>73.0</v>
      </c>
      <c r="B74" s="31" t="s">
        <v>265</v>
      </c>
      <c r="C74" s="3" t="s">
        <v>11386</v>
      </c>
      <c r="D74" s="26" t="s">
        <v>11387</v>
      </c>
      <c r="E74" s="25">
        <v>78.1116</v>
      </c>
      <c r="F74" s="13">
        <v>2.13</v>
      </c>
      <c r="G74" s="31" t="s">
        <v>11388</v>
      </c>
      <c r="H74" s="13" t="s">
        <v>11240</v>
      </c>
      <c r="I74" s="3" t="s">
        <v>11389</v>
      </c>
      <c r="J74" s="11">
        <v>2.78</v>
      </c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ht="15.0" customHeight="1">
      <c r="A75" s="8">
        <v>74.0</v>
      </c>
      <c r="B75" s="31" t="s">
        <v>268</v>
      </c>
      <c r="C75" s="26" t="s">
        <v>11390</v>
      </c>
      <c r="D75" s="26" t="s">
        <v>11391</v>
      </c>
      <c r="E75" s="32">
        <v>106.1646</v>
      </c>
      <c r="F75" s="13">
        <v>3.12</v>
      </c>
      <c r="G75" s="31" t="s">
        <v>11392</v>
      </c>
      <c r="H75" s="13" t="s">
        <v>11240</v>
      </c>
      <c r="I75" s="3" t="s">
        <v>11393</v>
      </c>
      <c r="J75" s="11">
        <v>4.0</v>
      </c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ht="14.25" customHeight="1">
      <c r="A76" s="8">
        <v>75.0</v>
      </c>
      <c r="B76" s="31" t="s">
        <v>271</v>
      </c>
      <c r="C76" s="3" t="s">
        <v>272</v>
      </c>
      <c r="D76" s="26" t="s">
        <v>273</v>
      </c>
      <c r="E76" s="25">
        <v>120.1911</v>
      </c>
      <c r="F76" s="13">
        <v>3.63</v>
      </c>
      <c r="G76" s="18">
        <v>4.779874116575838</v>
      </c>
      <c r="H76" s="20" t="s">
        <v>11296</v>
      </c>
      <c r="I76" s="26" t="s">
        <v>11394</v>
      </c>
      <c r="J76" s="18">
        <v>4.779874116575838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ht="15.0" customHeight="1">
      <c r="A77" s="8">
        <v>76.0</v>
      </c>
      <c r="B77" s="31" t="s">
        <v>278</v>
      </c>
      <c r="C77" s="26" t="s">
        <v>11395</v>
      </c>
      <c r="D77" s="26" t="s">
        <v>3098</v>
      </c>
      <c r="E77" s="32">
        <v>120.1911</v>
      </c>
      <c r="F77" s="13">
        <v>3.66</v>
      </c>
      <c r="G77" s="18">
        <v>5.04</v>
      </c>
      <c r="H77" s="13" t="s">
        <v>11240</v>
      </c>
      <c r="I77" s="3" t="s">
        <v>11259</v>
      </c>
      <c r="J77" s="18">
        <v>5.04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ht="15.0" customHeight="1">
      <c r="A78" s="8">
        <v>77.0</v>
      </c>
      <c r="B78" s="31" t="s">
        <v>284</v>
      </c>
      <c r="C78" s="26" t="s">
        <v>11396</v>
      </c>
      <c r="D78" s="26" t="s">
        <v>11397</v>
      </c>
      <c r="E78" s="32">
        <v>106.1646</v>
      </c>
      <c r="F78" s="13">
        <v>3.15</v>
      </c>
      <c r="G78" s="18">
        <v>4.14</v>
      </c>
      <c r="H78" s="13" t="s">
        <v>11240</v>
      </c>
      <c r="I78" s="3" t="s">
        <v>11259</v>
      </c>
      <c r="J78" s="18">
        <v>4.14</v>
      </c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ht="15.75" customHeight="1">
      <c r="A79" s="8">
        <v>78.0</v>
      </c>
      <c r="B79" s="9" t="s">
        <v>290</v>
      </c>
      <c r="C79" s="3" t="s">
        <v>11398</v>
      </c>
      <c r="D79" s="3" t="s">
        <v>292</v>
      </c>
      <c r="E79" s="25">
        <v>106.1646</v>
      </c>
      <c r="F79" s="13">
        <v>3.15</v>
      </c>
      <c r="G79" s="13">
        <v>3.68</v>
      </c>
      <c r="H79" s="13" t="s">
        <v>11240</v>
      </c>
      <c r="I79" s="3" t="s">
        <v>11399</v>
      </c>
      <c r="J79" s="13">
        <v>3.68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ht="15.75" customHeight="1">
      <c r="A80" s="8">
        <v>79.0</v>
      </c>
      <c r="B80" s="9" t="s">
        <v>293</v>
      </c>
      <c r="C80" s="3" t="s">
        <v>11400</v>
      </c>
      <c r="D80" s="3" t="s">
        <v>270</v>
      </c>
      <c r="E80" s="25">
        <v>106.1646</v>
      </c>
      <c r="F80" s="13">
        <v>3.2</v>
      </c>
      <c r="G80" s="13">
        <v>3.65</v>
      </c>
      <c r="H80" s="13" t="s">
        <v>11240</v>
      </c>
      <c r="I80" s="3" t="s">
        <v>11399</v>
      </c>
      <c r="J80" s="13">
        <v>3.65</v>
      </c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ht="14.25" customHeight="1">
      <c r="A81" s="8">
        <v>80.0</v>
      </c>
      <c r="B81" s="9" t="s">
        <v>295</v>
      </c>
      <c r="C81" s="3" t="s">
        <v>11401</v>
      </c>
      <c r="D81" s="3" t="s">
        <v>297</v>
      </c>
      <c r="E81" s="25">
        <v>92.1381</v>
      </c>
      <c r="F81" s="13">
        <v>2.73</v>
      </c>
      <c r="G81" s="31" t="s">
        <v>11402</v>
      </c>
      <c r="H81" s="13" t="s">
        <v>11240</v>
      </c>
      <c r="I81" s="3" t="s">
        <v>11403</v>
      </c>
      <c r="J81" s="11">
        <v>3.28</v>
      </c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ht="15.75" customHeight="1">
      <c r="A82" s="8">
        <v>81.0</v>
      </c>
      <c r="B82" s="31" t="s">
        <v>11404</v>
      </c>
      <c r="C82" s="26" t="s">
        <v>11405</v>
      </c>
      <c r="D82" s="26" t="s">
        <v>11406</v>
      </c>
      <c r="E82" s="32">
        <v>120.1911</v>
      </c>
      <c r="F82" s="13">
        <v>3.63</v>
      </c>
      <c r="G82" s="18">
        <v>4.73</v>
      </c>
      <c r="H82" s="13" t="s">
        <v>11240</v>
      </c>
      <c r="I82" s="3" t="s">
        <v>11259</v>
      </c>
      <c r="J82" s="18">
        <v>4.73</v>
      </c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ht="14.25" customHeight="1">
      <c r="A83" s="8">
        <v>82.0</v>
      </c>
      <c r="B83" s="9" t="s">
        <v>4648</v>
      </c>
      <c r="C83" s="3" t="s">
        <v>11407</v>
      </c>
      <c r="D83" s="3" t="s">
        <v>11408</v>
      </c>
      <c r="E83" s="25">
        <v>235.9038</v>
      </c>
      <c r="F83" s="13">
        <v>3.79</v>
      </c>
      <c r="G83" s="13">
        <v>4.54</v>
      </c>
      <c r="H83" s="13" t="s">
        <v>11240</v>
      </c>
      <c r="I83" s="3" t="s">
        <v>11399</v>
      </c>
      <c r="J83" s="13">
        <v>4.54</v>
      </c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ht="15.0" customHeight="1">
      <c r="A84" s="8">
        <v>83.0</v>
      </c>
      <c r="B84" s="31" t="s">
        <v>4652</v>
      </c>
      <c r="C84" s="26" t="s">
        <v>11409</v>
      </c>
      <c r="D84" s="26" t="s">
        <v>11410</v>
      </c>
      <c r="E84" s="32">
        <v>171.0342</v>
      </c>
      <c r="F84" s="13">
        <v>3.42</v>
      </c>
      <c r="G84" s="18">
        <v>4.97</v>
      </c>
      <c r="H84" s="13" t="s">
        <v>11240</v>
      </c>
      <c r="I84" s="3" t="s">
        <v>11259</v>
      </c>
      <c r="J84" s="18">
        <v>4.97</v>
      </c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ht="14.25" customHeight="1">
      <c r="A85" s="8">
        <v>84.0</v>
      </c>
      <c r="B85" s="9" t="s">
        <v>11411</v>
      </c>
      <c r="C85" s="3" t="s">
        <v>11412</v>
      </c>
      <c r="D85" s="3" t="s">
        <v>11413</v>
      </c>
      <c r="E85" s="25">
        <v>235.9038</v>
      </c>
      <c r="F85" s="13">
        <v>3.75</v>
      </c>
      <c r="G85" s="13">
        <v>4.99</v>
      </c>
      <c r="H85" s="13" t="s">
        <v>11240</v>
      </c>
      <c r="I85" s="3" t="s">
        <v>11399</v>
      </c>
      <c r="J85" s="13">
        <v>4.99</v>
      </c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ht="15.0" customHeight="1">
      <c r="A86" s="8">
        <v>85.0</v>
      </c>
      <c r="B86" s="9" t="s">
        <v>308</v>
      </c>
      <c r="C86" s="3" t="s">
        <v>11414</v>
      </c>
      <c r="D86" s="3" t="s">
        <v>310</v>
      </c>
      <c r="E86" s="25">
        <v>157.0077</v>
      </c>
      <c r="F86" s="13">
        <v>2.99</v>
      </c>
      <c r="G86" s="13">
        <v>3.78</v>
      </c>
      <c r="H86" s="13" t="s">
        <v>11240</v>
      </c>
      <c r="I86" s="3" t="s">
        <v>11415</v>
      </c>
      <c r="J86" s="13">
        <v>3.78</v>
      </c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ht="15.0" customHeight="1">
      <c r="A87" s="8">
        <v>86.0</v>
      </c>
      <c r="B87" s="31" t="s">
        <v>4670</v>
      </c>
      <c r="C87" s="26" t="s">
        <v>11416</v>
      </c>
      <c r="D87" s="26" t="s">
        <v>4672</v>
      </c>
      <c r="E87" s="32">
        <v>185.0607</v>
      </c>
      <c r="F87" s="13">
        <v>3.09</v>
      </c>
      <c r="G87" s="18">
        <v>5.42</v>
      </c>
      <c r="H87" s="13" t="s">
        <v>11240</v>
      </c>
      <c r="I87" s="3" t="s">
        <v>11259</v>
      </c>
      <c r="J87" s="18">
        <v>5.42</v>
      </c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ht="15.0" customHeight="1">
      <c r="A88" s="8">
        <v>87.0</v>
      </c>
      <c r="B88" s="9" t="s">
        <v>314</v>
      </c>
      <c r="C88" s="3" t="s">
        <v>11417</v>
      </c>
      <c r="D88" s="3" t="s">
        <v>316</v>
      </c>
      <c r="E88" s="25">
        <v>181.446</v>
      </c>
      <c r="F88" s="13">
        <v>4.05</v>
      </c>
      <c r="G88" s="31" t="s">
        <v>11418</v>
      </c>
      <c r="H88" s="13" t="s">
        <v>11240</v>
      </c>
      <c r="I88" s="3" t="s">
        <v>11419</v>
      </c>
      <c r="J88" s="11">
        <v>4.42</v>
      </c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ht="14.25" customHeight="1">
      <c r="A89" s="8">
        <v>88.0</v>
      </c>
      <c r="B89" s="31" t="s">
        <v>317</v>
      </c>
      <c r="C89" s="26" t="s">
        <v>11420</v>
      </c>
      <c r="D89" s="26" t="s">
        <v>11421</v>
      </c>
      <c r="E89" s="32">
        <v>126.5829</v>
      </c>
      <c r="F89" s="13">
        <v>3.42</v>
      </c>
      <c r="G89" s="31" t="s">
        <v>11422</v>
      </c>
      <c r="H89" s="13" t="s">
        <v>11240</v>
      </c>
      <c r="I89" s="3" t="s">
        <v>11259</v>
      </c>
      <c r="J89" s="18">
        <v>4.45</v>
      </c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ht="15.75" customHeight="1">
      <c r="A90" s="8">
        <v>89.0</v>
      </c>
      <c r="B90" s="9" t="s">
        <v>320</v>
      </c>
      <c r="C90" s="3" t="s">
        <v>11423</v>
      </c>
      <c r="D90" s="3" t="s">
        <v>322</v>
      </c>
      <c r="E90" s="25">
        <v>147.0012</v>
      </c>
      <c r="F90" s="13">
        <v>3.43</v>
      </c>
      <c r="G90" s="9" t="s">
        <v>11424</v>
      </c>
      <c r="H90" s="13" t="s">
        <v>11240</v>
      </c>
      <c r="I90" s="3" t="s">
        <v>11314</v>
      </c>
      <c r="J90" s="11">
        <v>4.425</v>
      </c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ht="15.0" customHeight="1">
      <c r="A91" s="8">
        <v>90.0</v>
      </c>
      <c r="B91" s="31" t="s">
        <v>323</v>
      </c>
      <c r="C91" s="26" t="s">
        <v>11425</v>
      </c>
      <c r="D91" s="26" t="s">
        <v>11426</v>
      </c>
      <c r="E91" s="32">
        <v>161.0277</v>
      </c>
      <c r="F91" s="13">
        <v>4.24</v>
      </c>
      <c r="G91" s="18">
        <v>4.81</v>
      </c>
      <c r="H91" s="13" t="s">
        <v>11240</v>
      </c>
      <c r="I91" s="3" t="s">
        <v>11259</v>
      </c>
      <c r="J91" s="18">
        <v>4.81</v>
      </c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ht="14.25" customHeight="1">
      <c r="A92" s="8">
        <v>91.0</v>
      </c>
      <c r="B92" s="31" t="s">
        <v>326</v>
      </c>
      <c r="C92" s="26" t="s">
        <v>11427</v>
      </c>
      <c r="D92" s="26" t="s">
        <v>11428</v>
      </c>
      <c r="E92" s="32">
        <v>161.0277</v>
      </c>
      <c r="F92" s="13">
        <v>3.95</v>
      </c>
      <c r="G92" s="18">
        <v>5.06</v>
      </c>
      <c r="H92" s="13" t="s">
        <v>11240</v>
      </c>
      <c r="I92" s="3" t="s">
        <v>11259</v>
      </c>
      <c r="J92" s="18">
        <v>5.06</v>
      </c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ht="15.0" customHeight="1">
      <c r="A93" s="8">
        <v>92.0</v>
      </c>
      <c r="B93" s="9" t="s">
        <v>329</v>
      </c>
      <c r="C93" s="3" t="s">
        <v>11429</v>
      </c>
      <c r="D93" s="3" t="s">
        <v>331</v>
      </c>
      <c r="E93" s="25">
        <v>215.8908</v>
      </c>
      <c r="F93" s="13">
        <v>4.64</v>
      </c>
      <c r="G93" s="31" t="s">
        <v>11430</v>
      </c>
      <c r="H93" s="13" t="s">
        <v>11240</v>
      </c>
      <c r="I93" s="3" t="s">
        <v>11314</v>
      </c>
      <c r="J93" s="11">
        <v>5.015</v>
      </c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ht="15.0" customHeight="1">
      <c r="A94" s="8">
        <v>93.0</v>
      </c>
      <c r="B94" s="9" t="s">
        <v>332</v>
      </c>
      <c r="C94" s="3" t="s">
        <v>11431</v>
      </c>
      <c r="D94" s="3" t="s">
        <v>334</v>
      </c>
      <c r="E94" s="25">
        <v>126.5829</v>
      </c>
      <c r="F94" s="13">
        <v>3.33</v>
      </c>
      <c r="G94" s="31" t="s">
        <v>11432</v>
      </c>
      <c r="H94" s="13" t="s">
        <v>11240</v>
      </c>
      <c r="I94" s="3" t="s">
        <v>11314</v>
      </c>
      <c r="J94" s="11">
        <v>4.06</v>
      </c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ht="14.25" customHeight="1">
      <c r="A95" s="8">
        <v>94.0</v>
      </c>
      <c r="B95" s="9" t="s">
        <v>335</v>
      </c>
      <c r="C95" s="3" t="s">
        <v>11433</v>
      </c>
      <c r="D95" s="3" t="s">
        <v>337</v>
      </c>
      <c r="E95" s="25">
        <v>147.0012</v>
      </c>
      <c r="F95" s="13">
        <v>3.44</v>
      </c>
      <c r="G95" s="31" t="s">
        <v>11434</v>
      </c>
      <c r="H95" s="13" t="s">
        <v>11240</v>
      </c>
      <c r="I95" s="3" t="s">
        <v>11314</v>
      </c>
      <c r="J95" s="11">
        <v>4.435</v>
      </c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ht="15.0" customHeight="1">
      <c r="A96" s="8">
        <v>95.0</v>
      </c>
      <c r="B96" s="31" t="s">
        <v>342</v>
      </c>
      <c r="C96" s="26" t="s">
        <v>11435</v>
      </c>
      <c r="D96" s="26" t="s">
        <v>4684</v>
      </c>
      <c r="E96" s="32">
        <v>181.446</v>
      </c>
      <c r="F96" s="13">
        <v>4.19</v>
      </c>
      <c r="G96" s="18">
        <v>4.11</v>
      </c>
      <c r="H96" s="13" t="s">
        <v>11240</v>
      </c>
      <c r="I96" s="3" t="s">
        <v>11259</v>
      </c>
      <c r="J96" s="18">
        <v>4.11</v>
      </c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ht="15.0" customHeight="1">
      <c r="A97" s="8">
        <v>96.0</v>
      </c>
      <c r="B97" s="9" t="s">
        <v>345</v>
      </c>
      <c r="C97" s="3" t="s">
        <v>11436</v>
      </c>
      <c r="D97" s="3" t="s">
        <v>347</v>
      </c>
      <c r="E97" s="25">
        <v>112.5564</v>
      </c>
      <c r="F97" s="13">
        <v>2.84</v>
      </c>
      <c r="G97" s="31" t="s">
        <v>11437</v>
      </c>
      <c r="H97" s="13" t="s">
        <v>11240</v>
      </c>
      <c r="I97" s="3" t="s">
        <v>11314</v>
      </c>
      <c r="J97" s="11">
        <v>3.87</v>
      </c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ht="14.25" customHeight="1">
      <c r="A98" s="8">
        <v>97.0</v>
      </c>
      <c r="B98" s="9" t="s">
        <v>3115</v>
      </c>
      <c r="C98" s="3" t="s">
        <v>11438</v>
      </c>
      <c r="D98" s="3" t="s">
        <v>3117</v>
      </c>
      <c r="E98" s="25">
        <v>284.7804</v>
      </c>
      <c r="F98" s="13">
        <v>5.73</v>
      </c>
      <c r="G98" s="13">
        <v>6.32</v>
      </c>
      <c r="H98" s="13" t="s">
        <v>11240</v>
      </c>
      <c r="I98" s="3" t="s">
        <v>11399</v>
      </c>
      <c r="J98" s="13">
        <v>6.32</v>
      </c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ht="14.25" customHeight="1">
      <c r="A99" s="8">
        <v>98.0</v>
      </c>
      <c r="B99" s="9" t="s">
        <v>351</v>
      </c>
      <c r="C99" s="3" t="s">
        <v>11439</v>
      </c>
      <c r="D99" s="3" t="s">
        <v>353</v>
      </c>
      <c r="E99" s="25">
        <v>181.446</v>
      </c>
      <c r="F99" s="13">
        <v>4.02</v>
      </c>
      <c r="G99" s="31" t="s">
        <v>11440</v>
      </c>
      <c r="H99" s="13" t="s">
        <v>11240</v>
      </c>
      <c r="I99" s="3" t="s">
        <v>11314</v>
      </c>
      <c r="J99" s="11">
        <v>4.595</v>
      </c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ht="15.0" customHeight="1">
      <c r="A100" s="8">
        <v>99.0</v>
      </c>
      <c r="B100" s="9" t="s">
        <v>354</v>
      </c>
      <c r="C100" s="3" t="s">
        <v>11441</v>
      </c>
      <c r="D100" s="3" t="s">
        <v>356</v>
      </c>
      <c r="E100" s="25">
        <v>147.0012</v>
      </c>
      <c r="F100" s="13">
        <v>3.53</v>
      </c>
      <c r="G100" s="31" t="s">
        <v>11442</v>
      </c>
      <c r="H100" s="13" t="s">
        <v>11240</v>
      </c>
      <c r="I100" s="3" t="s">
        <v>11314</v>
      </c>
      <c r="J100" s="11">
        <v>4.405</v>
      </c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ht="15.0" customHeight="1">
      <c r="A101" s="8">
        <v>100.0</v>
      </c>
      <c r="B101" s="31" t="s">
        <v>363</v>
      </c>
      <c r="C101" s="26" t="s">
        <v>11443</v>
      </c>
      <c r="D101" s="26" t="s">
        <v>4694</v>
      </c>
      <c r="E101" s="32">
        <v>215.8908</v>
      </c>
      <c r="F101" s="13">
        <v>4.6</v>
      </c>
      <c r="G101" s="31" t="s">
        <v>11444</v>
      </c>
      <c r="H101" s="13" t="s">
        <v>11240</v>
      </c>
      <c r="I101" s="3" t="s">
        <v>11259</v>
      </c>
      <c r="J101" s="18">
        <v>4.935</v>
      </c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ht="14.25" customHeight="1">
      <c r="A102" s="8">
        <v>101.0</v>
      </c>
      <c r="B102" s="31" t="s">
        <v>366</v>
      </c>
      <c r="C102" s="26" t="s">
        <v>11445</v>
      </c>
      <c r="D102" s="26" t="s">
        <v>11446</v>
      </c>
      <c r="E102" s="32">
        <v>215.8908</v>
      </c>
      <c r="F102" s="13">
        <v>4.56</v>
      </c>
      <c r="G102" s="18">
        <v>4.79</v>
      </c>
      <c r="H102" s="13" t="s">
        <v>11240</v>
      </c>
      <c r="I102" s="3" t="s">
        <v>11259</v>
      </c>
      <c r="J102" s="18">
        <v>4.79</v>
      </c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ht="15.0" customHeight="1">
      <c r="A103" s="8">
        <v>102.0</v>
      </c>
      <c r="B103" s="9" t="s">
        <v>369</v>
      </c>
      <c r="C103" s="3" t="s">
        <v>11447</v>
      </c>
      <c r="D103" s="3" t="s">
        <v>371</v>
      </c>
      <c r="E103" s="25">
        <v>195.4725</v>
      </c>
      <c r="F103" s="13">
        <v>4.56</v>
      </c>
      <c r="G103" s="13">
        <v>4.86</v>
      </c>
      <c r="H103" s="13" t="s">
        <v>11240</v>
      </c>
      <c r="I103" s="3" t="s">
        <v>11399</v>
      </c>
      <c r="J103" s="13">
        <v>4.86</v>
      </c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ht="15.75" customHeight="1">
      <c r="A104" s="8">
        <v>103.0</v>
      </c>
      <c r="B104" s="9" t="s">
        <v>372</v>
      </c>
      <c r="C104" s="3" t="s">
        <v>11448</v>
      </c>
      <c r="D104" s="3" t="s">
        <v>3121</v>
      </c>
      <c r="E104" s="25">
        <v>161.0277</v>
      </c>
      <c r="F104" s="13">
        <v>3.97</v>
      </c>
      <c r="G104" s="13">
        <v>4.38</v>
      </c>
      <c r="H104" s="13" t="s">
        <v>11240</v>
      </c>
      <c r="I104" s="3" t="s">
        <v>11399</v>
      </c>
      <c r="J104" s="13">
        <v>4.38</v>
      </c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ht="15.0" customHeight="1">
      <c r="A105" s="8">
        <v>104.0</v>
      </c>
      <c r="B105" s="9" t="s">
        <v>4695</v>
      </c>
      <c r="C105" s="3" t="s">
        <v>11449</v>
      </c>
      <c r="D105" s="3" t="s">
        <v>11450</v>
      </c>
      <c r="E105" s="25">
        <v>191.4525</v>
      </c>
      <c r="F105" s="13">
        <v>3.54</v>
      </c>
      <c r="G105" s="31" t="s">
        <v>11451</v>
      </c>
      <c r="H105" s="13" t="s">
        <v>11240</v>
      </c>
      <c r="I105" s="3" t="s">
        <v>11452</v>
      </c>
      <c r="J105" s="11">
        <v>4.52</v>
      </c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ht="14.25" customHeight="1">
      <c r="A106" s="8">
        <v>105.0</v>
      </c>
      <c r="B106" s="9" t="s">
        <v>4703</v>
      </c>
      <c r="C106" s="3" t="s">
        <v>4704</v>
      </c>
      <c r="D106" s="26" t="s">
        <v>11453</v>
      </c>
      <c r="E106" s="25">
        <v>225.8973</v>
      </c>
      <c r="F106" s="13">
        <v>4.17</v>
      </c>
      <c r="G106" s="18">
        <v>4.67</v>
      </c>
      <c r="H106" s="20" t="s">
        <v>11240</v>
      </c>
      <c r="I106" s="26" t="s">
        <v>11361</v>
      </c>
      <c r="J106" s="18">
        <v>4.67</v>
      </c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ht="15.0" customHeight="1">
      <c r="A107" s="8">
        <v>106.0</v>
      </c>
      <c r="B107" s="31" t="s">
        <v>11454</v>
      </c>
      <c r="C107" s="26" t="s">
        <v>11455</v>
      </c>
      <c r="D107" s="26" t="s">
        <v>11456</v>
      </c>
      <c r="E107" s="32">
        <v>110.1286</v>
      </c>
      <c r="F107" s="13">
        <v>2.58</v>
      </c>
      <c r="G107" s="18">
        <v>3.59</v>
      </c>
      <c r="H107" s="13" t="s">
        <v>11240</v>
      </c>
      <c r="I107" s="3" t="s">
        <v>11259</v>
      </c>
      <c r="J107" s="18">
        <v>3.59</v>
      </c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ht="15.0" customHeight="1">
      <c r="A108" s="8">
        <v>107.0</v>
      </c>
      <c r="B108" s="31" t="s">
        <v>11457</v>
      </c>
      <c r="C108" s="26" t="s">
        <v>11458</v>
      </c>
      <c r="D108" s="26" t="s">
        <v>11459</v>
      </c>
      <c r="E108" s="32">
        <v>96.1021</v>
      </c>
      <c r="F108" s="13">
        <v>2.27</v>
      </c>
      <c r="G108" s="18">
        <v>2.77</v>
      </c>
      <c r="H108" s="13" t="s">
        <v>11240</v>
      </c>
      <c r="I108" s="3" t="s">
        <v>11259</v>
      </c>
      <c r="J108" s="18">
        <v>2.77</v>
      </c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ht="15.0" customHeight="1">
      <c r="A109" s="8">
        <v>108.0</v>
      </c>
      <c r="B109" s="31" t="s">
        <v>11460</v>
      </c>
      <c r="C109" s="26" t="s">
        <v>11461</v>
      </c>
      <c r="D109" s="26" t="s">
        <v>11462</v>
      </c>
      <c r="E109" s="32">
        <v>114.0926</v>
      </c>
      <c r="F109" s="13">
        <v>2.13</v>
      </c>
      <c r="G109" s="18">
        <v>2.99</v>
      </c>
      <c r="H109" s="13" t="s">
        <v>11240</v>
      </c>
      <c r="I109" s="3" t="s">
        <v>11259</v>
      </c>
      <c r="J109" s="18">
        <v>2.99</v>
      </c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ht="14.25" customHeight="1">
      <c r="A110" s="8">
        <v>109.0</v>
      </c>
      <c r="B110" s="31" t="s">
        <v>4707</v>
      </c>
      <c r="C110" s="26" t="s">
        <v>11463</v>
      </c>
      <c r="D110" s="26" t="s">
        <v>4709</v>
      </c>
      <c r="E110" s="32">
        <v>174.9982</v>
      </c>
      <c r="F110" s="13">
        <v>3.08</v>
      </c>
      <c r="G110" s="18">
        <v>3.86</v>
      </c>
      <c r="H110" s="13" t="s">
        <v>11240</v>
      </c>
      <c r="I110" s="3" t="s">
        <v>11259</v>
      </c>
      <c r="J110" s="18">
        <v>3.86</v>
      </c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ht="15.0" customHeight="1">
      <c r="A111" s="8">
        <v>110.0</v>
      </c>
      <c r="B111" s="31" t="s">
        <v>11464</v>
      </c>
      <c r="C111" s="26" t="s">
        <v>11465</v>
      </c>
      <c r="D111" s="26" t="s">
        <v>11466</v>
      </c>
      <c r="E111" s="32">
        <v>130.5469</v>
      </c>
      <c r="F111" s="13">
        <v>2.78</v>
      </c>
      <c r="G111" s="18">
        <v>3.04</v>
      </c>
      <c r="H111" s="13" t="s">
        <v>11240</v>
      </c>
      <c r="I111" s="3" t="s">
        <v>11259</v>
      </c>
      <c r="J111" s="18">
        <v>3.04</v>
      </c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ht="14.25" customHeight="1">
      <c r="A112" s="8">
        <v>111.0</v>
      </c>
      <c r="B112" s="31" t="s">
        <v>387</v>
      </c>
      <c r="C112" s="26" t="s">
        <v>388</v>
      </c>
      <c r="D112" s="26" t="s">
        <v>11467</v>
      </c>
      <c r="E112" s="32">
        <v>146.1096</v>
      </c>
      <c r="F112" s="13">
        <v>3.01</v>
      </c>
      <c r="G112" s="18">
        <v>3.8</v>
      </c>
      <c r="H112" s="13" t="s">
        <v>11240</v>
      </c>
      <c r="I112" s="3" t="s">
        <v>11259</v>
      </c>
      <c r="J112" s="18">
        <v>3.8</v>
      </c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ht="14.25" customHeight="1">
      <c r="A113" s="8">
        <v>112.0</v>
      </c>
      <c r="B113" s="31" t="s">
        <v>11468</v>
      </c>
      <c r="C113" s="26" t="s">
        <v>11469</v>
      </c>
      <c r="D113" s="26" t="s">
        <v>11470</v>
      </c>
      <c r="E113" s="32">
        <v>225.0057</v>
      </c>
      <c r="F113" s="13">
        <v>3.85</v>
      </c>
      <c r="G113" s="18">
        <v>4.64</v>
      </c>
      <c r="H113" s="13" t="s">
        <v>11240</v>
      </c>
      <c r="I113" s="3" t="s">
        <v>11259</v>
      </c>
      <c r="J113" s="18">
        <v>4.64</v>
      </c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ht="15.75" customHeight="1">
      <c r="A114" s="8">
        <v>113.0</v>
      </c>
      <c r="B114" s="31" t="s">
        <v>11471</v>
      </c>
      <c r="C114" s="26" t="s">
        <v>11472</v>
      </c>
      <c r="D114" s="26" t="s">
        <v>11473</v>
      </c>
      <c r="E114" s="32">
        <v>180.5544</v>
      </c>
      <c r="F114" s="13">
        <v>3.6</v>
      </c>
      <c r="G114" s="31" t="s">
        <v>11474</v>
      </c>
      <c r="H114" s="13" t="s">
        <v>11240</v>
      </c>
      <c r="I114" s="3" t="s">
        <v>11259</v>
      </c>
      <c r="J114" s="18">
        <v>4.42</v>
      </c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ht="14.25" customHeight="1">
      <c r="A115" s="8">
        <v>114.0</v>
      </c>
      <c r="B115" s="31" t="s">
        <v>11475</v>
      </c>
      <c r="C115" s="26" t="s">
        <v>11476</v>
      </c>
      <c r="D115" s="26" t="s">
        <v>11477</v>
      </c>
      <c r="E115" s="32">
        <v>164.1001</v>
      </c>
      <c r="F115" s="13">
        <v>3.16</v>
      </c>
      <c r="G115" s="18">
        <v>3.37</v>
      </c>
      <c r="H115" s="13" t="s">
        <v>11240</v>
      </c>
      <c r="I115" s="3" t="s">
        <v>11259</v>
      </c>
      <c r="J115" s="18">
        <v>3.37</v>
      </c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ht="14.25" customHeight="1">
      <c r="A116" s="8">
        <v>115.0</v>
      </c>
      <c r="B116" s="31" t="s">
        <v>4731</v>
      </c>
      <c r="C116" s="26" t="s">
        <v>11478</v>
      </c>
      <c r="D116" s="26" t="s">
        <v>11479</v>
      </c>
      <c r="E116" s="32">
        <v>118.1736</v>
      </c>
      <c r="F116" s="13">
        <v>0.76</v>
      </c>
      <c r="G116" s="18">
        <v>2.86</v>
      </c>
      <c r="H116" s="13" t="s">
        <v>11240</v>
      </c>
      <c r="I116" s="3" t="s">
        <v>11259</v>
      </c>
      <c r="J116" s="18">
        <v>2.86</v>
      </c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ht="15.75" customHeight="1">
      <c r="A117" s="8">
        <v>116.0</v>
      </c>
      <c r="B117" s="31" t="s">
        <v>4739</v>
      </c>
      <c r="C117" s="26" t="s">
        <v>11480</v>
      </c>
      <c r="D117" s="26" t="s">
        <v>11481</v>
      </c>
      <c r="E117" s="32">
        <v>118.1736</v>
      </c>
      <c r="F117" s="13">
        <v>0.62</v>
      </c>
      <c r="G117" s="18">
        <v>2.69</v>
      </c>
      <c r="H117" s="13" t="s">
        <v>11240</v>
      </c>
      <c r="I117" s="3" t="s">
        <v>11259</v>
      </c>
      <c r="J117" s="18">
        <v>2.69</v>
      </c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ht="14.25" customHeight="1">
      <c r="A118" s="8">
        <v>117.0</v>
      </c>
      <c r="B118" s="31" t="s">
        <v>428</v>
      </c>
      <c r="C118" s="26" t="s">
        <v>11482</v>
      </c>
      <c r="D118" s="26" t="s">
        <v>4757</v>
      </c>
      <c r="E118" s="32">
        <v>62.0676</v>
      </c>
      <c r="F118" s="13">
        <v>-1.36</v>
      </c>
      <c r="G118" s="18">
        <v>1.98</v>
      </c>
      <c r="H118" s="13" t="s">
        <v>11240</v>
      </c>
      <c r="I118" s="3" t="s">
        <v>11259</v>
      </c>
      <c r="J118" s="18">
        <v>1.98</v>
      </c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ht="15.75" customHeight="1">
      <c r="A119" s="8">
        <v>118.0</v>
      </c>
      <c r="B119" s="31" t="s">
        <v>4763</v>
      </c>
      <c r="C119" s="3" t="s">
        <v>4764</v>
      </c>
      <c r="D119" s="26" t="s">
        <v>11483</v>
      </c>
      <c r="E119" s="25">
        <v>110.5389</v>
      </c>
      <c r="F119" s="13">
        <v>-0.53</v>
      </c>
      <c r="G119" s="18">
        <v>0.73</v>
      </c>
      <c r="H119" s="20" t="s">
        <v>11240</v>
      </c>
      <c r="I119" s="26" t="s">
        <v>11282</v>
      </c>
      <c r="J119" s="18">
        <v>0.73</v>
      </c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ht="14.25" customHeight="1">
      <c r="A120" s="8">
        <v>119.0</v>
      </c>
      <c r="B120" s="31" t="s">
        <v>11484</v>
      </c>
      <c r="C120" s="26" t="s">
        <v>11485</v>
      </c>
      <c r="D120" s="26" t="s">
        <v>11486</v>
      </c>
      <c r="E120" s="32">
        <v>116.1578</v>
      </c>
      <c r="F120" s="13">
        <v>0.51</v>
      </c>
      <c r="G120" s="18">
        <v>1.47</v>
      </c>
      <c r="H120" s="13" t="s">
        <v>11240</v>
      </c>
      <c r="I120" s="3" t="s">
        <v>11259</v>
      </c>
      <c r="J120" s="18">
        <v>1.47</v>
      </c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ht="14.25" customHeight="1">
      <c r="A121" s="8">
        <v>120.0</v>
      </c>
      <c r="B121" s="31" t="s">
        <v>434</v>
      </c>
      <c r="C121" s="26" t="s">
        <v>11487</v>
      </c>
      <c r="D121" s="26" t="s">
        <v>11488</v>
      </c>
      <c r="E121" s="32">
        <v>106.12</v>
      </c>
      <c r="F121" s="13">
        <v>-1.47</v>
      </c>
      <c r="G121" s="18">
        <v>0.56</v>
      </c>
      <c r="H121" s="13" t="s">
        <v>11240</v>
      </c>
      <c r="I121" s="3" t="s">
        <v>11259</v>
      </c>
      <c r="J121" s="18">
        <v>0.56</v>
      </c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ht="15.0" customHeight="1">
      <c r="A122" s="8">
        <v>121.0</v>
      </c>
      <c r="B122" s="9" t="s">
        <v>440</v>
      </c>
      <c r="C122" s="3" t="s">
        <v>11489</v>
      </c>
      <c r="D122" s="3" t="s">
        <v>442</v>
      </c>
      <c r="E122" s="25">
        <v>74.1212</v>
      </c>
      <c r="F122" s="13">
        <v>0.89</v>
      </c>
      <c r="G122" s="31" t="s">
        <v>11490</v>
      </c>
      <c r="H122" s="13" t="s">
        <v>11240</v>
      </c>
      <c r="I122" s="3" t="s">
        <v>11491</v>
      </c>
      <c r="J122" s="11">
        <v>1.307</v>
      </c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ht="14.25" customHeight="1">
      <c r="A123" s="8">
        <v>122.0</v>
      </c>
      <c r="B123" s="9" t="s">
        <v>443</v>
      </c>
      <c r="C123" s="3" t="s">
        <v>444</v>
      </c>
      <c r="D123" s="3" t="s">
        <v>11492</v>
      </c>
      <c r="E123" s="25">
        <v>102.1742</v>
      </c>
      <c r="F123" s="13">
        <v>1.52</v>
      </c>
      <c r="G123" s="13">
        <v>1.5855499772702775</v>
      </c>
      <c r="H123" s="13" t="s">
        <v>11240</v>
      </c>
      <c r="I123" s="3" t="s">
        <v>11300</v>
      </c>
      <c r="J123" s="11">
        <v>1.5855499772702775</v>
      </c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ht="14.25" customHeight="1">
      <c r="A124" s="8">
        <v>123.0</v>
      </c>
      <c r="B124" s="31" t="s">
        <v>455</v>
      </c>
      <c r="C124" s="26" t="s">
        <v>11493</v>
      </c>
      <c r="D124" s="26" t="s">
        <v>11494</v>
      </c>
      <c r="E124" s="32">
        <v>88.1477</v>
      </c>
      <c r="F124" s="13">
        <v>0.94</v>
      </c>
      <c r="G124" s="18">
        <v>3.96</v>
      </c>
      <c r="H124" s="13" t="s">
        <v>11240</v>
      </c>
      <c r="I124" s="3" t="s">
        <v>11259</v>
      </c>
      <c r="J124" s="18">
        <v>3.96</v>
      </c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ht="15.0" customHeight="1">
      <c r="A125" s="8">
        <v>124.0</v>
      </c>
      <c r="B125" s="9" t="s">
        <v>464</v>
      </c>
      <c r="C125" s="3" t="s">
        <v>11495</v>
      </c>
      <c r="D125" s="3" t="s">
        <v>3148</v>
      </c>
      <c r="E125" s="25">
        <v>58.0789</v>
      </c>
      <c r="F125" s="13">
        <v>-0.24</v>
      </c>
      <c r="G125" s="31" t="s">
        <v>11496</v>
      </c>
      <c r="H125" s="13" t="s">
        <v>11240</v>
      </c>
      <c r="I125" s="3" t="s">
        <v>11497</v>
      </c>
      <c r="J125" s="11">
        <v>0.63</v>
      </c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ht="14.25" customHeight="1">
      <c r="A126" s="8">
        <v>125.0</v>
      </c>
      <c r="B126" s="31" t="s">
        <v>470</v>
      </c>
      <c r="C126" s="3" t="s">
        <v>471</v>
      </c>
      <c r="D126" s="26" t="s">
        <v>472</v>
      </c>
      <c r="E126" s="25">
        <v>72.1054</v>
      </c>
      <c r="F126" s="13">
        <v>0.29</v>
      </c>
      <c r="G126" s="18">
        <v>1.22</v>
      </c>
      <c r="H126" s="20" t="s">
        <v>11240</v>
      </c>
      <c r="I126" s="26" t="s">
        <v>11498</v>
      </c>
      <c r="J126" s="18">
        <v>1.22</v>
      </c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ht="14.25" customHeight="1">
      <c r="A127" s="8">
        <v>126.0</v>
      </c>
      <c r="B127" s="31" t="s">
        <v>476</v>
      </c>
      <c r="C127" s="3" t="s">
        <v>477</v>
      </c>
      <c r="D127" s="26" t="s">
        <v>478</v>
      </c>
      <c r="E127" s="25">
        <v>86.1319</v>
      </c>
      <c r="F127" s="13">
        <v>0.91</v>
      </c>
      <c r="G127" s="18">
        <v>1.22</v>
      </c>
      <c r="H127" s="20" t="s">
        <v>11240</v>
      </c>
      <c r="I127" s="26" t="s">
        <v>11498</v>
      </c>
      <c r="J127" s="18">
        <v>1.22</v>
      </c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ht="15.75" customHeight="1">
      <c r="A128" s="8">
        <v>127.0</v>
      </c>
      <c r="B128" s="31" t="s">
        <v>492</v>
      </c>
      <c r="C128" s="3" t="s">
        <v>493</v>
      </c>
      <c r="D128" s="26" t="s">
        <v>494</v>
      </c>
      <c r="E128" s="25">
        <v>170.2909</v>
      </c>
      <c r="F128" s="13">
        <v>4.09</v>
      </c>
      <c r="G128" s="18">
        <v>5.3</v>
      </c>
      <c r="H128" s="20" t="s">
        <v>11240</v>
      </c>
      <c r="I128" s="26" t="s">
        <v>11498</v>
      </c>
      <c r="J128" s="18">
        <v>5.3</v>
      </c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ht="14.25" customHeight="1">
      <c r="A129" s="8">
        <v>128.0</v>
      </c>
      <c r="B129" s="31" t="s">
        <v>504</v>
      </c>
      <c r="C129" s="3" t="s">
        <v>505</v>
      </c>
      <c r="D129" s="26" t="s">
        <v>3152</v>
      </c>
      <c r="E129" s="25">
        <v>198.3439</v>
      </c>
      <c r="F129" s="13">
        <v>4.68</v>
      </c>
      <c r="G129" s="18">
        <v>5.85</v>
      </c>
      <c r="H129" s="20" t="s">
        <v>11240</v>
      </c>
      <c r="I129" s="26" t="s">
        <v>11498</v>
      </c>
      <c r="J129" s="18">
        <v>5.85</v>
      </c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ht="14.25" customHeight="1">
      <c r="A130" s="8">
        <v>129.0</v>
      </c>
      <c r="B130" s="31" t="s">
        <v>507</v>
      </c>
      <c r="C130" s="3" t="s">
        <v>508</v>
      </c>
      <c r="D130" s="26" t="s">
        <v>509</v>
      </c>
      <c r="E130" s="25">
        <v>156.2644</v>
      </c>
      <c r="F130" s="13">
        <v>3.73</v>
      </c>
      <c r="G130" s="18">
        <v>4.4</v>
      </c>
      <c r="H130" s="20" t="s">
        <v>11240</v>
      </c>
      <c r="I130" s="26" t="s">
        <v>11498</v>
      </c>
      <c r="J130" s="18">
        <v>4.4</v>
      </c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ht="15.0" customHeight="1">
      <c r="A131" s="8">
        <v>130.0</v>
      </c>
      <c r="B131" s="9" t="s">
        <v>516</v>
      </c>
      <c r="C131" s="3" t="s">
        <v>11499</v>
      </c>
      <c r="D131" s="3" t="s">
        <v>518</v>
      </c>
      <c r="E131" s="25">
        <v>98.1426</v>
      </c>
      <c r="F131" s="13">
        <v>0.81</v>
      </c>
      <c r="G131" s="13">
        <v>2.95</v>
      </c>
      <c r="H131" s="13" t="s">
        <v>11240</v>
      </c>
      <c r="I131" s="3" t="s">
        <v>11399</v>
      </c>
      <c r="J131" s="13">
        <v>2.95</v>
      </c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ht="14.25" customHeight="1">
      <c r="A132" s="8">
        <v>131.0</v>
      </c>
      <c r="B132" s="31" t="s">
        <v>540</v>
      </c>
      <c r="C132" s="3" t="s">
        <v>541</v>
      </c>
      <c r="D132" s="26" t="s">
        <v>11500</v>
      </c>
      <c r="E132" s="25">
        <v>45.0834</v>
      </c>
      <c r="F132" s="13">
        <v>-0.13</v>
      </c>
      <c r="G132" s="18">
        <v>0.16</v>
      </c>
      <c r="H132" s="20" t="s">
        <v>11296</v>
      </c>
      <c r="I132" s="26" t="s">
        <v>11259</v>
      </c>
      <c r="J132" s="18">
        <v>0.16</v>
      </c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ht="15.0" customHeight="1">
      <c r="A133" s="8">
        <v>132.0</v>
      </c>
      <c r="B133" s="31" t="s">
        <v>549</v>
      </c>
      <c r="C133" s="3" t="s">
        <v>550</v>
      </c>
      <c r="D133" s="26" t="s">
        <v>11501</v>
      </c>
      <c r="E133" s="25">
        <v>73.1364</v>
      </c>
      <c r="F133" s="13">
        <v>0.97</v>
      </c>
      <c r="G133" s="18">
        <v>0.6</v>
      </c>
      <c r="H133" s="20" t="s">
        <v>11296</v>
      </c>
      <c r="I133" s="26" t="s">
        <v>11259</v>
      </c>
      <c r="J133" s="18">
        <v>0.6</v>
      </c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ht="15.75" customHeight="1">
      <c r="A134" s="8">
        <v>133.0</v>
      </c>
      <c r="B134" s="31" t="s">
        <v>555</v>
      </c>
      <c r="C134" s="26" t="s">
        <v>11502</v>
      </c>
      <c r="D134" s="26" t="s">
        <v>11503</v>
      </c>
      <c r="E134" s="32">
        <v>101.1894</v>
      </c>
      <c r="F134" s="13">
        <v>2.06</v>
      </c>
      <c r="G134" s="18">
        <v>3.83</v>
      </c>
      <c r="H134" s="13" t="s">
        <v>11240</v>
      </c>
      <c r="I134" s="3" t="s">
        <v>11259</v>
      </c>
      <c r="J134" s="18">
        <v>3.83</v>
      </c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ht="15.0" customHeight="1">
      <c r="A135" s="8">
        <v>134.0</v>
      </c>
      <c r="B135" s="31" t="s">
        <v>597</v>
      </c>
      <c r="C135" s="3" t="s">
        <v>598</v>
      </c>
      <c r="D135" s="26" t="s">
        <v>11504</v>
      </c>
      <c r="E135" s="25">
        <v>99.1736</v>
      </c>
      <c r="F135" s="13">
        <v>1.49</v>
      </c>
      <c r="G135" s="18">
        <v>2.92</v>
      </c>
      <c r="H135" s="20" t="s">
        <v>11296</v>
      </c>
      <c r="I135" s="26" t="s">
        <v>11259</v>
      </c>
      <c r="J135" s="18">
        <v>2.92</v>
      </c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ht="14.25" customHeight="1">
      <c r="A136" s="8">
        <v>135.0</v>
      </c>
      <c r="B136" s="31" t="s">
        <v>11505</v>
      </c>
      <c r="C136" s="26" t="s">
        <v>11506</v>
      </c>
      <c r="D136" s="26" t="s">
        <v>11507</v>
      </c>
      <c r="E136" s="32">
        <v>111.1843</v>
      </c>
      <c r="F136" s="13">
        <v>1.52</v>
      </c>
      <c r="G136" s="18">
        <v>3.48</v>
      </c>
      <c r="H136" s="13" t="s">
        <v>11240</v>
      </c>
      <c r="I136" s="3" t="s">
        <v>11259</v>
      </c>
      <c r="J136" s="18">
        <v>3.48</v>
      </c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ht="14.25" customHeight="1">
      <c r="A137" s="8">
        <v>136.0</v>
      </c>
      <c r="B137" s="9" t="s">
        <v>604</v>
      </c>
      <c r="C137" s="3" t="s">
        <v>11508</v>
      </c>
      <c r="D137" s="3" t="s">
        <v>606</v>
      </c>
      <c r="E137" s="25">
        <v>93.1262</v>
      </c>
      <c r="F137" s="13">
        <v>0.9</v>
      </c>
      <c r="G137" s="31" t="s">
        <v>11509</v>
      </c>
      <c r="H137" s="13" t="s">
        <v>11240</v>
      </c>
      <c r="I137" s="3" t="s">
        <v>11510</v>
      </c>
      <c r="J137" s="11">
        <v>2.78</v>
      </c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ht="14.25" customHeight="1">
      <c r="A138" s="8">
        <v>137.0</v>
      </c>
      <c r="B138" s="9" t="s">
        <v>3156</v>
      </c>
      <c r="C138" s="3" t="s">
        <v>11511</v>
      </c>
      <c r="D138" s="3" t="s">
        <v>4903</v>
      </c>
      <c r="E138" s="25">
        <v>121.1792</v>
      </c>
      <c r="F138" s="13">
        <v>2.17</v>
      </c>
      <c r="G138" s="31" t="s">
        <v>11512</v>
      </c>
      <c r="H138" s="13" t="s">
        <v>11240</v>
      </c>
      <c r="I138" s="3" t="s">
        <v>11513</v>
      </c>
      <c r="J138" s="11">
        <v>3.255</v>
      </c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ht="14.25" customHeight="1">
      <c r="A139" s="8">
        <v>138.0</v>
      </c>
      <c r="B139" s="9" t="s">
        <v>3159</v>
      </c>
      <c r="C139" s="3" t="s">
        <v>11514</v>
      </c>
      <c r="D139" s="3" t="s">
        <v>4905</v>
      </c>
      <c r="E139" s="25">
        <v>121.1792</v>
      </c>
      <c r="F139" s="13">
        <v>1.84</v>
      </c>
      <c r="G139" s="31" t="s">
        <v>11515</v>
      </c>
      <c r="H139" s="13" t="s">
        <v>11240</v>
      </c>
      <c r="I139" s="3" t="s">
        <v>11513</v>
      </c>
      <c r="J139" s="11">
        <v>3.475</v>
      </c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ht="14.25" customHeight="1">
      <c r="A140" s="8">
        <v>139.0</v>
      </c>
      <c r="B140" s="9" t="s">
        <v>608</v>
      </c>
      <c r="C140" s="3" t="s">
        <v>11516</v>
      </c>
      <c r="D140" s="3" t="s">
        <v>4907</v>
      </c>
      <c r="E140" s="25">
        <v>135.2057</v>
      </c>
      <c r="F140" s="13">
        <v>2.72</v>
      </c>
      <c r="G140" s="18">
        <v>3.18</v>
      </c>
      <c r="H140" s="13" t="s">
        <v>11240</v>
      </c>
      <c r="I140" s="3" t="s">
        <v>11517</v>
      </c>
      <c r="J140" s="18">
        <v>3.18</v>
      </c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ht="15.0" customHeight="1">
      <c r="A141" s="8">
        <v>140.0</v>
      </c>
      <c r="B141" s="9" t="s">
        <v>611</v>
      </c>
      <c r="C141" s="3" t="s">
        <v>11518</v>
      </c>
      <c r="D141" s="3" t="s">
        <v>613</v>
      </c>
      <c r="E141" s="25">
        <v>107.1527</v>
      </c>
      <c r="F141" s="13">
        <v>1.32</v>
      </c>
      <c r="G141" s="13">
        <v>2.76</v>
      </c>
      <c r="H141" s="13" t="s">
        <v>11240</v>
      </c>
      <c r="I141" s="3" t="s">
        <v>11517</v>
      </c>
      <c r="J141" s="11">
        <v>2.76</v>
      </c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ht="14.25" customHeight="1">
      <c r="A142" s="8">
        <v>141.0</v>
      </c>
      <c r="B142" s="9" t="s">
        <v>3165</v>
      </c>
      <c r="C142" s="3" t="s">
        <v>11519</v>
      </c>
      <c r="D142" s="3" t="s">
        <v>4911</v>
      </c>
      <c r="E142" s="25">
        <v>121.1792</v>
      </c>
      <c r="F142" s="13">
        <v>1.84</v>
      </c>
      <c r="G142" s="31" t="s">
        <v>11520</v>
      </c>
      <c r="H142" s="13" t="s">
        <v>11240</v>
      </c>
      <c r="I142" s="3" t="s">
        <v>11513</v>
      </c>
      <c r="J142" s="11">
        <v>4.695</v>
      </c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ht="14.25" customHeight="1">
      <c r="A143" s="8">
        <v>142.0</v>
      </c>
      <c r="B143" s="9" t="s">
        <v>4913</v>
      </c>
      <c r="C143" s="3" t="s">
        <v>11521</v>
      </c>
      <c r="D143" s="3" t="s">
        <v>4915</v>
      </c>
      <c r="E143" s="25">
        <v>121.1792</v>
      </c>
      <c r="F143" s="13">
        <v>1.68</v>
      </c>
      <c r="G143" s="31" t="s">
        <v>11522</v>
      </c>
      <c r="H143" s="13" t="s">
        <v>11240</v>
      </c>
      <c r="I143" s="3" t="s">
        <v>11513</v>
      </c>
      <c r="J143" s="11">
        <v>3.53</v>
      </c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ht="15.75" customHeight="1">
      <c r="A144" s="8">
        <v>143.0</v>
      </c>
      <c r="B144" s="9" t="s">
        <v>3168</v>
      </c>
      <c r="C144" s="3" t="s">
        <v>11523</v>
      </c>
      <c r="D144" s="3" t="s">
        <v>4917</v>
      </c>
      <c r="E144" s="25">
        <v>121.1792</v>
      </c>
      <c r="F144" s="13">
        <v>1.83</v>
      </c>
      <c r="G144" s="31" t="s">
        <v>11524</v>
      </c>
      <c r="H144" s="13" t="s">
        <v>11240</v>
      </c>
      <c r="I144" s="3" t="s">
        <v>11513</v>
      </c>
      <c r="J144" s="11">
        <v>3.545</v>
      </c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ht="15.0" customHeight="1">
      <c r="A145" s="8">
        <v>144.0</v>
      </c>
      <c r="B145" s="9" t="s">
        <v>621</v>
      </c>
      <c r="C145" s="3" t="s">
        <v>11525</v>
      </c>
      <c r="D145" s="3" t="s">
        <v>623</v>
      </c>
      <c r="E145" s="25">
        <v>107.1527</v>
      </c>
      <c r="F145" s="13">
        <v>1.39</v>
      </c>
      <c r="G145" s="9" t="s">
        <v>11526</v>
      </c>
      <c r="H145" s="13" t="s">
        <v>11240</v>
      </c>
      <c r="I145" s="3" t="s">
        <v>11527</v>
      </c>
      <c r="J145" s="11">
        <v>3.68974847250157</v>
      </c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ht="15.0" customHeight="1">
      <c r="A146" s="8">
        <v>145.0</v>
      </c>
      <c r="B146" s="9" t="s">
        <v>624</v>
      </c>
      <c r="C146" s="3" t="s">
        <v>11528</v>
      </c>
      <c r="D146" s="3" t="s">
        <v>626</v>
      </c>
      <c r="E146" s="25">
        <v>107.1527</v>
      </c>
      <c r="F146" s="13">
        <v>1.4</v>
      </c>
      <c r="G146" s="13">
        <v>3.07</v>
      </c>
      <c r="H146" s="13" t="s">
        <v>11240</v>
      </c>
      <c r="I146" s="3" t="s">
        <v>11517</v>
      </c>
      <c r="J146" s="11">
        <v>3.07</v>
      </c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ht="15.75" customHeight="1">
      <c r="A147" s="8">
        <v>146.0</v>
      </c>
      <c r="B147" s="9" t="s">
        <v>627</v>
      </c>
      <c r="C147" s="3" t="s">
        <v>11529</v>
      </c>
      <c r="D147" s="3" t="s">
        <v>4927</v>
      </c>
      <c r="E147" s="25">
        <v>121.1792</v>
      </c>
      <c r="F147" s="13">
        <v>2.17</v>
      </c>
      <c r="G147" s="31" t="s">
        <v>11530</v>
      </c>
      <c r="H147" s="13" t="s">
        <v>11240</v>
      </c>
      <c r="I147" s="3" t="s">
        <v>11513</v>
      </c>
      <c r="J147" s="11">
        <v>3.55</v>
      </c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ht="15.0" customHeight="1">
      <c r="A148" s="8">
        <v>147.0</v>
      </c>
      <c r="B148" s="9" t="s">
        <v>630</v>
      </c>
      <c r="C148" s="3" t="s">
        <v>11531</v>
      </c>
      <c r="D148" s="3" t="s">
        <v>4929</v>
      </c>
      <c r="E148" s="25">
        <v>121.1792</v>
      </c>
      <c r="F148" s="13">
        <v>1.74</v>
      </c>
      <c r="G148" s="13">
        <v>3.33</v>
      </c>
      <c r="H148" s="13" t="s">
        <v>11240</v>
      </c>
      <c r="I148" s="3" t="s">
        <v>11517</v>
      </c>
      <c r="J148" s="11">
        <v>3.33</v>
      </c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ht="15.0" customHeight="1">
      <c r="A149" s="8">
        <v>148.0</v>
      </c>
      <c r="B149" s="9" t="s">
        <v>4931</v>
      </c>
      <c r="C149" s="3" t="s">
        <v>11532</v>
      </c>
      <c r="D149" s="3" t="s">
        <v>4933</v>
      </c>
      <c r="E149" s="25">
        <v>149.2322</v>
      </c>
      <c r="F149" s="13">
        <v>3.15</v>
      </c>
      <c r="G149" s="9" t="s">
        <v>11533</v>
      </c>
      <c r="H149" s="13" t="s">
        <v>11240</v>
      </c>
      <c r="I149" s="3" t="s">
        <v>11534</v>
      </c>
      <c r="J149" s="11">
        <v>4.4475</v>
      </c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ht="15.75" customHeight="1">
      <c r="A150" s="8">
        <v>149.0</v>
      </c>
      <c r="B150" s="9" t="s">
        <v>633</v>
      </c>
      <c r="C150" s="3" t="s">
        <v>11535</v>
      </c>
      <c r="D150" s="3" t="s">
        <v>4935</v>
      </c>
      <c r="E150" s="25">
        <v>121.1792</v>
      </c>
      <c r="F150" s="13">
        <v>2.11</v>
      </c>
      <c r="G150" s="13">
        <v>3.47</v>
      </c>
      <c r="H150" s="13" t="s">
        <v>11240</v>
      </c>
      <c r="I150" s="3" t="s">
        <v>11517</v>
      </c>
      <c r="J150" s="11">
        <v>3.47</v>
      </c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ht="15.0" customHeight="1">
      <c r="A151" s="8">
        <v>150.0</v>
      </c>
      <c r="B151" s="9" t="s">
        <v>636</v>
      </c>
      <c r="C151" s="3" t="s">
        <v>11536</v>
      </c>
      <c r="D151" s="3" t="s">
        <v>4937</v>
      </c>
      <c r="E151" s="25">
        <v>121.1792</v>
      </c>
      <c r="F151" s="13">
        <v>1.96</v>
      </c>
      <c r="G151" s="31" t="s">
        <v>11537</v>
      </c>
      <c r="H151" s="13" t="s">
        <v>11240</v>
      </c>
      <c r="I151" s="3" t="s">
        <v>11513</v>
      </c>
      <c r="J151" s="11">
        <v>5.345</v>
      </c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ht="15.0" customHeight="1">
      <c r="A152" s="8">
        <v>151.0</v>
      </c>
      <c r="B152" s="9" t="s">
        <v>648</v>
      </c>
      <c r="C152" s="3" t="s">
        <v>11538</v>
      </c>
      <c r="D152" s="3" t="s">
        <v>650</v>
      </c>
      <c r="E152" s="25">
        <v>127.571</v>
      </c>
      <c r="F152" s="13">
        <v>1.9</v>
      </c>
      <c r="G152" s="31" t="s">
        <v>11539</v>
      </c>
      <c r="H152" s="13" t="s">
        <v>11240</v>
      </c>
      <c r="I152" s="3" t="s">
        <v>11513</v>
      </c>
      <c r="J152" s="11">
        <v>3.65</v>
      </c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ht="15.0" customHeight="1">
      <c r="A153" s="8">
        <v>152.0</v>
      </c>
      <c r="B153" s="9" t="s">
        <v>651</v>
      </c>
      <c r="C153" s="3" t="s">
        <v>11540</v>
      </c>
      <c r="D153" s="3" t="s">
        <v>653</v>
      </c>
      <c r="E153" s="25">
        <v>162.0158</v>
      </c>
      <c r="F153" s="13">
        <v>2.69</v>
      </c>
      <c r="G153" s="31" t="s">
        <v>11541</v>
      </c>
      <c r="H153" s="13" t="s">
        <v>11240</v>
      </c>
      <c r="I153" s="3" t="s">
        <v>11542</v>
      </c>
      <c r="J153" s="11">
        <v>4.746666666666667</v>
      </c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ht="15.0" customHeight="1">
      <c r="A154" s="8">
        <v>153.0</v>
      </c>
      <c r="B154" s="9" t="s">
        <v>657</v>
      </c>
      <c r="C154" s="3" t="s">
        <v>11543</v>
      </c>
      <c r="D154" s="3" t="s">
        <v>659</v>
      </c>
      <c r="E154" s="25">
        <v>162.0158</v>
      </c>
      <c r="F154" s="13">
        <v>2.75</v>
      </c>
      <c r="G154" s="31" t="s">
        <v>11544</v>
      </c>
      <c r="H154" s="13" t="s">
        <v>11240</v>
      </c>
      <c r="I154" s="3" t="s">
        <v>11545</v>
      </c>
      <c r="J154" s="11">
        <v>4.2</v>
      </c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ht="15.75" customHeight="1">
      <c r="A155" s="8">
        <v>154.0</v>
      </c>
      <c r="B155" s="9" t="s">
        <v>660</v>
      </c>
      <c r="C155" s="3" t="s">
        <v>11546</v>
      </c>
      <c r="D155" s="3" t="s">
        <v>662</v>
      </c>
      <c r="E155" s="25">
        <v>127.571</v>
      </c>
      <c r="F155" s="13">
        <v>1.83</v>
      </c>
      <c r="G155" s="31" t="s">
        <v>11547</v>
      </c>
      <c r="H155" s="13" t="s">
        <v>11240</v>
      </c>
      <c r="I155" s="3" t="s">
        <v>11548</v>
      </c>
      <c r="J155" s="11">
        <v>4.0895</v>
      </c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ht="15.0" customHeight="1">
      <c r="A156" s="8">
        <v>155.0</v>
      </c>
      <c r="B156" s="9" t="s">
        <v>663</v>
      </c>
      <c r="C156" s="3" t="s">
        <v>11549</v>
      </c>
      <c r="D156" s="3" t="s">
        <v>665</v>
      </c>
      <c r="E156" s="25">
        <v>127.571</v>
      </c>
      <c r="F156" s="13">
        <v>1.88</v>
      </c>
      <c r="G156" s="31" t="s">
        <v>11550</v>
      </c>
      <c r="H156" s="13" t="s">
        <v>11240</v>
      </c>
      <c r="I156" s="3" t="s">
        <v>11545</v>
      </c>
      <c r="J156" s="11">
        <v>3.38</v>
      </c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ht="15.75" customHeight="1">
      <c r="A157" s="8">
        <v>156.0</v>
      </c>
      <c r="B157" s="31" t="s">
        <v>11551</v>
      </c>
      <c r="C157" s="26" t="s">
        <v>11552</v>
      </c>
      <c r="D157" s="26" t="s">
        <v>11553</v>
      </c>
      <c r="E157" s="32">
        <v>265.3502</v>
      </c>
      <c r="F157" s="13">
        <v>4.82</v>
      </c>
      <c r="G157" s="18">
        <v>4.34</v>
      </c>
      <c r="H157" s="13" t="s">
        <v>11240</v>
      </c>
      <c r="I157" s="3" t="s">
        <v>11259</v>
      </c>
      <c r="J157" s="18">
        <v>4.34</v>
      </c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ht="15.75" customHeight="1">
      <c r="A158" s="8">
        <v>157.0</v>
      </c>
      <c r="B158" s="9" t="s">
        <v>666</v>
      </c>
      <c r="C158" s="3" t="s">
        <v>11554</v>
      </c>
      <c r="D158" s="3" t="s">
        <v>668</v>
      </c>
      <c r="E158" s="25">
        <v>162.0158</v>
      </c>
      <c r="F158" s="13">
        <v>2.78</v>
      </c>
      <c r="G158" s="31" t="s">
        <v>11555</v>
      </c>
      <c r="H158" s="13" t="s">
        <v>11240</v>
      </c>
      <c r="I158" s="3" t="s">
        <v>11556</v>
      </c>
      <c r="J158" s="11">
        <v>4.21</v>
      </c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ht="15.75" customHeight="1">
      <c r="A159" s="8">
        <v>158.0</v>
      </c>
      <c r="B159" s="9" t="s">
        <v>5009</v>
      </c>
      <c r="C159" s="3" t="s">
        <v>11557</v>
      </c>
      <c r="D159" s="3" t="s">
        <v>11558</v>
      </c>
      <c r="E159" s="25">
        <v>162.0158</v>
      </c>
      <c r="F159" s="13">
        <v>2.82</v>
      </c>
      <c r="G159" s="31" t="s">
        <v>11559</v>
      </c>
      <c r="H159" s="13" t="s">
        <v>11240</v>
      </c>
      <c r="I159" s="3" t="s">
        <v>11560</v>
      </c>
      <c r="J159" s="11">
        <v>4.45</v>
      </c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ht="14.25" customHeight="1">
      <c r="A160" s="8">
        <v>159.0</v>
      </c>
      <c r="B160" s="9" t="s">
        <v>5013</v>
      </c>
      <c r="C160" s="3" t="s">
        <v>11561</v>
      </c>
      <c r="D160" s="3" t="s">
        <v>11562</v>
      </c>
      <c r="E160" s="25">
        <v>162.0158</v>
      </c>
      <c r="F160" s="13">
        <v>2.76</v>
      </c>
      <c r="G160" s="31" t="s">
        <v>11563</v>
      </c>
      <c r="H160" s="13" t="s">
        <v>11240</v>
      </c>
      <c r="I160" s="3" t="s">
        <v>11564</v>
      </c>
      <c r="J160" s="11">
        <v>4.413333333333333</v>
      </c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ht="15.0" customHeight="1">
      <c r="A161" s="8">
        <v>160.0</v>
      </c>
      <c r="B161" s="9" t="s">
        <v>672</v>
      </c>
      <c r="C161" s="3" t="s">
        <v>11565</v>
      </c>
      <c r="D161" s="3" t="s">
        <v>5019</v>
      </c>
      <c r="E161" s="25">
        <v>162.0158</v>
      </c>
      <c r="F161" s="13">
        <v>2.9</v>
      </c>
      <c r="G161" s="31" t="s">
        <v>11566</v>
      </c>
      <c r="H161" s="13" t="s">
        <v>11240</v>
      </c>
      <c r="I161" s="3" t="s">
        <v>11513</v>
      </c>
      <c r="J161" s="11">
        <v>3.92</v>
      </c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ht="15.75" customHeight="1">
      <c r="A162" s="8">
        <v>161.0</v>
      </c>
      <c r="B162" s="9" t="s">
        <v>675</v>
      </c>
      <c r="C162" s="3" t="s">
        <v>11567</v>
      </c>
      <c r="D162" s="3" t="s">
        <v>3199</v>
      </c>
      <c r="E162" s="25">
        <v>196.4606</v>
      </c>
      <c r="F162" s="13">
        <v>3.33</v>
      </c>
      <c r="G162" s="31" t="s">
        <v>11568</v>
      </c>
      <c r="H162" s="13" t="s">
        <v>11240</v>
      </c>
      <c r="I162" s="3" t="s">
        <v>11513</v>
      </c>
      <c r="J162" s="11">
        <v>4.615</v>
      </c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ht="15.75" customHeight="1">
      <c r="A163" s="8">
        <v>162.0</v>
      </c>
      <c r="B163" s="31" t="s">
        <v>679</v>
      </c>
      <c r="C163" s="26" t="s">
        <v>11569</v>
      </c>
      <c r="D163" s="26" t="s">
        <v>3200</v>
      </c>
      <c r="E163" s="32">
        <v>230.9054</v>
      </c>
      <c r="F163" s="13">
        <v>4.27</v>
      </c>
      <c r="G163" s="18">
        <v>5.29</v>
      </c>
      <c r="H163" s="13" t="s">
        <v>11240</v>
      </c>
      <c r="I163" s="3" t="s">
        <v>11259</v>
      </c>
      <c r="J163" s="18">
        <v>5.29</v>
      </c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ht="15.75" customHeight="1">
      <c r="A164" s="8">
        <v>163.0</v>
      </c>
      <c r="B164" s="9" t="s">
        <v>5023</v>
      </c>
      <c r="C164" s="3" t="s">
        <v>11570</v>
      </c>
      <c r="D164" s="3" t="s">
        <v>5025</v>
      </c>
      <c r="E164" s="25">
        <v>196.4606</v>
      </c>
      <c r="F164" s="13">
        <v>3.32</v>
      </c>
      <c r="G164" s="31" t="s">
        <v>11571</v>
      </c>
      <c r="H164" s="13" t="s">
        <v>11240</v>
      </c>
      <c r="I164" s="3" t="s">
        <v>11513</v>
      </c>
      <c r="J164" s="11">
        <v>4.46</v>
      </c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ht="14.25" customHeight="1">
      <c r="A165" s="8">
        <v>164.0</v>
      </c>
      <c r="B165" s="9" t="s">
        <v>682</v>
      </c>
      <c r="C165" s="3" t="s">
        <v>11572</v>
      </c>
      <c r="D165" s="3" t="s">
        <v>684</v>
      </c>
      <c r="E165" s="25">
        <v>196.4606</v>
      </c>
      <c r="F165" s="13">
        <v>3.52</v>
      </c>
      <c r="G165" s="31" t="s">
        <v>11573</v>
      </c>
      <c r="H165" s="13" t="s">
        <v>11240</v>
      </c>
      <c r="I165" s="3" t="s">
        <v>11556</v>
      </c>
      <c r="J165" s="11">
        <v>4.426666666666667</v>
      </c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ht="14.25" customHeight="1">
      <c r="A166" s="8">
        <v>165.0</v>
      </c>
      <c r="B166" s="9" t="s">
        <v>685</v>
      </c>
      <c r="C166" s="3" t="s">
        <v>11574</v>
      </c>
      <c r="D166" s="3" t="s">
        <v>5029</v>
      </c>
      <c r="E166" s="25">
        <v>196.4606</v>
      </c>
      <c r="F166" s="13">
        <v>3.45</v>
      </c>
      <c r="G166" s="31" t="s">
        <v>11575</v>
      </c>
      <c r="H166" s="13" t="s">
        <v>11240</v>
      </c>
      <c r="I166" s="3" t="s">
        <v>11513</v>
      </c>
      <c r="J166" s="11">
        <v>4.735</v>
      </c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ht="15.75" customHeight="1">
      <c r="A167" s="8">
        <v>166.0</v>
      </c>
      <c r="B167" s="31" t="s">
        <v>688</v>
      </c>
      <c r="C167" s="26" t="s">
        <v>11576</v>
      </c>
      <c r="D167" s="26" t="s">
        <v>5035</v>
      </c>
      <c r="E167" s="32">
        <v>230.9054</v>
      </c>
      <c r="F167" s="13">
        <v>4.1</v>
      </c>
      <c r="G167" s="18">
        <v>5.15</v>
      </c>
      <c r="H167" s="13" t="s">
        <v>11240</v>
      </c>
      <c r="I167" s="3" t="s">
        <v>11259</v>
      </c>
      <c r="J167" s="18">
        <v>5.15</v>
      </c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ht="15.75" customHeight="1">
      <c r="A168" s="8">
        <v>167.0</v>
      </c>
      <c r="B168" s="31" t="s">
        <v>11577</v>
      </c>
      <c r="C168" s="26" t="s">
        <v>11578</v>
      </c>
      <c r="D168" s="26" t="s">
        <v>11579</v>
      </c>
      <c r="E168" s="32">
        <v>165.0882</v>
      </c>
      <c r="F168" s="13">
        <v>1.88</v>
      </c>
      <c r="G168" s="18">
        <v>3.04</v>
      </c>
      <c r="H168" s="13" t="s">
        <v>11240</v>
      </c>
      <c r="I168" s="3" t="s">
        <v>11259</v>
      </c>
      <c r="J168" s="18">
        <v>3.04</v>
      </c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ht="14.25" customHeight="1">
      <c r="A169" s="8">
        <v>168.0</v>
      </c>
      <c r="B169" s="31" t="s">
        <v>11580</v>
      </c>
      <c r="C169" s="26" t="s">
        <v>11581</v>
      </c>
      <c r="D169" s="26" t="s">
        <v>11582</v>
      </c>
      <c r="E169" s="32">
        <v>129.1072</v>
      </c>
      <c r="F169" s="13">
        <v>1.54</v>
      </c>
      <c r="G169" s="18">
        <v>3.12</v>
      </c>
      <c r="H169" s="13" t="s">
        <v>11240</v>
      </c>
      <c r="I169" s="3" t="s">
        <v>11259</v>
      </c>
      <c r="J169" s="18">
        <v>3.12</v>
      </c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ht="14.25" customHeight="1">
      <c r="A170" s="8">
        <v>169.0</v>
      </c>
      <c r="B170" s="31" t="s">
        <v>691</v>
      </c>
      <c r="C170" s="26" t="s">
        <v>11583</v>
      </c>
      <c r="D170" s="26" t="s">
        <v>5045</v>
      </c>
      <c r="E170" s="32">
        <v>111.1167</v>
      </c>
      <c r="F170" s="13">
        <v>1.15</v>
      </c>
      <c r="G170" s="18">
        <v>3.18</v>
      </c>
      <c r="H170" s="13" t="s">
        <v>11240</v>
      </c>
      <c r="I170" s="3" t="s">
        <v>11259</v>
      </c>
      <c r="J170" s="18">
        <v>3.18</v>
      </c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ht="15.0" customHeight="1">
      <c r="A171" s="8">
        <v>170.0</v>
      </c>
      <c r="B171" s="9" t="s">
        <v>5047</v>
      </c>
      <c r="C171" s="3" t="s">
        <v>5048</v>
      </c>
      <c r="D171" s="3" t="s">
        <v>11584</v>
      </c>
      <c r="E171" s="25">
        <v>111.1167</v>
      </c>
      <c r="F171" s="13">
        <v>1.3</v>
      </c>
      <c r="G171" s="13">
        <v>3.6175792649120786</v>
      </c>
      <c r="H171" s="13" t="s">
        <v>11240</v>
      </c>
      <c r="I171" s="3" t="s">
        <v>11300</v>
      </c>
      <c r="J171" s="11">
        <v>3.6175792649120786</v>
      </c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ht="14.25" customHeight="1">
      <c r="A172" s="8">
        <v>171.0</v>
      </c>
      <c r="B172" s="9" t="s">
        <v>11585</v>
      </c>
      <c r="C172" s="3" t="s">
        <v>11586</v>
      </c>
      <c r="D172" s="3" t="s">
        <v>11587</v>
      </c>
      <c r="E172" s="25">
        <v>145.5615</v>
      </c>
      <c r="F172" s="13">
        <v>2.06</v>
      </c>
      <c r="G172" s="18">
        <v>3.28</v>
      </c>
      <c r="H172" s="13" t="s">
        <v>11240</v>
      </c>
      <c r="I172" s="3" t="s">
        <v>11588</v>
      </c>
      <c r="J172" s="18">
        <v>3.28</v>
      </c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ht="15.0" customHeight="1">
      <c r="A173" s="8">
        <v>172.0</v>
      </c>
      <c r="B173" s="9" t="s">
        <v>701</v>
      </c>
      <c r="C173" s="3" t="s">
        <v>11589</v>
      </c>
      <c r="D173" s="3" t="s">
        <v>703</v>
      </c>
      <c r="E173" s="25">
        <v>138.1238</v>
      </c>
      <c r="F173" s="13">
        <v>1.85</v>
      </c>
      <c r="G173" s="31" t="s">
        <v>11590</v>
      </c>
      <c r="H173" s="13" t="s">
        <v>11240</v>
      </c>
      <c r="I173" s="3" t="s">
        <v>11452</v>
      </c>
      <c r="J173" s="11">
        <v>4.005</v>
      </c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ht="15.0" customHeight="1">
      <c r="A174" s="8">
        <v>173.0</v>
      </c>
      <c r="B174" s="31" t="s">
        <v>5057</v>
      </c>
      <c r="C174" s="26" t="s">
        <v>11591</v>
      </c>
      <c r="D174" s="26" t="s">
        <v>11592</v>
      </c>
      <c r="E174" s="32">
        <v>152.1503</v>
      </c>
      <c r="F174" s="13">
        <v>2.57</v>
      </c>
      <c r="G174" s="18">
        <v>4.45</v>
      </c>
      <c r="H174" s="13" t="s">
        <v>11240</v>
      </c>
      <c r="I174" s="3" t="s">
        <v>11259</v>
      </c>
      <c r="J174" s="18">
        <v>4.45</v>
      </c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ht="15.0" customHeight="1">
      <c r="A175" s="8">
        <v>174.0</v>
      </c>
      <c r="B175" s="9" t="s">
        <v>704</v>
      </c>
      <c r="C175" s="3" t="s">
        <v>11593</v>
      </c>
      <c r="D175" s="3" t="s">
        <v>706</v>
      </c>
      <c r="E175" s="25">
        <v>138.1238</v>
      </c>
      <c r="F175" s="13">
        <v>1.37</v>
      </c>
      <c r="G175" s="31" t="s">
        <v>11594</v>
      </c>
      <c r="H175" s="13" t="s">
        <v>11240</v>
      </c>
      <c r="I175" s="3" t="s">
        <v>11595</v>
      </c>
      <c r="J175" s="11">
        <v>3.75</v>
      </c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ht="14.25" customHeight="1">
      <c r="A176" s="8">
        <v>175.0</v>
      </c>
      <c r="B176" s="31" t="s">
        <v>5066</v>
      </c>
      <c r="C176" s="26" t="s">
        <v>11596</v>
      </c>
      <c r="D176" s="26" t="s">
        <v>5068</v>
      </c>
      <c r="E176" s="32">
        <v>152.1503</v>
      </c>
      <c r="F176" s="13">
        <v>2.02</v>
      </c>
      <c r="G176" s="18">
        <v>4.68</v>
      </c>
      <c r="H176" s="13" t="s">
        <v>11240</v>
      </c>
      <c r="I176" s="3" t="s">
        <v>11259</v>
      </c>
      <c r="J176" s="18">
        <v>4.68</v>
      </c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ht="15.75" customHeight="1">
      <c r="A177" s="8">
        <v>176.0</v>
      </c>
      <c r="B177" s="31" t="s">
        <v>11597</v>
      </c>
      <c r="C177" s="26" t="s">
        <v>11598</v>
      </c>
      <c r="D177" s="26" t="s">
        <v>11599</v>
      </c>
      <c r="E177" s="32">
        <v>152.1503</v>
      </c>
      <c r="F177" s="13">
        <v>1.87</v>
      </c>
      <c r="G177" s="18">
        <v>4.04</v>
      </c>
      <c r="H177" s="13" t="s">
        <v>11240</v>
      </c>
      <c r="I177" s="3" t="s">
        <v>11259</v>
      </c>
      <c r="J177" s="18">
        <v>4.04</v>
      </c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ht="14.25" customHeight="1">
      <c r="A178" s="8">
        <v>177.0</v>
      </c>
      <c r="B178" s="9" t="s">
        <v>707</v>
      </c>
      <c r="C178" s="3" t="s">
        <v>11600</v>
      </c>
      <c r="D178" s="3" t="s">
        <v>709</v>
      </c>
      <c r="E178" s="25">
        <v>138.1238</v>
      </c>
      <c r="F178" s="13">
        <v>1.39</v>
      </c>
      <c r="G178" s="31" t="s">
        <v>11601</v>
      </c>
      <c r="H178" s="13" t="s">
        <v>11240</v>
      </c>
      <c r="I178" s="3" t="s">
        <v>11602</v>
      </c>
      <c r="J178" s="11">
        <v>4.2796666666666665</v>
      </c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ht="14.25" customHeight="1">
      <c r="A179" s="8">
        <v>178.0</v>
      </c>
      <c r="B179" s="31" t="s">
        <v>11603</v>
      </c>
      <c r="C179" s="26" t="s">
        <v>11604</v>
      </c>
      <c r="D179" s="26" t="s">
        <v>11605</v>
      </c>
      <c r="E179" s="32">
        <v>152.1503</v>
      </c>
      <c r="F179" s="13">
        <v>2.02</v>
      </c>
      <c r="G179" s="18">
        <v>4.48</v>
      </c>
      <c r="H179" s="13" t="s">
        <v>11240</v>
      </c>
      <c r="I179" s="3" t="s">
        <v>11259</v>
      </c>
      <c r="J179" s="18">
        <v>4.48</v>
      </c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ht="14.25" customHeight="1">
      <c r="A180" s="8">
        <v>179.0</v>
      </c>
      <c r="B180" s="31" t="s">
        <v>11606</v>
      </c>
      <c r="C180" s="26" t="s">
        <v>11607</v>
      </c>
      <c r="D180" s="26" t="s">
        <v>11608</v>
      </c>
      <c r="E180" s="32">
        <v>152.1503</v>
      </c>
      <c r="F180" s="13">
        <v>2.02</v>
      </c>
      <c r="G180" s="18">
        <v>4.71</v>
      </c>
      <c r="H180" s="13" t="s">
        <v>11240</v>
      </c>
      <c r="I180" s="3" t="s">
        <v>11259</v>
      </c>
      <c r="J180" s="18">
        <v>4.71</v>
      </c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ht="14.25" customHeight="1">
      <c r="A181" s="8">
        <v>180.0</v>
      </c>
      <c r="B181" s="31" t="s">
        <v>11609</v>
      </c>
      <c r="C181" s="26" t="s">
        <v>11610</v>
      </c>
      <c r="D181" s="26" t="s">
        <v>11611</v>
      </c>
      <c r="E181" s="32">
        <v>152.1503</v>
      </c>
      <c r="F181" s="13">
        <v>2.57</v>
      </c>
      <c r="G181" s="18">
        <v>5.23</v>
      </c>
      <c r="H181" s="13" t="s">
        <v>11240</v>
      </c>
      <c r="I181" s="3" t="s">
        <v>11259</v>
      </c>
      <c r="J181" s="18">
        <v>5.23</v>
      </c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ht="14.25" customHeight="1">
      <c r="A182" s="8">
        <v>181.0</v>
      </c>
      <c r="B182" s="31" t="s">
        <v>11612</v>
      </c>
      <c r="C182" s="26" t="s">
        <v>11613</v>
      </c>
      <c r="D182" s="26" t="s">
        <v>11614</v>
      </c>
      <c r="E182" s="32">
        <v>168.1497</v>
      </c>
      <c r="F182" s="13">
        <v>1.55</v>
      </c>
      <c r="G182" s="18">
        <v>3.73</v>
      </c>
      <c r="H182" s="13" t="s">
        <v>11240</v>
      </c>
      <c r="I182" s="3" t="s">
        <v>11259</v>
      </c>
      <c r="J182" s="18">
        <v>3.73</v>
      </c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ht="14.25" customHeight="1">
      <c r="A183" s="8">
        <v>182.0</v>
      </c>
      <c r="B183" s="31" t="s">
        <v>716</v>
      </c>
      <c r="C183" s="3" t="s">
        <v>717</v>
      </c>
      <c r="D183" s="26" t="s">
        <v>11615</v>
      </c>
      <c r="E183" s="25">
        <v>172.5686</v>
      </c>
      <c r="F183" s="13">
        <v>2.72</v>
      </c>
      <c r="G183" s="18">
        <v>3.94</v>
      </c>
      <c r="H183" s="20" t="s">
        <v>11296</v>
      </c>
      <c r="I183" s="26" t="s">
        <v>11259</v>
      </c>
      <c r="J183" s="18">
        <v>3.94</v>
      </c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ht="14.25" customHeight="1">
      <c r="A184" s="8">
        <v>183.0</v>
      </c>
      <c r="B184" s="31" t="s">
        <v>11616</v>
      </c>
      <c r="C184" s="26" t="s">
        <v>11617</v>
      </c>
      <c r="D184" s="26" t="s">
        <v>11618</v>
      </c>
      <c r="E184" s="32">
        <v>207.0134</v>
      </c>
      <c r="F184" s="13">
        <v>2.8</v>
      </c>
      <c r="G184" s="18">
        <v>4.8</v>
      </c>
      <c r="H184" s="13" t="s">
        <v>11240</v>
      </c>
      <c r="I184" s="3" t="s">
        <v>11259</v>
      </c>
      <c r="J184" s="18">
        <v>4.8</v>
      </c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ht="15.0" customHeight="1">
      <c r="A185" s="8">
        <v>184.0</v>
      </c>
      <c r="B185" s="9" t="s">
        <v>719</v>
      </c>
      <c r="C185" s="3" t="s">
        <v>11619</v>
      </c>
      <c r="D185" s="3" t="s">
        <v>721</v>
      </c>
      <c r="E185" s="25">
        <v>172.5686</v>
      </c>
      <c r="F185" s="13">
        <v>2.14</v>
      </c>
      <c r="G185" s="13">
        <v>3.99</v>
      </c>
      <c r="H185" s="13" t="s">
        <v>11240</v>
      </c>
      <c r="I185" s="3" t="s">
        <v>11588</v>
      </c>
      <c r="J185" s="13">
        <v>3.99</v>
      </c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ht="15.0" customHeight="1">
      <c r="A186" s="8">
        <v>185.0</v>
      </c>
      <c r="B186" s="31" t="s">
        <v>5087</v>
      </c>
      <c r="C186" s="26" t="s">
        <v>11620</v>
      </c>
      <c r="D186" s="26" t="s">
        <v>5089</v>
      </c>
      <c r="E186" s="32">
        <v>207.0134</v>
      </c>
      <c r="F186" s="13">
        <v>3.31</v>
      </c>
      <c r="G186" s="18">
        <v>4.42</v>
      </c>
      <c r="H186" s="13" t="s">
        <v>11240</v>
      </c>
      <c r="I186" s="3" t="s">
        <v>11259</v>
      </c>
      <c r="J186" s="18">
        <v>4.42</v>
      </c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ht="15.0" customHeight="1">
      <c r="A187" s="8">
        <v>186.0</v>
      </c>
      <c r="B187" s="31" t="s">
        <v>5091</v>
      </c>
      <c r="C187" s="26" t="s">
        <v>11621</v>
      </c>
      <c r="D187" s="26" t="s">
        <v>5093</v>
      </c>
      <c r="E187" s="32">
        <v>172.5686</v>
      </c>
      <c r="F187" s="13">
        <v>2.23</v>
      </c>
      <c r="G187" s="31" t="s">
        <v>11622</v>
      </c>
      <c r="H187" s="13" t="s">
        <v>11240</v>
      </c>
      <c r="I187" s="3" t="s">
        <v>11259</v>
      </c>
      <c r="J187" s="18">
        <v>3.965</v>
      </c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ht="15.0" customHeight="1">
      <c r="A188" s="8">
        <v>187.0</v>
      </c>
      <c r="B188" s="31" t="s">
        <v>5095</v>
      </c>
      <c r="C188" s="26" t="s">
        <v>11623</v>
      </c>
      <c r="D188" s="26" t="s">
        <v>5097</v>
      </c>
      <c r="E188" s="32">
        <v>207.0134</v>
      </c>
      <c r="F188" s="13">
        <v>3.31</v>
      </c>
      <c r="G188" s="18">
        <v>4.4</v>
      </c>
      <c r="H188" s="13" t="s">
        <v>11240</v>
      </c>
      <c r="I188" s="3" t="s">
        <v>11259</v>
      </c>
      <c r="J188" s="18">
        <v>4.4</v>
      </c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ht="14.25" customHeight="1">
      <c r="A189" s="8">
        <v>188.0</v>
      </c>
      <c r="B189" s="31" t="s">
        <v>5099</v>
      </c>
      <c r="C189" s="26" t="s">
        <v>11624</v>
      </c>
      <c r="D189" s="26" t="s">
        <v>5101</v>
      </c>
      <c r="E189" s="32">
        <v>174.1048</v>
      </c>
      <c r="F189" s="13">
        <v>2.42</v>
      </c>
      <c r="G189" s="18">
        <v>3.86</v>
      </c>
      <c r="H189" s="13" t="s">
        <v>11240</v>
      </c>
      <c r="I189" s="3" t="s">
        <v>11259</v>
      </c>
      <c r="J189" s="18">
        <v>3.86</v>
      </c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ht="14.25" customHeight="1">
      <c r="A190" s="8">
        <v>189.0</v>
      </c>
      <c r="B190" s="31" t="s">
        <v>11625</v>
      </c>
      <c r="C190" s="26" t="s">
        <v>11626</v>
      </c>
      <c r="D190" s="26" t="s">
        <v>11627</v>
      </c>
      <c r="E190" s="32">
        <v>206.1218</v>
      </c>
      <c r="F190" s="13">
        <v>2.43</v>
      </c>
      <c r="G190" s="18">
        <v>5.59</v>
      </c>
      <c r="H190" s="13" t="s">
        <v>11240</v>
      </c>
      <c r="I190" s="3" t="s">
        <v>11259</v>
      </c>
      <c r="J190" s="18">
        <v>5.59</v>
      </c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ht="14.25" customHeight="1">
      <c r="A191" s="8">
        <v>190.0</v>
      </c>
      <c r="B191" s="31" t="s">
        <v>11628</v>
      </c>
      <c r="C191" s="26" t="s">
        <v>11629</v>
      </c>
      <c r="D191" s="26" t="s">
        <v>11630</v>
      </c>
      <c r="E191" s="32">
        <v>166.1768</v>
      </c>
      <c r="F191" s="13">
        <v>2.27</v>
      </c>
      <c r="G191" s="18">
        <v>4.43</v>
      </c>
      <c r="H191" s="13" t="s">
        <v>11240</v>
      </c>
      <c r="I191" s="3" t="s">
        <v>11259</v>
      </c>
      <c r="J191" s="18">
        <v>4.43</v>
      </c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ht="15.75" customHeight="1">
      <c r="A192" s="8">
        <v>191.0</v>
      </c>
      <c r="B192" s="31" t="s">
        <v>11631</v>
      </c>
      <c r="C192" s="26" t="s">
        <v>11632</v>
      </c>
      <c r="D192" s="26" t="s">
        <v>11633</v>
      </c>
      <c r="E192" s="32">
        <v>150.1774</v>
      </c>
      <c r="F192" s="13">
        <v>2.04</v>
      </c>
      <c r="G192" s="18">
        <v>6.56</v>
      </c>
      <c r="H192" s="13" t="s">
        <v>11240</v>
      </c>
      <c r="I192" s="3" t="s">
        <v>11259</v>
      </c>
      <c r="J192" s="18">
        <v>6.56</v>
      </c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ht="15.0" customHeight="1">
      <c r="A193" s="8">
        <v>192.0</v>
      </c>
      <c r="B193" s="31" t="s">
        <v>11634</v>
      </c>
      <c r="C193" s="26" t="s">
        <v>11635</v>
      </c>
      <c r="D193" s="26" t="s">
        <v>11636</v>
      </c>
      <c r="E193" s="32">
        <v>152.1503</v>
      </c>
      <c r="F193" s="13">
        <v>2.04</v>
      </c>
      <c r="G193" s="18">
        <v>5.08</v>
      </c>
      <c r="H193" s="13" t="s">
        <v>11240</v>
      </c>
      <c r="I193" s="3" t="s">
        <v>11259</v>
      </c>
      <c r="J193" s="18">
        <v>5.08</v>
      </c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ht="15.0" customHeight="1">
      <c r="A194" s="8">
        <v>193.0</v>
      </c>
      <c r="B194" s="31" t="s">
        <v>728</v>
      </c>
      <c r="C194" s="26" t="s">
        <v>11637</v>
      </c>
      <c r="D194" s="26" t="s">
        <v>11638</v>
      </c>
      <c r="E194" s="32">
        <v>151.1622</v>
      </c>
      <c r="F194" s="13">
        <v>2.83</v>
      </c>
      <c r="G194" s="18">
        <v>5.45</v>
      </c>
      <c r="H194" s="13" t="s">
        <v>11240</v>
      </c>
      <c r="I194" s="3" t="s">
        <v>11639</v>
      </c>
      <c r="J194" s="18">
        <v>5.45</v>
      </c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ht="15.0" customHeight="1">
      <c r="A195" s="8">
        <v>194.0</v>
      </c>
      <c r="B195" s="9" t="s">
        <v>731</v>
      </c>
      <c r="C195" s="3" t="s">
        <v>732</v>
      </c>
      <c r="D195" s="3" t="s">
        <v>733</v>
      </c>
      <c r="E195" s="25">
        <v>137.1357</v>
      </c>
      <c r="F195" s="13">
        <v>2.3</v>
      </c>
      <c r="G195" s="31" t="s">
        <v>11640</v>
      </c>
      <c r="H195" s="13" t="s">
        <v>11240</v>
      </c>
      <c r="I195" s="3" t="s">
        <v>11641</v>
      </c>
      <c r="J195" s="11">
        <v>4.243333333333333</v>
      </c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ht="14.25" customHeight="1">
      <c r="A196" s="8">
        <v>195.0</v>
      </c>
      <c r="B196" s="9" t="s">
        <v>734</v>
      </c>
      <c r="C196" s="3" t="s">
        <v>11642</v>
      </c>
      <c r="D196" s="3" t="s">
        <v>736</v>
      </c>
      <c r="E196" s="25">
        <v>123.1092</v>
      </c>
      <c r="F196" s="13">
        <v>1.85</v>
      </c>
      <c r="G196" s="31" t="s">
        <v>11643</v>
      </c>
      <c r="H196" s="13" t="s">
        <v>11240</v>
      </c>
      <c r="I196" s="3" t="s">
        <v>11644</v>
      </c>
      <c r="J196" s="11">
        <v>3.83</v>
      </c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ht="14.25" customHeight="1">
      <c r="A197" s="8">
        <v>196.0</v>
      </c>
      <c r="B197" s="9" t="s">
        <v>737</v>
      </c>
      <c r="C197" s="3" t="s">
        <v>11645</v>
      </c>
      <c r="D197" s="3" t="s">
        <v>739</v>
      </c>
      <c r="E197" s="25">
        <v>137.1357</v>
      </c>
      <c r="F197" s="13">
        <v>2.45</v>
      </c>
      <c r="G197" s="31" t="s">
        <v>11646</v>
      </c>
      <c r="H197" s="13" t="s">
        <v>11240</v>
      </c>
      <c r="I197" s="3" t="s">
        <v>11647</v>
      </c>
      <c r="J197" s="11">
        <v>4.14</v>
      </c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ht="15.0" customHeight="1">
      <c r="A198" s="8">
        <v>197.0</v>
      </c>
      <c r="B198" s="31" t="s">
        <v>740</v>
      </c>
      <c r="C198" s="26" t="s">
        <v>11648</v>
      </c>
      <c r="D198" s="26" t="s">
        <v>11649</v>
      </c>
      <c r="E198" s="32">
        <v>151.1622</v>
      </c>
      <c r="F198" s="13">
        <v>2.91</v>
      </c>
      <c r="G198" s="18">
        <v>4.85</v>
      </c>
      <c r="H198" s="13" t="s">
        <v>11240</v>
      </c>
      <c r="I198" s="3" t="s">
        <v>11639</v>
      </c>
      <c r="J198" s="18">
        <v>4.85</v>
      </c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ht="14.25" customHeight="1">
      <c r="A199" s="8">
        <v>198.0</v>
      </c>
      <c r="B199" s="9" t="s">
        <v>743</v>
      </c>
      <c r="C199" s="3" t="s">
        <v>11650</v>
      </c>
      <c r="D199" s="3" t="s">
        <v>11651</v>
      </c>
      <c r="E199" s="25">
        <v>137.1357</v>
      </c>
      <c r="F199" s="13">
        <v>2.37</v>
      </c>
      <c r="G199" s="31" t="s">
        <v>11652</v>
      </c>
      <c r="H199" s="13" t="s">
        <v>11240</v>
      </c>
      <c r="I199" s="3" t="s">
        <v>11647</v>
      </c>
      <c r="J199" s="11">
        <v>4.0</v>
      </c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ht="15.75" customHeight="1">
      <c r="A200" s="8">
        <v>199.0</v>
      </c>
      <c r="B200" s="31" t="s">
        <v>5129</v>
      </c>
      <c r="C200" s="26" t="s">
        <v>11653</v>
      </c>
      <c r="D200" s="26" t="s">
        <v>11654</v>
      </c>
      <c r="E200" s="32">
        <v>151.1622</v>
      </c>
      <c r="F200" s="13">
        <v>3.03</v>
      </c>
      <c r="G200" s="18">
        <v>5.05</v>
      </c>
      <c r="H200" s="13" t="s">
        <v>11240</v>
      </c>
      <c r="I200" s="3" t="s">
        <v>11259</v>
      </c>
      <c r="J200" s="18">
        <v>5.05</v>
      </c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ht="15.0" customHeight="1">
      <c r="A201" s="8">
        <v>200.0</v>
      </c>
      <c r="B201" s="31" t="s">
        <v>5138</v>
      </c>
      <c r="C201" s="26" t="s">
        <v>11655</v>
      </c>
      <c r="D201" s="26" t="s">
        <v>5140</v>
      </c>
      <c r="E201" s="32">
        <v>202.0053</v>
      </c>
      <c r="F201" s="13">
        <v>2.52</v>
      </c>
      <c r="G201" s="18">
        <v>5.11</v>
      </c>
      <c r="H201" s="13" t="s">
        <v>11240</v>
      </c>
      <c r="I201" s="3" t="s">
        <v>11259</v>
      </c>
      <c r="J201" s="18">
        <v>5.11</v>
      </c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ht="14.25" customHeight="1">
      <c r="A202" s="8">
        <v>201.0</v>
      </c>
      <c r="B202" s="9" t="s">
        <v>5143</v>
      </c>
      <c r="C202" s="3" t="s">
        <v>11656</v>
      </c>
      <c r="D202" s="3" t="s">
        <v>11657</v>
      </c>
      <c r="E202" s="25">
        <v>202.0053</v>
      </c>
      <c r="F202" s="13">
        <v>2.64</v>
      </c>
      <c r="G202" s="13">
        <v>4.41</v>
      </c>
      <c r="H202" s="13" t="s">
        <v>11240</v>
      </c>
      <c r="I202" s="3" t="s">
        <v>11658</v>
      </c>
      <c r="J202" s="13">
        <v>4.41</v>
      </c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ht="14.25" customHeight="1">
      <c r="A203" s="8">
        <v>202.0</v>
      </c>
      <c r="B203" s="9" t="s">
        <v>5148</v>
      </c>
      <c r="C203" s="3" t="s">
        <v>11659</v>
      </c>
      <c r="D203" s="3" t="s">
        <v>11660</v>
      </c>
      <c r="E203" s="25">
        <v>202.0053</v>
      </c>
      <c r="F203" s="13">
        <v>2.55</v>
      </c>
      <c r="G203" s="31" t="s">
        <v>11661</v>
      </c>
      <c r="H203" s="13" t="s">
        <v>11240</v>
      </c>
      <c r="I203" s="3" t="s">
        <v>11595</v>
      </c>
      <c r="J203" s="11">
        <v>4.4</v>
      </c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ht="15.0" customHeight="1">
      <c r="A204" s="8">
        <v>203.0</v>
      </c>
      <c r="B204" s="31" t="s">
        <v>746</v>
      </c>
      <c r="C204" s="26" t="s">
        <v>11662</v>
      </c>
      <c r="D204" s="26" t="s">
        <v>11663</v>
      </c>
      <c r="E204" s="32">
        <v>295.3332</v>
      </c>
      <c r="F204" s="13">
        <v>4.64</v>
      </c>
      <c r="G204" s="18">
        <v>4.89</v>
      </c>
      <c r="H204" s="13" t="s">
        <v>11240</v>
      </c>
      <c r="I204" s="3" t="s">
        <v>11259</v>
      </c>
      <c r="J204" s="18">
        <v>4.89</v>
      </c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ht="14.25" customHeight="1">
      <c r="A205" s="8">
        <v>204.0</v>
      </c>
      <c r="B205" s="31" t="s">
        <v>749</v>
      </c>
      <c r="C205" s="26" t="s">
        <v>11664</v>
      </c>
      <c r="D205" s="26" t="s">
        <v>11665</v>
      </c>
      <c r="E205" s="32">
        <v>171.5805</v>
      </c>
      <c r="F205" s="13">
        <v>3.09</v>
      </c>
      <c r="G205" s="18">
        <v>5.29</v>
      </c>
      <c r="H205" s="13" t="s">
        <v>11240</v>
      </c>
      <c r="I205" s="3" t="s">
        <v>11639</v>
      </c>
      <c r="J205" s="18">
        <v>5.29</v>
      </c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ht="15.0" customHeight="1">
      <c r="A206" s="8">
        <v>205.0</v>
      </c>
      <c r="B206" s="9" t="s">
        <v>752</v>
      </c>
      <c r="C206" s="3" t="s">
        <v>753</v>
      </c>
      <c r="D206" s="3" t="s">
        <v>754</v>
      </c>
      <c r="E206" s="25">
        <v>157.554</v>
      </c>
      <c r="F206" s="13">
        <v>2.24</v>
      </c>
      <c r="G206" s="31" t="s">
        <v>11666</v>
      </c>
      <c r="H206" s="13" t="s">
        <v>11240</v>
      </c>
      <c r="I206" s="3" t="s">
        <v>11647</v>
      </c>
      <c r="J206" s="11">
        <v>4.255</v>
      </c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ht="14.25" customHeight="1">
      <c r="A207" s="8">
        <v>206.0</v>
      </c>
      <c r="B207" s="31" t="s">
        <v>755</v>
      </c>
      <c r="C207" s="26" t="s">
        <v>11667</v>
      </c>
      <c r="D207" s="26" t="s">
        <v>3222</v>
      </c>
      <c r="E207" s="32">
        <v>171.5805</v>
      </c>
      <c r="F207" s="13">
        <v>3.05</v>
      </c>
      <c r="G207" s="18">
        <v>4.55</v>
      </c>
      <c r="H207" s="13" t="s">
        <v>11240</v>
      </c>
      <c r="I207" s="3" t="s">
        <v>11639</v>
      </c>
      <c r="J207" s="18">
        <v>4.55</v>
      </c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ht="15.75" customHeight="1">
      <c r="A208" s="8">
        <v>207.0</v>
      </c>
      <c r="B208" s="9" t="s">
        <v>758</v>
      </c>
      <c r="C208" s="3" t="s">
        <v>11668</v>
      </c>
      <c r="D208" s="3" t="s">
        <v>760</v>
      </c>
      <c r="E208" s="25">
        <v>191.9988</v>
      </c>
      <c r="F208" s="13">
        <v>3.09</v>
      </c>
      <c r="G208" s="31" t="s">
        <v>11669</v>
      </c>
      <c r="H208" s="13" t="s">
        <v>11240</v>
      </c>
      <c r="I208" s="3" t="s">
        <v>11647</v>
      </c>
      <c r="J208" s="11">
        <v>4.29</v>
      </c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ht="15.0" customHeight="1">
      <c r="A209" s="8">
        <v>208.0</v>
      </c>
      <c r="B209" s="31" t="s">
        <v>5171</v>
      </c>
      <c r="C209" s="26" t="s">
        <v>11670</v>
      </c>
      <c r="D209" s="26" t="s">
        <v>11671</v>
      </c>
      <c r="E209" s="32">
        <v>226.4436</v>
      </c>
      <c r="F209" s="13">
        <v>3.48</v>
      </c>
      <c r="G209" s="18">
        <v>4.51</v>
      </c>
      <c r="H209" s="13" t="s">
        <v>11240</v>
      </c>
      <c r="I209" s="3" t="s">
        <v>11259</v>
      </c>
      <c r="J209" s="18">
        <v>4.51</v>
      </c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ht="15.75" customHeight="1">
      <c r="A210" s="8">
        <v>209.0</v>
      </c>
      <c r="B210" s="9" t="s">
        <v>761</v>
      </c>
      <c r="C210" s="3" t="s">
        <v>11672</v>
      </c>
      <c r="D210" s="3" t="s">
        <v>763</v>
      </c>
      <c r="E210" s="25">
        <v>191.9988</v>
      </c>
      <c r="F210" s="13">
        <v>3.12</v>
      </c>
      <c r="G210" s="31" t="s">
        <v>11673</v>
      </c>
      <c r="H210" s="13" t="s">
        <v>11240</v>
      </c>
      <c r="I210" s="3" t="s">
        <v>11595</v>
      </c>
      <c r="J210" s="11">
        <v>4.2</v>
      </c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ht="15.75" customHeight="1">
      <c r="A211" s="8">
        <v>210.0</v>
      </c>
      <c r="B211" s="9" t="s">
        <v>764</v>
      </c>
      <c r="C211" s="3" t="s">
        <v>11674</v>
      </c>
      <c r="D211" s="3" t="s">
        <v>766</v>
      </c>
      <c r="E211" s="25">
        <v>157.554</v>
      </c>
      <c r="F211" s="13">
        <v>2.39</v>
      </c>
      <c r="G211" s="31" t="s">
        <v>11675</v>
      </c>
      <c r="H211" s="13" t="s">
        <v>11240</v>
      </c>
      <c r="I211" s="3" t="s">
        <v>11676</v>
      </c>
      <c r="J211" s="11">
        <v>3.83</v>
      </c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ht="14.25" customHeight="1">
      <c r="A212" s="8">
        <v>211.0</v>
      </c>
      <c r="B212" s="31" t="s">
        <v>5180</v>
      </c>
      <c r="C212" s="26" t="s">
        <v>11677</v>
      </c>
      <c r="D212" s="26" t="s">
        <v>11678</v>
      </c>
      <c r="E212" s="32">
        <v>260.8884</v>
      </c>
      <c r="F212" s="13">
        <v>4.38</v>
      </c>
      <c r="G212" s="18">
        <v>4.57</v>
      </c>
      <c r="H212" s="13" t="s">
        <v>11240</v>
      </c>
      <c r="I212" s="3" t="s">
        <v>11259</v>
      </c>
      <c r="J212" s="18">
        <v>4.57</v>
      </c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ht="15.75" customHeight="1">
      <c r="A213" s="8">
        <v>212.0</v>
      </c>
      <c r="B213" s="9" t="s">
        <v>767</v>
      </c>
      <c r="C213" s="3" t="s">
        <v>11679</v>
      </c>
      <c r="D213" s="3" t="s">
        <v>769</v>
      </c>
      <c r="E213" s="25">
        <v>157.554</v>
      </c>
      <c r="F213" s="13">
        <v>2.46</v>
      </c>
      <c r="G213" s="31" t="s">
        <v>11680</v>
      </c>
      <c r="H213" s="13" t="s">
        <v>11240</v>
      </c>
      <c r="I213" s="3" t="s">
        <v>11644</v>
      </c>
      <c r="J213" s="11">
        <v>4.065</v>
      </c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ht="14.25" customHeight="1">
      <c r="A214" s="8">
        <v>213.0</v>
      </c>
      <c r="B214" s="9" t="s">
        <v>770</v>
      </c>
      <c r="C214" s="3" t="s">
        <v>11681</v>
      </c>
      <c r="D214" s="3" t="s">
        <v>772</v>
      </c>
      <c r="E214" s="25">
        <v>191.9988</v>
      </c>
      <c r="F214" s="13">
        <v>3.07</v>
      </c>
      <c r="G214" s="31" t="s">
        <v>11682</v>
      </c>
      <c r="H214" s="13" t="s">
        <v>11240</v>
      </c>
      <c r="I214" s="3" t="s">
        <v>11683</v>
      </c>
      <c r="J214" s="11">
        <v>5.315</v>
      </c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ht="14.25" customHeight="1">
      <c r="A215" s="8">
        <v>214.0</v>
      </c>
      <c r="B215" s="9" t="s">
        <v>773</v>
      </c>
      <c r="C215" s="3" t="s">
        <v>11684</v>
      </c>
      <c r="D215" s="3" t="s">
        <v>775</v>
      </c>
      <c r="E215" s="25">
        <v>191.9988</v>
      </c>
      <c r="F215" s="13">
        <v>3.09</v>
      </c>
      <c r="G215" s="31" t="s">
        <v>11685</v>
      </c>
      <c r="H215" s="13" t="s">
        <v>11240</v>
      </c>
      <c r="I215" s="3" t="s">
        <v>11259</v>
      </c>
      <c r="J215" s="18">
        <v>4.015</v>
      </c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ht="14.25" customHeight="1">
      <c r="A216" s="8">
        <v>215.0</v>
      </c>
      <c r="B216" s="31" t="s">
        <v>5193</v>
      </c>
      <c r="C216" s="26" t="s">
        <v>11686</v>
      </c>
      <c r="D216" s="26" t="s">
        <v>11687</v>
      </c>
      <c r="E216" s="32">
        <v>260.8884</v>
      </c>
      <c r="F216" s="13">
        <v>3.93</v>
      </c>
      <c r="G216" s="18">
        <v>5.08</v>
      </c>
      <c r="H216" s="13" t="s">
        <v>11240</v>
      </c>
      <c r="I216" s="3" t="s">
        <v>11259</v>
      </c>
      <c r="J216" s="18">
        <v>5.08</v>
      </c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ht="14.25" customHeight="1">
      <c r="A217" s="8">
        <v>216.0</v>
      </c>
      <c r="B217" s="31" t="s">
        <v>776</v>
      </c>
      <c r="C217" s="26" t="s">
        <v>11688</v>
      </c>
      <c r="D217" s="26" t="s">
        <v>11689</v>
      </c>
      <c r="E217" s="32">
        <v>191.9988</v>
      </c>
      <c r="F217" s="13">
        <v>3.05</v>
      </c>
      <c r="G217" s="31" t="s">
        <v>11690</v>
      </c>
      <c r="H217" s="13" t="s">
        <v>11240</v>
      </c>
      <c r="I217" s="3" t="s">
        <v>11691</v>
      </c>
      <c r="J217" s="18">
        <v>5.125</v>
      </c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ht="14.25" customHeight="1">
      <c r="A218" s="8">
        <v>217.0</v>
      </c>
      <c r="B218" s="31" t="s">
        <v>5199</v>
      </c>
      <c r="C218" s="26" t="s">
        <v>11692</v>
      </c>
      <c r="D218" s="26" t="s">
        <v>11693</v>
      </c>
      <c r="E218" s="32">
        <v>226.4436</v>
      </c>
      <c r="F218" s="13">
        <v>3.61</v>
      </c>
      <c r="G218" s="18">
        <v>4.92</v>
      </c>
      <c r="H218" s="13" t="s">
        <v>11240</v>
      </c>
      <c r="I218" s="3" t="s">
        <v>11259</v>
      </c>
      <c r="J218" s="18">
        <v>4.92</v>
      </c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ht="14.25" customHeight="1">
      <c r="A219" s="8">
        <v>218.0</v>
      </c>
      <c r="B219" s="31" t="s">
        <v>5203</v>
      </c>
      <c r="C219" s="26" t="s">
        <v>11694</v>
      </c>
      <c r="D219" s="26" t="s">
        <v>11695</v>
      </c>
      <c r="E219" s="32">
        <v>226.4436</v>
      </c>
      <c r="F219" s="13">
        <v>3.69</v>
      </c>
      <c r="G219" s="18">
        <v>5.46</v>
      </c>
      <c r="H219" s="13" t="s">
        <v>11240</v>
      </c>
      <c r="I219" s="3" t="s">
        <v>11259</v>
      </c>
      <c r="J219" s="18">
        <v>5.46</v>
      </c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ht="15.75" customHeight="1">
      <c r="A220" s="8">
        <v>219.0</v>
      </c>
      <c r="B220" s="31" t="s">
        <v>11696</v>
      </c>
      <c r="C220" s="26" t="s">
        <v>11697</v>
      </c>
      <c r="D220" s="26" t="s">
        <v>11698</v>
      </c>
      <c r="E220" s="32">
        <v>250.4766</v>
      </c>
      <c r="F220" s="13">
        <v>3.89</v>
      </c>
      <c r="G220" s="18">
        <v>4.15</v>
      </c>
      <c r="H220" s="13" t="s">
        <v>11240</v>
      </c>
      <c r="I220" s="3" t="s">
        <v>11259</v>
      </c>
      <c r="J220" s="18">
        <v>4.15</v>
      </c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ht="15.0" customHeight="1">
      <c r="A221" s="8">
        <v>220.0</v>
      </c>
      <c r="B221" s="31" t="s">
        <v>11699</v>
      </c>
      <c r="C221" s="26" t="s">
        <v>11700</v>
      </c>
      <c r="D221" s="26" t="s">
        <v>11701</v>
      </c>
      <c r="E221" s="32">
        <v>177.0807</v>
      </c>
      <c r="F221" s="13">
        <v>2.41</v>
      </c>
      <c r="G221" s="18">
        <v>3.14</v>
      </c>
      <c r="H221" s="13" t="s">
        <v>11240</v>
      </c>
      <c r="I221" s="3" t="s">
        <v>11259</v>
      </c>
      <c r="J221" s="18">
        <v>3.14</v>
      </c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ht="14.25" customHeight="1">
      <c r="A222" s="8">
        <v>221.0</v>
      </c>
      <c r="B222" s="31" t="s">
        <v>779</v>
      </c>
      <c r="C222" s="26" t="s">
        <v>11702</v>
      </c>
      <c r="D222" s="26" t="s">
        <v>5212</v>
      </c>
      <c r="E222" s="32">
        <v>141.0997</v>
      </c>
      <c r="F222" s="13">
        <v>1.8</v>
      </c>
      <c r="G222" s="18">
        <v>3.25</v>
      </c>
      <c r="H222" s="13" t="s">
        <v>11240</v>
      </c>
      <c r="I222" s="3" t="s">
        <v>11259</v>
      </c>
      <c r="J222" s="18">
        <v>3.25</v>
      </c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ht="14.25" customHeight="1">
      <c r="A223" s="8">
        <v>222.0</v>
      </c>
      <c r="B223" s="31" t="s">
        <v>5219</v>
      </c>
      <c r="C223" s="26" t="s">
        <v>11703</v>
      </c>
      <c r="D223" s="26" t="s">
        <v>5221</v>
      </c>
      <c r="E223" s="32">
        <v>141.0997</v>
      </c>
      <c r="F223" s="13">
        <v>1.9</v>
      </c>
      <c r="G223" s="18">
        <v>3.28</v>
      </c>
      <c r="H223" s="13" t="s">
        <v>11240</v>
      </c>
      <c r="I223" s="3" t="s">
        <v>11259</v>
      </c>
      <c r="J223" s="18">
        <v>3.28</v>
      </c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ht="15.75" customHeight="1">
      <c r="A224" s="8">
        <v>223.0</v>
      </c>
      <c r="B224" s="31" t="s">
        <v>5238</v>
      </c>
      <c r="C224" s="26" t="s">
        <v>11704</v>
      </c>
      <c r="D224" s="26" t="s">
        <v>5240</v>
      </c>
      <c r="E224" s="32">
        <v>141.0997</v>
      </c>
      <c r="F224" s="13">
        <v>1.69</v>
      </c>
      <c r="G224" s="18">
        <v>3.53</v>
      </c>
      <c r="H224" s="13" t="s">
        <v>11240</v>
      </c>
      <c r="I224" s="3" t="s">
        <v>11259</v>
      </c>
      <c r="J224" s="18">
        <v>3.53</v>
      </c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ht="14.25" customHeight="1">
      <c r="A225" s="8">
        <v>224.0</v>
      </c>
      <c r="B225" s="9" t="s">
        <v>782</v>
      </c>
      <c r="C225" s="3" t="s">
        <v>11705</v>
      </c>
      <c r="D225" s="3" t="s">
        <v>784</v>
      </c>
      <c r="E225" s="25">
        <v>175.5445</v>
      </c>
      <c r="F225" s="13">
        <v>2.66</v>
      </c>
      <c r="G225" s="13">
        <v>3.68</v>
      </c>
      <c r="H225" s="13" t="s">
        <v>11240</v>
      </c>
      <c r="I225" s="3" t="s">
        <v>11588</v>
      </c>
      <c r="J225" s="13">
        <v>3.68</v>
      </c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ht="14.25" customHeight="1">
      <c r="A226" s="8">
        <v>225.0</v>
      </c>
      <c r="B226" s="31" t="s">
        <v>11706</v>
      </c>
      <c r="C226" s="26" t="s">
        <v>11707</v>
      </c>
      <c r="D226" s="26" t="s">
        <v>11708</v>
      </c>
      <c r="E226" s="32">
        <v>189.571</v>
      </c>
      <c r="F226" s="13">
        <v>3.2</v>
      </c>
      <c r="G226" s="18">
        <v>3.88</v>
      </c>
      <c r="H226" s="13" t="s">
        <v>11240</v>
      </c>
      <c r="I226" s="3" t="s">
        <v>11259</v>
      </c>
      <c r="J226" s="18">
        <v>3.88</v>
      </c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ht="15.0" customHeight="1">
      <c r="A227" s="8">
        <v>226.0</v>
      </c>
      <c r="B227" s="31" t="s">
        <v>11709</v>
      </c>
      <c r="C227" s="26" t="s">
        <v>11710</v>
      </c>
      <c r="D227" s="26" t="s">
        <v>11711</v>
      </c>
      <c r="E227" s="32">
        <v>249.0058</v>
      </c>
      <c r="F227" s="13">
        <v>2.98</v>
      </c>
      <c r="G227" s="18">
        <v>4.65</v>
      </c>
      <c r="H227" s="13" t="s">
        <v>11240</v>
      </c>
      <c r="I227" s="3" t="s">
        <v>11259</v>
      </c>
      <c r="J227" s="18">
        <v>4.65</v>
      </c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ht="15.0" customHeight="1">
      <c r="A228" s="8">
        <v>227.0</v>
      </c>
      <c r="B228" s="31" t="s">
        <v>11712</v>
      </c>
      <c r="C228" s="26" t="s">
        <v>11713</v>
      </c>
      <c r="D228" s="26" t="s">
        <v>11714</v>
      </c>
      <c r="E228" s="32">
        <v>259.1052</v>
      </c>
      <c r="F228" s="13">
        <v>3.74</v>
      </c>
      <c r="G228" s="18">
        <v>3.83</v>
      </c>
      <c r="H228" s="13" t="s">
        <v>11240</v>
      </c>
      <c r="I228" s="3" t="s">
        <v>11259</v>
      </c>
      <c r="J228" s="18">
        <v>3.83</v>
      </c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ht="15.0" customHeight="1">
      <c r="A229" s="8">
        <v>228.0</v>
      </c>
      <c r="B229" s="31" t="s">
        <v>11715</v>
      </c>
      <c r="C229" s="26" t="s">
        <v>11716</v>
      </c>
      <c r="D229" s="26" t="s">
        <v>11717</v>
      </c>
      <c r="E229" s="32">
        <v>191.1072</v>
      </c>
      <c r="F229" s="13">
        <v>2.55</v>
      </c>
      <c r="G229" s="18">
        <v>4.11</v>
      </c>
      <c r="H229" s="13" t="s">
        <v>11240</v>
      </c>
      <c r="I229" s="3" t="s">
        <v>11259</v>
      </c>
      <c r="J229" s="18">
        <v>4.11</v>
      </c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ht="15.0" customHeight="1">
      <c r="A230" s="8">
        <v>229.0</v>
      </c>
      <c r="B230" s="31" t="s">
        <v>11718</v>
      </c>
      <c r="C230" s="26" t="s">
        <v>11719</v>
      </c>
      <c r="D230" s="26" t="s">
        <v>11720</v>
      </c>
      <c r="E230" s="32">
        <v>270.0033</v>
      </c>
      <c r="F230" s="13">
        <v>3.66</v>
      </c>
      <c r="G230" s="18">
        <v>4.54</v>
      </c>
      <c r="H230" s="13" t="s">
        <v>11240</v>
      </c>
      <c r="I230" s="3" t="s">
        <v>11259</v>
      </c>
      <c r="J230" s="18">
        <v>4.54</v>
      </c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ht="15.75" customHeight="1">
      <c r="A231" s="8">
        <v>230.0</v>
      </c>
      <c r="B231" s="31" t="s">
        <v>11721</v>
      </c>
      <c r="C231" s="26" t="s">
        <v>11722</v>
      </c>
      <c r="D231" s="26" t="s">
        <v>11723</v>
      </c>
      <c r="E231" s="32">
        <v>270.0033</v>
      </c>
      <c r="F231" s="13">
        <v>3.66</v>
      </c>
      <c r="G231" s="18">
        <v>4.29</v>
      </c>
      <c r="H231" s="13" t="s">
        <v>11240</v>
      </c>
      <c r="I231" s="3" t="s">
        <v>11259</v>
      </c>
      <c r="J231" s="18">
        <v>4.29</v>
      </c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ht="15.0" customHeight="1">
      <c r="A232" s="8">
        <v>231.0</v>
      </c>
      <c r="B232" s="31" t="s">
        <v>11724</v>
      </c>
      <c r="C232" s="26" t="s">
        <v>11725</v>
      </c>
      <c r="D232" s="26" t="s">
        <v>11726</v>
      </c>
      <c r="E232" s="32">
        <v>270.0033</v>
      </c>
      <c r="F232" s="13">
        <v>3.66</v>
      </c>
      <c r="G232" s="18">
        <v>4.76</v>
      </c>
      <c r="H232" s="13" t="s">
        <v>11240</v>
      </c>
      <c r="I232" s="3" t="s">
        <v>11259</v>
      </c>
      <c r="J232" s="18">
        <v>4.76</v>
      </c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ht="15.0" customHeight="1">
      <c r="A233" s="8">
        <v>232.0</v>
      </c>
      <c r="B233" s="31" t="s">
        <v>11727</v>
      </c>
      <c r="C233" s="26" t="s">
        <v>11728</v>
      </c>
      <c r="D233" s="26" t="s">
        <v>11729</v>
      </c>
      <c r="E233" s="32">
        <v>209.0977</v>
      </c>
      <c r="F233" s="13">
        <v>2.97</v>
      </c>
      <c r="G233" s="18">
        <v>3.69</v>
      </c>
      <c r="H233" s="13" t="s">
        <v>11240</v>
      </c>
      <c r="I233" s="3" t="s">
        <v>11259</v>
      </c>
      <c r="J233" s="18">
        <v>3.69</v>
      </c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ht="15.0" customHeight="1">
      <c r="A234" s="8">
        <v>233.0</v>
      </c>
      <c r="B234" s="31" t="s">
        <v>11730</v>
      </c>
      <c r="C234" s="26" t="s">
        <v>11731</v>
      </c>
      <c r="D234" s="26" t="s">
        <v>11732</v>
      </c>
      <c r="E234" s="32">
        <v>215.59</v>
      </c>
      <c r="F234" s="13">
        <v>1.66</v>
      </c>
      <c r="G234" s="18">
        <v>4.4</v>
      </c>
      <c r="H234" s="13" t="s">
        <v>11240</v>
      </c>
      <c r="I234" s="3" t="s">
        <v>11259</v>
      </c>
      <c r="J234" s="18">
        <v>4.4</v>
      </c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ht="14.25" customHeight="1">
      <c r="A235" s="8">
        <v>234.0</v>
      </c>
      <c r="B235" s="9" t="s">
        <v>5258</v>
      </c>
      <c r="C235" s="3" t="s">
        <v>11733</v>
      </c>
      <c r="D235" s="3" t="s">
        <v>5260</v>
      </c>
      <c r="E235" s="25">
        <v>122.164</v>
      </c>
      <c r="F235" s="13">
        <v>2.47</v>
      </c>
      <c r="G235" s="13">
        <v>3.49</v>
      </c>
      <c r="H235" s="13" t="s">
        <v>11240</v>
      </c>
      <c r="I235" s="3" t="s">
        <v>11517</v>
      </c>
      <c r="J235" s="11">
        <v>3.49</v>
      </c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ht="15.0" customHeight="1">
      <c r="A236" s="8">
        <v>235.0</v>
      </c>
      <c r="B236" s="9" t="s">
        <v>801</v>
      </c>
      <c r="C236" s="3" t="s">
        <v>11734</v>
      </c>
      <c r="D236" s="3" t="s">
        <v>803</v>
      </c>
      <c r="E236" s="25">
        <v>108.1375</v>
      </c>
      <c r="F236" s="13">
        <v>1.95</v>
      </c>
      <c r="G236" s="31" t="s">
        <v>11735</v>
      </c>
      <c r="H236" s="13" t="s">
        <v>11240</v>
      </c>
      <c r="I236" s="3" t="s">
        <v>11542</v>
      </c>
      <c r="J236" s="11">
        <v>3.606666666666667</v>
      </c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ht="14.25" customHeight="1">
      <c r="A237" s="8">
        <v>236.0</v>
      </c>
      <c r="B237" s="9" t="s">
        <v>804</v>
      </c>
      <c r="C237" s="3" t="s">
        <v>11736</v>
      </c>
      <c r="D237" s="3" t="s">
        <v>5264</v>
      </c>
      <c r="E237" s="25">
        <v>122.164</v>
      </c>
      <c r="F237" s="13">
        <v>2.23</v>
      </c>
      <c r="G237" s="31" t="s">
        <v>11737</v>
      </c>
      <c r="H237" s="13" t="s">
        <v>11240</v>
      </c>
      <c r="I237" s="3" t="s">
        <v>11513</v>
      </c>
      <c r="J237" s="11">
        <v>5.0</v>
      </c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ht="14.25" customHeight="1">
      <c r="A238" s="8">
        <v>237.0</v>
      </c>
      <c r="B238" s="31" t="s">
        <v>11738</v>
      </c>
      <c r="C238" s="26" t="s">
        <v>11739</v>
      </c>
      <c r="D238" s="26" t="s">
        <v>11740</v>
      </c>
      <c r="E238" s="32">
        <v>108.1375</v>
      </c>
      <c r="F238" s="13">
        <v>1.95</v>
      </c>
      <c r="G238" s="18">
        <v>3.62</v>
      </c>
      <c r="H238" s="13" t="s">
        <v>11240</v>
      </c>
      <c r="I238" s="3" t="s">
        <v>11259</v>
      </c>
      <c r="J238" s="18">
        <v>3.62</v>
      </c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ht="15.0" customHeight="1">
      <c r="A239" s="8">
        <v>238.0</v>
      </c>
      <c r="B239" s="31" t="s">
        <v>807</v>
      </c>
      <c r="C239" s="26" t="s">
        <v>11741</v>
      </c>
      <c r="D239" s="26" t="s">
        <v>5266</v>
      </c>
      <c r="E239" s="32">
        <v>122.164</v>
      </c>
      <c r="F239" s="13">
        <v>2.33</v>
      </c>
      <c r="G239" s="31" t="s">
        <v>11742</v>
      </c>
      <c r="H239" s="13" t="s">
        <v>11240</v>
      </c>
      <c r="I239" s="3" t="s">
        <v>11513</v>
      </c>
      <c r="J239" s="11">
        <v>3.89</v>
      </c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ht="14.25" customHeight="1">
      <c r="A240" s="8">
        <v>239.0</v>
      </c>
      <c r="B240" s="9" t="s">
        <v>819</v>
      </c>
      <c r="C240" s="3" t="s">
        <v>11743</v>
      </c>
      <c r="D240" s="3" t="s">
        <v>821</v>
      </c>
      <c r="E240" s="25">
        <v>220.3495</v>
      </c>
      <c r="F240" s="13">
        <v>5.76</v>
      </c>
      <c r="G240" s="18">
        <v>5.787</v>
      </c>
      <c r="H240" s="13" t="s">
        <v>11240</v>
      </c>
      <c r="I240" s="26" t="s">
        <v>11744</v>
      </c>
      <c r="J240" s="18">
        <v>5.787</v>
      </c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ht="15.0" customHeight="1">
      <c r="A241" s="8">
        <v>240.0</v>
      </c>
      <c r="B241" s="9" t="s">
        <v>822</v>
      </c>
      <c r="C241" s="3" t="s">
        <v>11745</v>
      </c>
      <c r="D241" s="3" t="s">
        <v>5279</v>
      </c>
      <c r="E241" s="25">
        <v>122.164</v>
      </c>
      <c r="F241" s="13">
        <v>2.3</v>
      </c>
      <c r="G241" s="31" t="s">
        <v>11746</v>
      </c>
      <c r="H241" s="13" t="s">
        <v>11240</v>
      </c>
      <c r="I241" s="3" t="s">
        <v>11513</v>
      </c>
      <c r="J241" s="11">
        <v>4.535</v>
      </c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ht="15.0" customHeight="1">
      <c r="A242" s="8">
        <v>241.0</v>
      </c>
      <c r="B242" s="9" t="s">
        <v>825</v>
      </c>
      <c r="C242" s="3" t="s">
        <v>11747</v>
      </c>
      <c r="D242" s="3" t="s">
        <v>827</v>
      </c>
      <c r="E242" s="25">
        <v>108.1375</v>
      </c>
      <c r="F242" s="13">
        <v>1.94</v>
      </c>
      <c r="G242" s="31" t="s">
        <v>11748</v>
      </c>
      <c r="H242" s="13" t="s">
        <v>11240</v>
      </c>
      <c r="I242" s="3" t="s">
        <v>11545</v>
      </c>
      <c r="J242" s="11">
        <v>4.06</v>
      </c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ht="15.0" customHeight="1">
      <c r="A243" s="8">
        <v>242.0</v>
      </c>
      <c r="B243" s="9" t="s">
        <v>828</v>
      </c>
      <c r="C243" s="3" t="s">
        <v>11749</v>
      </c>
      <c r="D243" s="3" t="s">
        <v>830</v>
      </c>
      <c r="E243" s="25">
        <v>108.1375</v>
      </c>
      <c r="F243" s="13">
        <v>1.96</v>
      </c>
      <c r="G243" s="31" t="s">
        <v>11750</v>
      </c>
      <c r="H243" s="13" t="s">
        <v>11240</v>
      </c>
      <c r="I243" s="3" t="s">
        <v>11751</v>
      </c>
      <c r="J243" s="11">
        <v>3.47</v>
      </c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ht="14.25" customHeight="1">
      <c r="A244" s="8">
        <v>243.0</v>
      </c>
      <c r="B244" s="9" t="s">
        <v>5286</v>
      </c>
      <c r="C244" s="3" t="s">
        <v>11752</v>
      </c>
      <c r="D244" s="3" t="s">
        <v>5288</v>
      </c>
      <c r="E244" s="25">
        <v>122.164</v>
      </c>
      <c r="F244" s="13">
        <v>2.35</v>
      </c>
      <c r="G244" s="31" t="s">
        <v>11753</v>
      </c>
      <c r="H244" s="13" t="s">
        <v>11240</v>
      </c>
      <c r="I244" s="3" t="s">
        <v>11513</v>
      </c>
      <c r="J244" s="11">
        <v>3.725</v>
      </c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ht="15.75" customHeight="1">
      <c r="A245" s="8">
        <v>244.0</v>
      </c>
      <c r="B245" s="9" t="s">
        <v>831</v>
      </c>
      <c r="C245" s="3" t="s">
        <v>11754</v>
      </c>
      <c r="D245" s="3" t="s">
        <v>833</v>
      </c>
      <c r="E245" s="25">
        <v>94.111</v>
      </c>
      <c r="F245" s="13">
        <v>1.46</v>
      </c>
      <c r="G245" s="31" t="s">
        <v>11755</v>
      </c>
      <c r="H245" s="13" t="s">
        <v>11240</v>
      </c>
      <c r="I245" s="3" t="s">
        <v>11756</v>
      </c>
      <c r="J245" s="11">
        <v>3.51</v>
      </c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ht="15.75" customHeight="1">
      <c r="A246" s="8">
        <v>245.0</v>
      </c>
      <c r="B246" s="9" t="s">
        <v>837</v>
      </c>
      <c r="C246" s="3" t="s">
        <v>11757</v>
      </c>
      <c r="D246" s="3" t="s">
        <v>5293</v>
      </c>
      <c r="E246" s="25">
        <v>122.164</v>
      </c>
      <c r="F246" s="13">
        <v>2.58</v>
      </c>
      <c r="G246" s="31" t="s">
        <v>11758</v>
      </c>
      <c r="H246" s="13" t="s">
        <v>11240</v>
      </c>
      <c r="I246" s="3" t="s">
        <v>11513</v>
      </c>
      <c r="J246" s="11">
        <v>5.945</v>
      </c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ht="15.0" customHeight="1">
      <c r="A247" s="8">
        <v>246.0</v>
      </c>
      <c r="B247" s="31" t="s">
        <v>840</v>
      </c>
      <c r="C247" s="26" t="s">
        <v>11759</v>
      </c>
      <c r="D247" s="26" t="s">
        <v>5295</v>
      </c>
      <c r="E247" s="32">
        <v>220.3495</v>
      </c>
      <c r="F247" s="13">
        <v>5.1</v>
      </c>
      <c r="G247" s="18">
        <v>4.41</v>
      </c>
      <c r="H247" s="13" t="s">
        <v>11240</v>
      </c>
      <c r="I247" s="3" t="s">
        <v>11259</v>
      </c>
      <c r="J247" s="18">
        <v>4.41</v>
      </c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ht="14.25" customHeight="1">
      <c r="A248" s="8">
        <v>247.0</v>
      </c>
      <c r="B248" s="9" t="s">
        <v>5299</v>
      </c>
      <c r="C248" s="3" t="s">
        <v>11760</v>
      </c>
      <c r="D248" s="3" t="s">
        <v>5301</v>
      </c>
      <c r="E248" s="25">
        <v>122.164</v>
      </c>
      <c r="F248" s="13">
        <v>2.48</v>
      </c>
      <c r="G248" s="31" t="s">
        <v>11761</v>
      </c>
      <c r="H248" s="13" t="s">
        <v>11240</v>
      </c>
      <c r="I248" s="3" t="s">
        <v>11513</v>
      </c>
      <c r="J248" s="11">
        <v>4.305</v>
      </c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ht="14.25" customHeight="1">
      <c r="A249" s="8">
        <v>248.0</v>
      </c>
      <c r="B249" s="9" t="s">
        <v>847</v>
      </c>
      <c r="C249" s="3" t="s">
        <v>11762</v>
      </c>
      <c r="D249" s="3" t="s">
        <v>5307</v>
      </c>
      <c r="E249" s="25">
        <v>136.1905</v>
      </c>
      <c r="F249" s="13">
        <v>2.73</v>
      </c>
      <c r="G249" s="31" t="s">
        <v>11763</v>
      </c>
      <c r="H249" s="13" t="s">
        <v>11240</v>
      </c>
      <c r="I249" s="3" t="s">
        <v>11513</v>
      </c>
      <c r="J249" s="11">
        <v>3.82</v>
      </c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ht="14.25" customHeight="1">
      <c r="A250" s="8">
        <v>249.0</v>
      </c>
      <c r="B250" s="9" t="s">
        <v>850</v>
      </c>
      <c r="C250" s="3" t="s">
        <v>11764</v>
      </c>
      <c r="D250" s="3" t="s">
        <v>5310</v>
      </c>
      <c r="E250" s="25">
        <v>122.164</v>
      </c>
      <c r="F250" s="13">
        <v>2.36</v>
      </c>
      <c r="G250" s="31" t="s">
        <v>11765</v>
      </c>
      <c r="H250" s="13" t="s">
        <v>11240</v>
      </c>
      <c r="I250" s="3" t="s">
        <v>11513</v>
      </c>
      <c r="J250" s="11">
        <v>3.54</v>
      </c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ht="14.25" customHeight="1">
      <c r="A251" s="8">
        <v>250.0</v>
      </c>
      <c r="B251" s="9" t="s">
        <v>5319</v>
      </c>
      <c r="C251" s="3" t="s">
        <v>11766</v>
      </c>
      <c r="D251" s="3" t="s">
        <v>5321</v>
      </c>
      <c r="E251" s="25">
        <v>122.164</v>
      </c>
      <c r="F251" s="13">
        <v>2.4</v>
      </c>
      <c r="G251" s="13">
        <v>4.24</v>
      </c>
      <c r="H251" s="13" t="s">
        <v>11240</v>
      </c>
      <c r="I251" s="3" t="s">
        <v>11517</v>
      </c>
      <c r="J251" s="11">
        <v>4.24</v>
      </c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ht="15.75" customHeight="1">
      <c r="A252" s="8">
        <v>251.0</v>
      </c>
      <c r="B252" s="9" t="s">
        <v>5326</v>
      </c>
      <c r="C252" s="3" t="s">
        <v>11767</v>
      </c>
      <c r="D252" s="3" t="s">
        <v>5328</v>
      </c>
      <c r="E252" s="25">
        <v>136.1905</v>
      </c>
      <c r="F252" s="13">
        <v>3.15</v>
      </c>
      <c r="G252" s="9" t="s">
        <v>11768</v>
      </c>
      <c r="H252" s="13" t="s">
        <v>11240</v>
      </c>
      <c r="I252" s="3" t="s">
        <v>11513</v>
      </c>
      <c r="J252" s="11">
        <v>3.995</v>
      </c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ht="15.75" customHeight="1">
      <c r="A253" s="8">
        <v>252.0</v>
      </c>
      <c r="B253" s="9" t="s">
        <v>874</v>
      </c>
      <c r="C253" s="3" t="s">
        <v>11769</v>
      </c>
      <c r="D253" s="3" t="s">
        <v>5340</v>
      </c>
      <c r="E253" s="25">
        <v>136.1905</v>
      </c>
      <c r="F253" s="13">
        <v>2.67</v>
      </c>
      <c r="G253" s="31" t="s">
        <v>11770</v>
      </c>
      <c r="H253" s="13" t="s">
        <v>11240</v>
      </c>
      <c r="I253" s="3" t="s">
        <v>11513</v>
      </c>
      <c r="J253" s="11">
        <v>4.095</v>
      </c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ht="15.75" customHeight="1">
      <c r="A254" s="8">
        <v>253.0</v>
      </c>
      <c r="B254" s="31" t="s">
        <v>884</v>
      </c>
      <c r="C254" s="26" t="s">
        <v>11771</v>
      </c>
      <c r="D254" s="26" t="s">
        <v>11772</v>
      </c>
      <c r="E254" s="32">
        <v>164.2435</v>
      </c>
      <c r="F254" s="13">
        <v>4.06</v>
      </c>
      <c r="G254" s="18">
        <v>5.1</v>
      </c>
      <c r="H254" s="13" t="s">
        <v>11296</v>
      </c>
      <c r="I254" s="26" t="s">
        <v>11773</v>
      </c>
      <c r="J254" s="18">
        <v>5.1</v>
      </c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ht="14.25" customHeight="1">
      <c r="A255" s="8">
        <v>254.0</v>
      </c>
      <c r="B255" s="31" t="s">
        <v>896</v>
      </c>
      <c r="C255" s="26" t="s">
        <v>11774</v>
      </c>
      <c r="D255" s="26" t="s">
        <v>11775</v>
      </c>
      <c r="E255" s="32">
        <v>156.6088</v>
      </c>
      <c r="F255" s="13">
        <v>3.27</v>
      </c>
      <c r="G255" s="18">
        <v>4.29</v>
      </c>
      <c r="H255" s="13" t="s">
        <v>11240</v>
      </c>
      <c r="I255" s="3" t="s">
        <v>11259</v>
      </c>
      <c r="J255" s="18">
        <v>4.29</v>
      </c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ht="15.75" customHeight="1">
      <c r="A256" s="8">
        <v>255.0</v>
      </c>
      <c r="B256" s="9" t="s">
        <v>899</v>
      </c>
      <c r="C256" s="3" t="s">
        <v>11776</v>
      </c>
      <c r="D256" s="3" t="s">
        <v>901</v>
      </c>
      <c r="E256" s="25">
        <v>128.5558</v>
      </c>
      <c r="F256" s="13">
        <v>2.15</v>
      </c>
      <c r="G256" s="31" t="s">
        <v>11777</v>
      </c>
      <c r="H256" s="13" t="s">
        <v>11240</v>
      </c>
      <c r="I256" s="3" t="s">
        <v>11778</v>
      </c>
      <c r="J256" s="11">
        <v>3.7497499999999997</v>
      </c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ht="15.75" customHeight="1">
      <c r="A257" s="8">
        <v>256.0</v>
      </c>
      <c r="B257" s="9" t="s">
        <v>902</v>
      </c>
      <c r="C257" s="3" t="s">
        <v>11779</v>
      </c>
      <c r="D257" s="3" t="s">
        <v>904</v>
      </c>
      <c r="E257" s="25">
        <v>128.5558</v>
      </c>
      <c r="F257" s="13">
        <v>2.39</v>
      </c>
      <c r="G257" s="31" t="s">
        <v>11780</v>
      </c>
      <c r="H257" s="13" t="s">
        <v>11240</v>
      </c>
      <c r="I257" s="3" t="s">
        <v>11781</v>
      </c>
      <c r="J257" s="11">
        <v>4.257</v>
      </c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ht="15.75" customHeight="1">
      <c r="A258" s="8">
        <v>257.0</v>
      </c>
      <c r="B258" s="9" t="s">
        <v>906</v>
      </c>
      <c r="C258" s="3" t="s">
        <v>11782</v>
      </c>
      <c r="D258" s="3" t="s">
        <v>5356</v>
      </c>
      <c r="E258" s="25">
        <v>128.5558</v>
      </c>
      <c r="F258" s="13">
        <v>2.5</v>
      </c>
      <c r="G258" s="31" t="s">
        <v>11783</v>
      </c>
      <c r="H258" s="13" t="s">
        <v>11240</v>
      </c>
      <c r="I258" s="3" t="s">
        <v>11513</v>
      </c>
      <c r="J258" s="11">
        <v>3.795</v>
      </c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ht="15.0" customHeight="1">
      <c r="A259" s="8">
        <v>258.0</v>
      </c>
      <c r="B259" s="31" t="s">
        <v>5358</v>
      </c>
      <c r="C259" s="26" t="s">
        <v>11784</v>
      </c>
      <c r="D259" s="26" t="s">
        <v>5360</v>
      </c>
      <c r="E259" s="32">
        <v>142.5823</v>
      </c>
      <c r="F259" s="13">
        <v>2.9</v>
      </c>
      <c r="G259" s="18">
        <v>5.11</v>
      </c>
      <c r="H259" s="13" t="s">
        <v>11240</v>
      </c>
      <c r="I259" s="3" t="s">
        <v>11259</v>
      </c>
      <c r="J259" s="18">
        <v>5.11</v>
      </c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ht="14.25" customHeight="1">
      <c r="A260" s="8">
        <v>259.0</v>
      </c>
      <c r="B260" s="9" t="s">
        <v>912</v>
      </c>
      <c r="C260" s="3" t="s">
        <v>11785</v>
      </c>
      <c r="D260" s="3" t="s">
        <v>5376</v>
      </c>
      <c r="E260" s="25">
        <v>163.0006</v>
      </c>
      <c r="F260" s="13">
        <v>2.75</v>
      </c>
      <c r="G260" s="9" t="s">
        <v>11786</v>
      </c>
      <c r="H260" s="13" t="s">
        <v>11240</v>
      </c>
      <c r="I260" s="3" t="s">
        <v>11513</v>
      </c>
      <c r="J260" s="11">
        <v>4.04</v>
      </c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ht="14.25" customHeight="1">
      <c r="A261" s="8">
        <v>260.0</v>
      </c>
      <c r="B261" s="9" t="s">
        <v>5378</v>
      </c>
      <c r="C261" s="3" t="s">
        <v>11787</v>
      </c>
      <c r="D261" s="3" t="s">
        <v>5380</v>
      </c>
      <c r="E261" s="25">
        <v>163.0006</v>
      </c>
      <c r="F261" s="13">
        <v>3.33</v>
      </c>
      <c r="G261" s="13">
        <v>4.66</v>
      </c>
      <c r="H261" s="13" t="s">
        <v>11240</v>
      </c>
      <c r="I261" s="3" t="s">
        <v>11517</v>
      </c>
      <c r="J261" s="11">
        <v>4.66</v>
      </c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ht="14.25" customHeight="1">
      <c r="A262" s="8">
        <v>261.0</v>
      </c>
      <c r="B262" s="9" t="s">
        <v>915</v>
      </c>
      <c r="C262" s="3" t="s">
        <v>11788</v>
      </c>
      <c r="D262" s="3" t="s">
        <v>5382</v>
      </c>
      <c r="E262" s="25">
        <v>197.4454</v>
      </c>
      <c r="F262" s="13">
        <v>3.72</v>
      </c>
      <c r="G262" s="31" t="s">
        <v>11789</v>
      </c>
      <c r="H262" s="13" t="s">
        <v>11240</v>
      </c>
      <c r="I262" s="3" t="s">
        <v>11513</v>
      </c>
      <c r="J262" s="11">
        <v>5.38</v>
      </c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ht="14.25" customHeight="1">
      <c r="A263" s="8">
        <v>262.0</v>
      </c>
      <c r="B263" s="31" t="s">
        <v>919</v>
      </c>
      <c r="C263" s="26" t="s">
        <v>11790</v>
      </c>
      <c r="D263" s="26" t="s">
        <v>5384</v>
      </c>
      <c r="E263" s="32">
        <v>163.0006</v>
      </c>
      <c r="F263" s="13">
        <v>3.06</v>
      </c>
      <c r="G263" s="31" t="s">
        <v>11791</v>
      </c>
      <c r="H263" s="13" t="s">
        <v>11240</v>
      </c>
      <c r="I263" s="3" t="s">
        <v>11792</v>
      </c>
      <c r="J263" s="11">
        <v>4.34</v>
      </c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ht="15.75" customHeight="1">
      <c r="A264" s="8">
        <v>263.0</v>
      </c>
      <c r="B264" s="9" t="s">
        <v>3262</v>
      </c>
      <c r="C264" s="3" t="s">
        <v>11793</v>
      </c>
      <c r="D264" s="3" t="s">
        <v>5386</v>
      </c>
      <c r="E264" s="25">
        <v>163.0006</v>
      </c>
      <c r="F264" s="13">
        <v>2.84</v>
      </c>
      <c r="G264" s="31" t="s">
        <v>11794</v>
      </c>
      <c r="H264" s="13" t="s">
        <v>11240</v>
      </c>
      <c r="I264" s="3" t="s">
        <v>11513</v>
      </c>
      <c r="J264" s="11">
        <v>4.31</v>
      </c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ht="15.75" customHeight="1">
      <c r="A265" s="8">
        <v>264.0</v>
      </c>
      <c r="B265" s="9" t="s">
        <v>923</v>
      </c>
      <c r="C265" s="3" t="s">
        <v>11795</v>
      </c>
      <c r="D265" s="3" t="s">
        <v>5388</v>
      </c>
      <c r="E265" s="25">
        <v>163.0006</v>
      </c>
      <c r="F265" s="13">
        <v>3.06</v>
      </c>
      <c r="G265" s="31" t="s">
        <v>11796</v>
      </c>
      <c r="H265" s="13" t="s">
        <v>11240</v>
      </c>
      <c r="I265" s="3" t="s">
        <v>11513</v>
      </c>
      <c r="J265" s="11">
        <v>4.215</v>
      </c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ht="14.25" customHeight="1">
      <c r="A266" s="8">
        <v>265.0</v>
      </c>
      <c r="B266" s="9" t="s">
        <v>926</v>
      </c>
      <c r="C266" s="3" t="s">
        <v>11797</v>
      </c>
      <c r="D266" s="3" t="s">
        <v>5390</v>
      </c>
      <c r="E266" s="25">
        <v>163.0006</v>
      </c>
      <c r="F266" s="13">
        <v>3.62</v>
      </c>
      <c r="G266" s="31" t="s">
        <v>11798</v>
      </c>
      <c r="H266" s="13" t="s">
        <v>11240</v>
      </c>
      <c r="I266" s="3" t="s">
        <v>11513</v>
      </c>
      <c r="J266" s="11">
        <v>4.77</v>
      </c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ht="14.25" customHeight="1">
      <c r="A267" s="8">
        <v>266.0</v>
      </c>
      <c r="B267" s="31" t="s">
        <v>929</v>
      </c>
      <c r="C267" s="26" t="s">
        <v>11799</v>
      </c>
      <c r="D267" s="26" t="s">
        <v>11800</v>
      </c>
      <c r="E267" s="32">
        <v>197.4454</v>
      </c>
      <c r="F267" s="13">
        <v>4.01</v>
      </c>
      <c r="G267" s="18">
        <v>5.71</v>
      </c>
      <c r="H267" s="13" t="s">
        <v>11240</v>
      </c>
      <c r="I267" s="3" t="s">
        <v>11259</v>
      </c>
      <c r="J267" s="18">
        <v>5.71</v>
      </c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ht="14.25" customHeight="1">
      <c r="A268" s="8">
        <v>267.0</v>
      </c>
      <c r="B268" s="9" t="s">
        <v>932</v>
      </c>
      <c r="C268" s="3" t="s">
        <v>11801</v>
      </c>
      <c r="D268" s="3" t="s">
        <v>11802</v>
      </c>
      <c r="E268" s="25">
        <v>197.4454</v>
      </c>
      <c r="F268" s="13">
        <v>3.77</v>
      </c>
      <c r="G268" s="31" t="s">
        <v>11803</v>
      </c>
      <c r="H268" s="13" t="s">
        <v>11240</v>
      </c>
      <c r="I268" s="3" t="s">
        <v>11513</v>
      </c>
      <c r="J268" s="11">
        <v>4.475</v>
      </c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ht="14.25" customHeight="1">
      <c r="A269" s="8">
        <v>268.0</v>
      </c>
      <c r="B269" s="9" t="s">
        <v>935</v>
      </c>
      <c r="C269" s="3" t="s">
        <v>11804</v>
      </c>
      <c r="D269" s="3" t="s">
        <v>5392</v>
      </c>
      <c r="E269" s="25">
        <v>197.4454</v>
      </c>
      <c r="F269" s="13">
        <v>3.84</v>
      </c>
      <c r="G269" s="31" t="s">
        <v>11805</v>
      </c>
      <c r="H269" s="13" t="s">
        <v>11240</v>
      </c>
      <c r="I269" s="3" t="s">
        <v>11513</v>
      </c>
      <c r="J269" s="11">
        <v>5.445</v>
      </c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ht="14.25" customHeight="1">
      <c r="A270" s="8">
        <v>269.0</v>
      </c>
      <c r="B270" s="9" t="s">
        <v>11806</v>
      </c>
      <c r="C270" s="3" t="s">
        <v>11807</v>
      </c>
      <c r="D270" s="3" t="s">
        <v>11808</v>
      </c>
      <c r="E270" s="25">
        <v>197.4454</v>
      </c>
      <c r="F270" s="13">
        <v>3.8</v>
      </c>
      <c r="G270" s="31" t="s">
        <v>11809</v>
      </c>
      <c r="H270" s="13" t="s">
        <v>11240</v>
      </c>
      <c r="I270" s="3" t="s">
        <v>11513</v>
      </c>
      <c r="J270" s="11">
        <v>5.215</v>
      </c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ht="14.25" customHeight="1">
      <c r="A271" s="8">
        <v>270.0</v>
      </c>
      <c r="B271" s="9" t="s">
        <v>938</v>
      </c>
      <c r="C271" s="3" t="s">
        <v>11810</v>
      </c>
      <c r="D271" s="3" t="s">
        <v>940</v>
      </c>
      <c r="E271" s="25">
        <v>197.4454</v>
      </c>
      <c r="F271" s="13">
        <v>3.69</v>
      </c>
      <c r="G271" s="31" t="s">
        <v>11811</v>
      </c>
      <c r="H271" s="13" t="s">
        <v>11240</v>
      </c>
      <c r="I271" s="3" t="s">
        <v>11812</v>
      </c>
      <c r="J271" s="11">
        <v>4.33</v>
      </c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ht="14.25" customHeight="1">
      <c r="A272" s="8">
        <v>271.0</v>
      </c>
      <c r="B272" s="31" t="s">
        <v>5408</v>
      </c>
      <c r="C272" s="26" t="s">
        <v>11813</v>
      </c>
      <c r="D272" s="26" t="s">
        <v>5410</v>
      </c>
      <c r="E272" s="32">
        <v>130.092</v>
      </c>
      <c r="F272" s="13">
        <v>1.91</v>
      </c>
      <c r="G272" s="18">
        <v>3.42</v>
      </c>
      <c r="H272" s="13" t="s">
        <v>11240</v>
      </c>
      <c r="I272" s="3" t="s">
        <v>11259</v>
      </c>
      <c r="J272" s="18">
        <v>3.42</v>
      </c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ht="14.25" customHeight="1">
      <c r="A273" s="8">
        <v>272.0</v>
      </c>
      <c r="B273" s="31" t="s">
        <v>5412</v>
      </c>
      <c r="C273" s="3" t="s">
        <v>5413</v>
      </c>
      <c r="D273" s="26" t="s">
        <v>11814</v>
      </c>
      <c r="E273" s="25">
        <v>112.1015</v>
      </c>
      <c r="F273" s="13">
        <v>1.77</v>
      </c>
      <c r="G273" s="18">
        <v>3.76</v>
      </c>
      <c r="H273" s="20" t="s">
        <v>11296</v>
      </c>
      <c r="I273" s="26" t="s">
        <v>11259</v>
      </c>
      <c r="J273" s="18">
        <v>3.76</v>
      </c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ht="14.25" customHeight="1">
      <c r="A274" s="8">
        <v>273.0</v>
      </c>
      <c r="B274" s="9" t="s">
        <v>5424</v>
      </c>
      <c r="C274" s="3" t="s">
        <v>5425</v>
      </c>
      <c r="D274" s="3" t="s">
        <v>11815</v>
      </c>
      <c r="E274" s="25">
        <v>184.0635</v>
      </c>
      <c r="F274" s="13">
        <v>3.23</v>
      </c>
      <c r="G274" s="13">
        <v>4.722228361544834</v>
      </c>
      <c r="H274" s="13" t="s">
        <v>11240</v>
      </c>
      <c r="I274" s="3" t="s">
        <v>11290</v>
      </c>
      <c r="J274" s="11">
        <v>4.722228361544834</v>
      </c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ht="15.0" customHeight="1">
      <c r="A275" s="8">
        <v>274.0</v>
      </c>
      <c r="B275" s="31" t="s">
        <v>11816</v>
      </c>
      <c r="C275" s="26" t="s">
        <v>11817</v>
      </c>
      <c r="D275" s="26" t="s">
        <v>11818</v>
      </c>
      <c r="E275" s="32">
        <v>130.092</v>
      </c>
      <c r="F275" s="13">
        <v>1.91</v>
      </c>
      <c r="G275" s="18">
        <v>3.65</v>
      </c>
      <c r="H275" s="13" t="s">
        <v>11240</v>
      </c>
      <c r="I275" s="3" t="s">
        <v>11259</v>
      </c>
      <c r="J275" s="18">
        <v>3.65</v>
      </c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ht="15.75" customHeight="1">
      <c r="A276" s="8">
        <v>275.0</v>
      </c>
      <c r="B276" s="31" t="s">
        <v>11819</v>
      </c>
      <c r="C276" s="26" t="s">
        <v>11820</v>
      </c>
      <c r="D276" s="26" t="s">
        <v>11821</v>
      </c>
      <c r="E276" s="32">
        <v>130.092</v>
      </c>
      <c r="F276" s="13">
        <v>1.91</v>
      </c>
      <c r="G276" s="18">
        <v>3.49</v>
      </c>
      <c r="H276" s="13" t="s">
        <v>11240</v>
      </c>
      <c r="I276" s="3" t="s">
        <v>11259</v>
      </c>
      <c r="J276" s="18">
        <v>3.49</v>
      </c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ht="15.75" customHeight="1">
      <c r="A277" s="8">
        <v>276.0</v>
      </c>
      <c r="B277" s="31" t="s">
        <v>11822</v>
      </c>
      <c r="C277" s="26" t="s">
        <v>11823</v>
      </c>
      <c r="D277" s="26" t="s">
        <v>11824</v>
      </c>
      <c r="E277" s="32">
        <v>130.092</v>
      </c>
      <c r="F277" s="13">
        <v>1.91</v>
      </c>
      <c r="G277" s="18">
        <v>3.21</v>
      </c>
      <c r="H277" s="13" t="s">
        <v>11240</v>
      </c>
      <c r="I277" s="3" t="s">
        <v>11259</v>
      </c>
      <c r="J277" s="18">
        <v>3.21</v>
      </c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ht="15.75" customHeight="1">
      <c r="A278" s="8">
        <v>277.0</v>
      </c>
      <c r="B278" s="31" t="s">
        <v>5446</v>
      </c>
      <c r="C278" s="3" t="s">
        <v>5447</v>
      </c>
      <c r="D278" s="26" t="s">
        <v>5448</v>
      </c>
      <c r="E278" s="25">
        <v>220.0076</v>
      </c>
      <c r="F278" s="13">
        <v>2.91</v>
      </c>
      <c r="G278" s="18">
        <v>5.94</v>
      </c>
      <c r="H278" s="20" t="s">
        <v>11296</v>
      </c>
      <c r="I278" s="26" t="s">
        <v>11259</v>
      </c>
      <c r="J278" s="18">
        <v>5.94</v>
      </c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ht="15.75" customHeight="1">
      <c r="A279" s="8">
        <v>278.0</v>
      </c>
      <c r="B279" s="9" t="s">
        <v>3268</v>
      </c>
      <c r="C279" s="3" t="s">
        <v>946</v>
      </c>
      <c r="D279" s="3" t="s">
        <v>11825</v>
      </c>
      <c r="E279" s="25">
        <v>139.1086</v>
      </c>
      <c r="F279" s="13">
        <v>1.79</v>
      </c>
      <c r="G279" s="18">
        <v>3.53</v>
      </c>
      <c r="H279" s="13" t="s">
        <v>11240</v>
      </c>
      <c r="I279" s="3" t="s">
        <v>11658</v>
      </c>
      <c r="J279" s="18">
        <v>3.53</v>
      </c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ht="15.0" customHeight="1">
      <c r="A280" s="8">
        <v>279.0</v>
      </c>
      <c r="B280" s="9" t="s">
        <v>948</v>
      </c>
      <c r="C280" s="3" t="s">
        <v>949</v>
      </c>
      <c r="D280" s="3" t="s">
        <v>950</v>
      </c>
      <c r="E280" s="25">
        <v>139.1086</v>
      </c>
      <c r="F280" s="13">
        <v>1.91</v>
      </c>
      <c r="G280" s="31" t="s">
        <v>11826</v>
      </c>
      <c r="H280" s="13" t="s">
        <v>11240</v>
      </c>
      <c r="I280" s="3" t="s">
        <v>11595</v>
      </c>
      <c r="J280" s="11">
        <v>4.1</v>
      </c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ht="15.0" customHeight="1">
      <c r="A281" s="8">
        <v>280.0</v>
      </c>
      <c r="B281" s="9" t="s">
        <v>951</v>
      </c>
      <c r="C281" s="3" t="s">
        <v>952</v>
      </c>
      <c r="D281" s="3" t="s">
        <v>953</v>
      </c>
      <c r="E281" s="25">
        <v>139.1086</v>
      </c>
      <c r="F281" s="13">
        <v>2.0</v>
      </c>
      <c r="G281" s="18">
        <v>3.34</v>
      </c>
      <c r="H281" s="13" t="s">
        <v>11240</v>
      </c>
      <c r="I281" s="3" t="s">
        <v>11658</v>
      </c>
      <c r="J281" s="18">
        <v>3.34</v>
      </c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ht="15.0" customHeight="1">
      <c r="A282" s="8">
        <v>281.0</v>
      </c>
      <c r="B282" s="31" t="s">
        <v>5473</v>
      </c>
      <c r="C282" s="26" t="s">
        <v>11827</v>
      </c>
      <c r="D282" s="26" t="s">
        <v>5475</v>
      </c>
      <c r="E282" s="32">
        <v>153.1351</v>
      </c>
      <c r="F282" s="13">
        <v>2.48</v>
      </c>
      <c r="G282" s="18">
        <v>5.1</v>
      </c>
      <c r="H282" s="13" t="s">
        <v>11240</v>
      </c>
      <c r="I282" s="3" t="s">
        <v>11259</v>
      </c>
      <c r="J282" s="18">
        <v>5.1</v>
      </c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ht="14.25" customHeight="1">
      <c r="A283" s="8">
        <v>282.0</v>
      </c>
      <c r="B283" s="31" t="s">
        <v>5493</v>
      </c>
      <c r="C283" s="26" t="s">
        <v>11828</v>
      </c>
      <c r="D283" s="26" t="s">
        <v>5495</v>
      </c>
      <c r="E283" s="32">
        <v>218.0047</v>
      </c>
      <c r="F283" s="13">
        <v>2.8</v>
      </c>
      <c r="G283" s="18">
        <v>4.3</v>
      </c>
      <c r="H283" s="13" t="s">
        <v>11240</v>
      </c>
      <c r="I283" s="3" t="s">
        <v>11259</v>
      </c>
      <c r="J283" s="18">
        <v>4.3</v>
      </c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ht="15.0" customHeight="1">
      <c r="A284" s="8">
        <v>283.0</v>
      </c>
      <c r="B284" s="31" t="s">
        <v>11829</v>
      </c>
      <c r="C284" s="26" t="s">
        <v>11830</v>
      </c>
      <c r="D284" s="26" t="s">
        <v>11831</v>
      </c>
      <c r="E284" s="32">
        <v>232.0312</v>
      </c>
      <c r="F284" s="13">
        <v>2.8</v>
      </c>
      <c r="G284" s="18">
        <v>4.07</v>
      </c>
      <c r="H284" s="13" t="s">
        <v>11240</v>
      </c>
      <c r="I284" s="3" t="s">
        <v>11259</v>
      </c>
      <c r="J284" s="18">
        <v>4.07</v>
      </c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ht="15.0" customHeight="1">
      <c r="A285" s="8">
        <v>284.0</v>
      </c>
      <c r="B285" s="31" t="s">
        <v>5505</v>
      </c>
      <c r="C285" s="26" t="s">
        <v>11832</v>
      </c>
      <c r="D285" s="26" t="s">
        <v>5507</v>
      </c>
      <c r="E285" s="32">
        <v>173.5534</v>
      </c>
      <c r="F285" s="13">
        <v>2.55</v>
      </c>
      <c r="G285" s="18">
        <v>4.66</v>
      </c>
      <c r="H285" s="13" t="s">
        <v>11240</v>
      </c>
      <c r="I285" s="3" t="s">
        <v>11259</v>
      </c>
      <c r="J285" s="18">
        <v>4.66</v>
      </c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ht="15.0" customHeight="1">
      <c r="A286" s="8">
        <v>285.0</v>
      </c>
      <c r="B286" s="31" t="s">
        <v>5526</v>
      </c>
      <c r="C286" s="26" t="s">
        <v>11833</v>
      </c>
      <c r="D286" s="26" t="s">
        <v>5528</v>
      </c>
      <c r="E286" s="32">
        <v>157.0991</v>
      </c>
      <c r="F286" s="13">
        <v>2.11</v>
      </c>
      <c r="G286" s="18">
        <v>3.9</v>
      </c>
      <c r="H286" s="13" t="s">
        <v>11240</v>
      </c>
      <c r="I286" s="3" t="s">
        <v>11259</v>
      </c>
      <c r="J286" s="18">
        <v>3.9</v>
      </c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ht="15.75" customHeight="1">
      <c r="A287" s="8">
        <v>286.0</v>
      </c>
      <c r="B287" s="31" t="s">
        <v>5535</v>
      </c>
      <c r="C287" s="26" t="s">
        <v>11834</v>
      </c>
      <c r="D287" s="26" t="s">
        <v>5537</v>
      </c>
      <c r="E287" s="32">
        <v>157.0991</v>
      </c>
      <c r="F287" s="13">
        <v>2.11</v>
      </c>
      <c r="G287" s="18">
        <v>4.22</v>
      </c>
      <c r="H287" s="13" t="s">
        <v>11240</v>
      </c>
      <c r="I287" s="3" t="s">
        <v>11259</v>
      </c>
      <c r="J287" s="18">
        <v>4.22</v>
      </c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ht="14.25" customHeight="1">
      <c r="A288" s="8">
        <v>287.0</v>
      </c>
      <c r="B288" s="9" t="s">
        <v>957</v>
      </c>
      <c r="C288" s="3" t="s">
        <v>11835</v>
      </c>
      <c r="D288" s="3" t="s">
        <v>11836</v>
      </c>
      <c r="E288" s="25">
        <v>207.1066</v>
      </c>
      <c r="F288" s="13">
        <v>2.87</v>
      </c>
      <c r="G288" s="13">
        <v>5.08</v>
      </c>
      <c r="H288" s="13" t="s">
        <v>11240</v>
      </c>
      <c r="I288" s="3" t="s">
        <v>11259</v>
      </c>
      <c r="J288" s="13">
        <v>5.08</v>
      </c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ht="14.25" customHeight="1">
      <c r="A289" s="8">
        <v>288.0</v>
      </c>
      <c r="B289" s="31" t="s">
        <v>11837</v>
      </c>
      <c r="C289" s="26" t="s">
        <v>11838</v>
      </c>
      <c r="D289" s="26" t="s">
        <v>11839</v>
      </c>
      <c r="E289" s="32">
        <v>169.1345</v>
      </c>
      <c r="F289" s="13">
        <v>0.99</v>
      </c>
      <c r="G289" s="18">
        <v>3.7</v>
      </c>
      <c r="H289" s="13" t="s">
        <v>11240</v>
      </c>
      <c r="I289" s="3" t="s">
        <v>11259</v>
      </c>
      <c r="J289" s="18">
        <v>3.7</v>
      </c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ht="15.0" customHeight="1">
      <c r="A290" s="8">
        <v>289.0</v>
      </c>
      <c r="B290" s="31" t="s">
        <v>11840</v>
      </c>
      <c r="C290" s="26" t="s">
        <v>11841</v>
      </c>
      <c r="D290" s="26" t="s">
        <v>11842</v>
      </c>
      <c r="E290" s="32">
        <v>230.107</v>
      </c>
      <c r="F290" s="13">
        <v>3.44</v>
      </c>
      <c r="G290" s="18">
        <v>5.44</v>
      </c>
      <c r="H290" s="13" t="s">
        <v>11240</v>
      </c>
      <c r="I290" s="3" t="s">
        <v>11259</v>
      </c>
      <c r="J290" s="18">
        <v>5.44</v>
      </c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ht="15.0" customHeight="1">
      <c r="A291" s="8">
        <v>290.0</v>
      </c>
      <c r="B291" s="31" t="s">
        <v>5560</v>
      </c>
      <c r="C291" s="26" t="s">
        <v>11843</v>
      </c>
      <c r="D291" s="26" t="s">
        <v>11844</v>
      </c>
      <c r="E291" s="32">
        <v>162.109</v>
      </c>
      <c r="F291" s="13">
        <v>2.82</v>
      </c>
      <c r="G291" s="18">
        <v>5.33</v>
      </c>
      <c r="H291" s="13" t="s">
        <v>11240</v>
      </c>
      <c r="I291" s="3" t="s">
        <v>11259</v>
      </c>
      <c r="J291" s="18">
        <v>5.33</v>
      </c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ht="14.25" customHeight="1">
      <c r="A292" s="8">
        <v>291.0</v>
      </c>
      <c r="B292" s="31" t="s">
        <v>5570</v>
      </c>
      <c r="C292" s="26" t="s">
        <v>11845</v>
      </c>
      <c r="D292" s="26" t="s">
        <v>11846</v>
      </c>
      <c r="E292" s="32">
        <v>107.1527</v>
      </c>
      <c r="F292" s="13">
        <v>1.9</v>
      </c>
      <c r="G292" s="18">
        <v>3.77</v>
      </c>
      <c r="H292" s="13" t="s">
        <v>11240</v>
      </c>
      <c r="I292" s="3" t="s">
        <v>11259</v>
      </c>
      <c r="J292" s="18">
        <v>3.77</v>
      </c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ht="14.25" customHeight="1">
      <c r="A293" s="8">
        <v>292.0</v>
      </c>
      <c r="B293" s="31" t="s">
        <v>5574</v>
      </c>
      <c r="C293" s="26" t="s">
        <v>11847</v>
      </c>
      <c r="D293" s="26" t="s">
        <v>11848</v>
      </c>
      <c r="E293" s="32">
        <v>107.1527</v>
      </c>
      <c r="F293" s="13">
        <v>1.68</v>
      </c>
      <c r="G293" s="18">
        <v>2.96</v>
      </c>
      <c r="H293" s="13" t="s">
        <v>11240</v>
      </c>
      <c r="I293" s="3" t="s">
        <v>11259</v>
      </c>
      <c r="J293" s="18">
        <v>2.96</v>
      </c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ht="14.25" customHeight="1">
      <c r="A294" s="8">
        <v>293.0</v>
      </c>
      <c r="B294" s="31" t="s">
        <v>975</v>
      </c>
      <c r="C294" s="26" t="s">
        <v>11849</v>
      </c>
      <c r="D294" s="26" t="s">
        <v>11850</v>
      </c>
      <c r="E294" s="32">
        <v>93.1262</v>
      </c>
      <c r="F294" s="13">
        <v>1.22</v>
      </c>
      <c r="G294" s="18">
        <v>3.52</v>
      </c>
      <c r="H294" s="13" t="s">
        <v>11240</v>
      </c>
      <c r="I294" s="3" t="s">
        <v>11259</v>
      </c>
      <c r="J294" s="18">
        <v>3.52</v>
      </c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ht="14.25" customHeight="1">
      <c r="A295" s="8">
        <v>294.0</v>
      </c>
      <c r="B295" s="31" t="s">
        <v>978</v>
      </c>
      <c r="C295" s="26" t="s">
        <v>11851</v>
      </c>
      <c r="D295" s="26" t="s">
        <v>11852</v>
      </c>
      <c r="E295" s="32">
        <v>93.1262</v>
      </c>
      <c r="F295" s="13">
        <v>1.2</v>
      </c>
      <c r="G295" s="18">
        <v>3.1</v>
      </c>
      <c r="H295" s="13" t="s">
        <v>11240</v>
      </c>
      <c r="I295" s="3" t="s">
        <v>11259</v>
      </c>
      <c r="J295" s="18">
        <v>3.1</v>
      </c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ht="15.75" customHeight="1">
      <c r="A296" s="8">
        <v>295.0</v>
      </c>
      <c r="B296" s="31" t="s">
        <v>981</v>
      </c>
      <c r="C296" s="26" t="s">
        <v>11853</v>
      </c>
      <c r="D296" s="26" t="s">
        <v>11854</v>
      </c>
      <c r="E296" s="32">
        <v>93.1262</v>
      </c>
      <c r="F296" s="13">
        <v>1.11</v>
      </c>
      <c r="G296" s="18">
        <v>2.87</v>
      </c>
      <c r="H296" s="13" t="s">
        <v>11240</v>
      </c>
      <c r="I296" s="3" t="s">
        <v>11259</v>
      </c>
      <c r="J296" s="18">
        <v>2.87</v>
      </c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ht="15.0" customHeight="1">
      <c r="A297" s="8">
        <v>296.0</v>
      </c>
      <c r="B297" s="31" t="s">
        <v>984</v>
      </c>
      <c r="C297" s="26" t="s">
        <v>11855</v>
      </c>
      <c r="D297" s="26" t="s">
        <v>5584</v>
      </c>
      <c r="E297" s="32">
        <v>79.0997</v>
      </c>
      <c r="F297" s="13">
        <v>0.65</v>
      </c>
      <c r="G297" s="18">
        <v>2.53</v>
      </c>
      <c r="H297" s="13" t="s">
        <v>11240</v>
      </c>
      <c r="I297" s="3" t="s">
        <v>11259</v>
      </c>
      <c r="J297" s="18">
        <v>2.53</v>
      </c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ht="15.75" customHeight="1">
      <c r="A298" s="8">
        <v>297.0</v>
      </c>
      <c r="B298" s="31" t="s">
        <v>5586</v>
      </c>
      <c r="C298" s="26" t="s">
        <v>11856</v>
      </c>
      <c r="D298" s="26" t="s">
        <v>5588</v>
      </c>
      <c r="E298" s="32">
        <v>107.1527</v>
      </c>
      <c r="F298" s="13">
        <v>1.65</v>
      </c>
      <c r="G298" s="18">
        <v>4.34</v>
      </c>
      <c r="H298" s="13" t="s">
        <v>11240</v>
      </c>
      <c r="I298" s="3" t="s">
        <v>11259</v>
      </c>
      <c r="J298" s="18">
        <v>4.34</v>
      </c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ht="14.25" customHeight="1">
      <c r="A299" s="8">
        <v>298.0</v>
      </c>
      <c r="B299" s="31" t="s">
        <v>5590</v>
      </c>
      <c r="C299" s="26" t="s">
        <v>11857</v>
      </c>
      <c r="D299" s="26" t="s">
        <v>11858</v>
      </c>
      <c r="E299" s="32">
        <v>107.1527</v>
      </c>
      <c r="F299" s="13">
        <v>1.9</v>
      </c>
      <c r="G299" s="18">
        <v>4.1</v>
      </c>
      <c r="H299" s="13" t="s">
        <v>11240</v>
      </c>
      <c r="I299" s="3" t="s">
        <v>11259</v>
      </c>
      <c r="J299" s="18">
        <v>4.1</v>
      </c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ht="15.75" customHeight="1">
      <c r="A300" s="8">
        <v>299.0</v>
      </c>
      <c r="B300" s="31" t="s">
        <v>5613</v>
      </c>
      <c r="C300" s="26" t="s">
        <v>5614</v>
      </c>
      <c r="D300" s="26" t="s">
        <v>5615</v>
      </c>
      <c r="E300" s="32">
        <v>199.4959</v>
      </c>
      <c r="F300" s="13">
        <v>1.54</v>
      </c>
      <c r="G300" s="18">
        <v>3.93</v>
      </c>
      <c r="H300" s="13" t="s">
        <v>11240</v>
      </c>
      <c r="I300" s="3" t="s">
        <v>11259</v>
      </c>
      <c r="J300" s="18">
        <v>3.93</v>
      </c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ht="14.25" customHeight="1">
      <c r="A301" s="8">
        <v>300.0</v>
      </c>
      <c r="B301" s="31" t="s">
        <v>5621</v>
      </c>
      <c r="C301" s="26" t="s">
        <v>11859</v>
      </c>
      <c r="D301" s="26" t="s">
        <v>11860</v>
      </c>
      <c r="E301" s="32">
        <v>113.5445</v>
      </c>
      <c r="F301" s="13">
        <v>1.22</v>
      </c>
      <c r="G301" s="18">
        <v>3.2</v>
      </c>
      <c r="H301" s="13" t="s">
        <v>11240</v>
      </c>
      <c r="I301" s="3" t="s">
        <v>11259</v>
      </c>
      <c r="J301" s="18">
        <v>3.2</v>
      </c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ht="14.25" customHeight="1">
      <c r="A302" s="8">
        <v>301.0</v>
      </c>
      <c r="B302" s="31" t="s">
        <v>5625</v>
      </c>
      <c r="C302" s="26" t="s">
        <v>11861</v>
      </c>
      <c r="D302" s="26" t="s">
        <v>5627</v>
      </c>
      <c r="E302" s="32">
        <v>113.5445</v>
      </c>
      <c r="F302" s="13">
        <v>1.33</v>
      </c>
      <c r="G302" s="18">
        <v>3.32</v>
      </c>
      <c r="H302" s="13" t="s">
        <v>11240</v>
      </c>
      <c r="I302" s="3" t="s">
        <v>11259</v>
      </c>
      <c r="J302" s="18">
        <v>3.32</v>
      </c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ht="14.25" customHeight="1">
      <c r="A303" s="8">
        <v>302.0</v>
      </c>
      <c r="B303" s="31" t="s">
        <v>11862</v>
      </c>
      <c r="C303" s="26" t="s">
        <v>11863</v>
      </c>
      <c r="D303" s="26" t="s">
        <v>11864</v>
      </c>
      <c r="E303" s="32">
        <v>147.9893</v>
      </c>
      <c r="F303" s="13">
        <v>2.11</v>
      </c>
      <c r="G303" s="18">
        <v>3.64</v>
      </c>
      <c r="H303" s="13" t="s">
        <v>11240</v>
      </c>
      <c r="I303" s="3" t="s">
        <v>11259</v>
      </c>
      <c r="J303" s="18">
        <v>3.64</v>
      </c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ht="15.0" customHeight="1">
      <c r="A304" s="8">
        <v>303.0</v>
      </c>
      <c r="B304" s="31" t="s">
        <v>11865</v>
      </c>
      <c r="C304" s="26" t="s">
        <v>11866</v>
      </c>
      <c r="D304" s="26" t="s">
        <v>11867</v>
      </c>
      <c r="E304" s="32">
        <v>147.9893</v>
      </c>
      <c r="F304" s="13">
        <v>2.15</v>
      </c>
      <c r="G304" s="18">
        <v>3.25</v>
      </c>
      <c r="H304" s="13" t="s">
        <v>11240</v>
      </c>
      <c r="I304" s="3" t="s">
        <v>11259</v>
      </c>
      <c r="J304" s="18">
        <v>3.25</v>
      </c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ht="14.25" customHeight="1">
      <c r="A305" s="8">
        <v>304.0</v>
      </c>
      <c r="B305" s="31" t="s">
        <v>11868</v>
      </c>
      <c r="C305" s="26" t="s">
        <v>11869</v>
      </c>
      <c r="D305" s="26" t="s">
        <v>11870</v>
      </c>
      <c r="E305" s="32">
        <v>147.9893</v>
      </c>
      <c r="F305" s="13">
        <v>2.56</v>
      </c>
      <c r="G305" s="18">
        <v>3.31</v>
      </c>
      <c r="H305" s="13" t="s">
        <v>11240</v>
      </c>
      <c r="I305" s="3" t="s">
        <v>11259</v>
      </c>
      <c r="J305" s="18">
        <v>3.31</v>
      </c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ht="15.0" customHeight="1">
      <c r="A306" s="8">
        <v>305.0</v>
      </c>
      <c r="B306" s="31" t="s">
        <v>11871</v>
      </c>
      <c r="C306" s="26" t="s">
        <v>11872</v>
      </c>
      <c r="D306" s="26" t="s">
        <v>11873</v>
      </c>
      <c r="E306" s="32">
        <v>147.9893</v>
      </c>
      <c r="F306" s="13">
        <v>2.4</v>
      </c>
      <c r="G306" s="18">
        <v>3.25</v>
      </c>
      <c r="H306" s="13" t="s">
        <v>11240</v>
      </c>
      <c r="I306" s="3" t="s">
        <v>11259</v>
      </c>
      <c r="J306" s="18">
        <v>3.25</v>
      </c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ht="15.0" customHeight="1">
      <c r="A307" s="8">
        <v>306.0</v>
      </c>
      <c r="B307" s="31" t="s">
        <v>11874</v>
      </c>
      <c r="C307" s="26" t="s">
        <v>11875</v>
      </c>
      <c r="D307" s="26" t="s">
        <v>11876</v>
      </c>
      <c r="E307" s="32">
        <v>181.5425</v>
      </c>
      <c r="F307" s="13">
        <v>2.41</v>
      </c>
      <c r="G307" s="18">
        <v>3.68</v>
      </c>
      <c r="H307" s="13" t="s">
        <v>11240</v>
      </c>
      <c r="I307" s="3" t="s">
        <v>11259</v>
      </c>
      <c r="J307" s="18">
        <v>3.68</v>
      </c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ht="15.0" customHeight="1">
      <c r="A308" s="8">
        <v>307.0</v>
      </c>
      <c r="B308" s="31" t="s">
        <v>5645</v>
      </c>
      <c r="C308" s="26" t="s">
        <v>11877</v>
      </c>
      <c r="D308" s="26" t="s">
        <v>5647</v>
      </c>
      <c r="E308" s="32">
        <v>151.0617</v>
      </c>
      <c r="F308" s="13">
        <v>1.61</v>
      </c>
      <c r="G308" s="18">
        <v>2.58</v>
      </c>
      <c r="H308" s="13" t="s">
        <v>11240</v>
      </c>
      <c r="I308" s="3" t="s">
        <v>11259</v>
      </c>
      <c r="J308" s="18">
        <v>2.58</v>
      </c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ht="15.0" customHeight="1">
      <c r="A309" s="8">
        <v>308.0</v>
      </c>
      <c r="B309" s="31" t="s">
        <v>1005</v>
      </c>
      <c r="C309" s="3" t="s">
        <v>1006</v>
      </c>
      <c r="D309" s="26" t="s">
        <v>11878</v>
      </c>
      <c r="E309" s="25">
        <v>110.9691</v>
      </c>
      <c r="F309" s="13">
        <v>2.03</v>
      </c>
      <c r="G309" s="18">
        <v>3.19</v>
      </c>
      <c r="H309" s="20" t="s">
        <v>11296</v>
      </c>
      <c r="I309" s="26" t="s">
        <v>11259</v>
      </c>
      <c r="J309" s="18">
        <v>3.19</v>
      </c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ht="15.0" customHeight="1">
      <c r="A310" s="8">
        <v>309.0</v>
      </c>
      <c r="B310" s="31" t="s">
        <v>11879</v>
      </c>
      <c r="C310" s="26" t="s">
        <v>11880</v>
      </c>
      <c r="D310" s="26" t="s">
        <v>11881</v>
      </c>
      <c r="E310" s="32">
        <v>90.5508</v>
      </c>
      <c r="F310" s="13">
        <v>2.48</v>
      </c>
      <c r="G310" s="18">
        <v>2.85</v>
      </c>
      <c r="H310" s="13" t="s">
        <v>11240</v>
      </c>
      <c r="I310" s="3" t="s">
        <v>11259</v>
      </c>
      <c r="J310" s="18">
        <v>2.85</v>
      </c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ht="15.0" customHeight="1">
      <c r="A311" s="8">
        <v>310.0</v>
      </c>
      <c r="B311" s="31" t="s">
        <v>11882</v>
      </c>
      <c r="C311" s="3" t="s">
        <v>11883</v>
      </c>
      <c r="D311" s="26" t="s">
        <v>11884</v>
      </c>
      <c r="E311" s="25">
        <v>74.5085</v>
      </c>
      <c r="F311" s="13">
        <v>1.3</v>
      </c>
      <c r="G311" s="18">
        <v>3.48</v>
      </c>
      <c r="H311" s="20" t="s">
        <v>11296</v>
      </c>
      <c r="I311" s="26" t="s">
        <v>11259</v>
      </c>
      <c r="J311" s="18">
        <v>3.48</v>
      </c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ht="14.25" customHeight="1">
      <c r="A312" s="8">
        <v>311.0</v>
      </c>
      <c r="B312" s="31" t="s">
        <v>5661</v>
      </c>
      <c r="C312" s="3" t="s">
        <v>5662</v>
      </c>
      <c r="D312" s="26" t="s">
        <v>11885</v>
      </c>
      <c r="E312" s="25">
        <v>282.7565</v>
      </c>
      <c r="F312" s="13">
        <v>2.1</v>
      </c>
      <c r="G312" s="18">
        <v>3.9</v>
      </c>
      <c r="H312" s="20" t="s">
        <v>11240</v>
      </c>
      <c r="I312" s="26" t="s">
        <v>11282</v>
      </c>
      <c r="J312" s="18">
        <v>3.9</v>
      </c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ht="15.0" customHeight="1">
      <c r="A313" s="8">
        <v>312.0</v>
      </c>
      <c r="B313" s="31" t="s">
        <v>5670</v>
      </c>
      <c r="C313" s="3" t="s">
        <v>5671</v>
      </c>
      <c r="D313" s="26" t="s">
        <v>11886</v>
      </c>
      <c r="E313" s="25">
        <v>124.9643</v>
      </c>
      <c r="F313" s="13">
        <v>0.23</v>
      </c>
      <c r="G313" s="18">
        <v>1.69</v>
      </c>
      <c r="H313" s="20" t="s">
        <v>11240</v>
      </c>
      <c r="I313" s="26" t="s">
        <v>11282</v>
      </c>
      <c r="J313" s="18">
        <v>1.69</v>
      </c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ht="15.75" customHeight="1">
      <c r="A314" s="8">
        <v>313.0</v>
      </c>
      <c r="B314" s="31" t="s">
        <v>5674</v>
      </c>
      <c r="C314" s="3" t="s">
        <v>5675</v>
      </c>
      <c r="D314" s="26" t="s">
        <v>11887</v>
      </c>
      <c r="E314" s="25">
        <v>138.9908</v>
      </c>
      <c r="F314" s="13">
        <v>0.62</v>
      </c>
      <c r="G314" s="18">
        <v>1.94</v>
      </c>
      <c r="H314" s="20" t="s">
        <v>11240</v>
      </c>
      <c r="I314" s="26" t="s">
        <v>11282</v>
      </c>
      <c r="J314" s="18">
        <v>1.94</v>
      </c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ht="14.25" customHeight="1">
      <c r="A315" s="8">
        <v>314.0</v>
      </c>
      <c r="B315" s="31" t="s">
        <v>3284</v>
      </c>
      <c r="C315" s="3" t="s">
        <v>3285</v>
      </c>
      <c r="D315" s="26" t="s">
        <v>11888</v>
      </c>
      <c r="E315" s="25">
        <v>128.9843</v>
      </c>
      <c r="F315" s="13">
        <v>0.78</v>
      </c>
      <c r="G315" s="18">
        <v>2.24</v>
      </c>
      <c r="H315" s="20" t="s">
        <v>11240</v>
      </c>
      <c r="I315" s="26" t="s">
        <v>11282</v>
      </c>
      <c r="J315" s="18">
        <v>2.24</v>
      </c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ht="15.0" customHeight="1">
      <c r="A316" s="8">
        <v>315.0</v>
      </c>
      <c r="B316" s="31" t="s">
        <v>1017</v>
      </c>
      <c r="C316" s="26" t="s">
        <v>11889</v>
      </c>
      <c r="D316" s="26" t="s">
        <v>3287</v>
      </c>
      <c r="E316" s="32">
        <v>80.513</v>
      </c>
      <c r="F316" s="13">
        <v>0.03</v>
      </c>
      <c r="G316" s="31" t="s">
        <v>11890</v>
      </c>
      <c r="H316" s="13" t="s">
        <v>11240</v>
      </c>
      <c r="I316" s="3" t="s">
        <v>11891</v>
      </c>
      <c r="J316" s="18">
        <v>1.42</v>
      </c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ht="15.0" customHeight="1">
      <c r="A317" s="8">
        <v>316.0</v>
      </c>
      <c r="B317" s="31" t="s">
        <v>1020</v>
      </c>
      <c r="C317" s="26" t="s">
        <v>11892</v>
      </c>
      <c r="D317" s="26" t="s">
        <v>3289</v>
      </c>
      <c r="E317" s="32">
        <v>149.4026</v>
      </c>
      <c r="F317" s="13">
        <v>1.42</v>
      </c>
      <c r="G317" s="31" t="s">
        <v>11893</v>
      </c>
      <c r="H317" s="13" t="s">
        <v>11240</v>
      </c>
      <c r="I317" s="3" t="s">
        <v>11891</v>
      </c>
      <c r="J317" s="18">
        <v>3.23</v>
      </c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ht="15.0" customHeight="1">
      <c r="A318" s="8">
        <v>317.0</v>
      </c>
      <c r="B318" s="31" t="s">
        <v>1023</v>
      </c>
      <c r="C318" s="3" t="s">
        <v>1024</v>
      </c>
      <c r="D318" s="26" t="s">
        <v>11894</v>
      </c>
      <c r="E318" s="25">
        <v>94.5395</v>
      </c>
      <c r="F318" s="13">
        <v>0.53</v>
      </c>
      <c r="G318" s="18">
        <v>1.61</v>
      </c>
      <c r="H318" s="20" t="s">
        <v>11240</v>
      </c>
      <c r="I318" s="26" t="s">
        <v>11282</v>
      </c>
      <c r="J318" s="18">
        <v>1.61</v>
      </c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ht="15.0" customHeight="1">
      <c r="A319" s="8">
        <v>318.0</v>
      </c>
      <c r="B319" s="9" t="s">
        <v>11895</v>
      </c>
      <c r="C319" s="3" t="s">
        <v>11896</v>
      </c>
      <c r="D319" s="3" t="s">
        <v>11897</v>
      </c>
      <c r="E319" s="25">
        <v>30.0259</v>
      </c>
      <c r="F319" s="13">
        <v>0.35</v>
      </c>
      <c r="G319" s="13">
        <v>3.3309932190414244</v>
      </c>
      <c r="H319" s="13" t="s">
        <v>11240</v>
      </c>
      <c r="I319" s="3" t="s">
        <v>11300</v>
      </c>
      <c r="J319" s="11">
        <v>3.3309932190414244</v>
      </c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ht="15.0" customHeight="1">
      <c r="A320" s="8">
        <v>319.0</v>
      </c>
      <c r="B320" s="9" t="s">
        <v>1113</v>
      </c>
      <c r="C320" s="3" t="s">
        <v>1114</v>
      </c>
      <c r="D320" s="3" t="s">
        <v>11898</v>
      </c>
      <c r="E320" s="25">
        <v>44.0524</v>
      </c>
      <c r="F320" s="13">
        <v>-0.34</v>
      </c>
      <c r="G320" s="13">
        <v>1.6858747062458712</v>
      </c>
      <c r="H320" s="13" t="s">
        <v>11240</v>
      </c>
      <c r="I320" s="3" t="s">
        <v>11300</v>
      </c>
      <c r="J320" s="11">
        <v>1.6858747062458712</v>
      </c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ht="15.0" customHeight="1">
      <c r="A321" s="8">
        <v>320.0</v>
      </c>
      <c r="B321" s="31" t="s">
        <v>1119</v>
      </c>
      <c r="C321" s="3" t="s">
        <v>1120</v>
      </c>
      <c r="D321" s="26" t="s">
        <v>1121</v>
      </c>
      <c r="E321" s="25">
        <v>86.1319</v>
      </c>
      <c r="F321" s="13">
        <v>1.31</v>
      </c>
      <c r="G321" s="18">
        <v>3.15</v>
      </c>
      <c r="H321" s="20" t="s">
        <v>11240</v>
      </c>
      <c r="I321" s="26" t="s">
        <v>11498</v>
      </c>
      <c r="J321" s="18">
        <v>3.15</v>
      </c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ht="15.0" customHeight="1">
      <c r="A322" s="8">
        <v>321.0</v>
      </c>
      <c r="B322" s="31" t="s">
        <v>5964</v>
      </c>
      <c r="C322" s="3" t="s">
        <v>5965</v>
      </c>
      <c r="D322" s="26" t="s">
        <v>11899</v>
      </c>
      <c r="E322" s="25">
        <v>114.1849</v>
      </c>
      <c r="F322" s="13">
        <v>2.29</v>
      </c>
      <c r="G322" s="18">
        <v>3.84</v>
      </c>
      <c r="H322" s="20" t="s">
        <v>11240</v>
      </c>
      <c r="I322" s="26" t="s">
        <v>11498</v>
      </c>
      <c r="J322" s="18">
        <v>3.84</v>
      </c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ht="15.0" customHeight="1">
      <c r="A323" s="8">
        <v>322.0</v>
      </c>
      <c r="B323" s="31" t="s">
        <v>5972</v>
      </c>
      <c r="C323" s="3" t="s">
        <v>5973</v>
      </c>
      <c r="D323" s="26" t="s">
        <v>11900</v>
      </c>
      <c r="E323" s="25">
        <v>170.2909</v>
      </c>
      <c r="F323" s="13">
        <v>4.25</v>
      </c>
      <c r="G323" s="18">
        <v>5.01</v>
      </c>
      <c r="H323" s="20" t="s">
        <v>11240</v>
      </c>
      <c r="I323" s="26" t="s">
        <v>11498</v>
      </c>
      <c r="J323" s="18">
        <v>5.01</v>
      </c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ht="15.0" customHeight="1">
      <c r="A324" s="8">
        <v>323.0</v>
      </c>
      <c r="B324" s="31" t="s">
        <v>5976</v>
      </c>
      <c r="C324" s="3" t="s">
        <v>5977</v>
      </c>
      <c r="D324" s="26" t="s">
        <v>11901</v>
      </c>
      <c r="E324" s="25">
        <v>184.3174</v>
      </c>
      <c r="F324" s="13">
        <v>4.75</v>
      </c>
      <c r="G324" s="18">
        <v>5.17</v>
      </c>
      <c r="H324" s="20" t="s">
        <v>11240</v>
      </c>
      <c r="I324" s="26" t="s">
        <v>11498</v>
      </c>
      <c r="J324" s="18">
        <v>5.17</v>
      </c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ht="15.0" customHeight="1">
      <c r="A325" s="8">
        <v>324.0</v>
      </c>
      <c r="B325" s="31" t="s">
        <v>1125</v>
      </c>
      <c r="C325" s="3" t="s">
        <v>1126</v>
      </c>
      <c r="D325" s="26" t="s">
        <v>1127</v>
      </c>
      <c r="E325" s="25">
        <v>72.1054</v>
      </c>
      <c r="F325" s="13">
        <v>0.88</v>
      </c>
      <c r="G325" s="18">
        <v>2.91</v>
      </c>
      <c r="H325" s="20" t="s">
        <v>11240</v>
      </c>
      <c r="I325" s="26" t="s">
        <v>11498</v>
      </c>
      <c r="J325" s="18">
        <v>2.91</v>
      </c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ht="15.0" customHeight="1">
      <c r="A326" s="8">
        <v>325.0</v>
      </c>
      <c r="B326" s="31" t="s">
        <v>5992</v>
      </c>
      <c r="C326" s="3" t="s">
        <v>5993</v>
      </c>
      <c r="D326" s="26" t="s">
        <v>11902</v>
      </c>
      <c r="E326" s="25">
        <v>128.2114</v>
      </c>
      <c r="F326" s="13">
        <v>2.78</v>
      </c>
      <c r="G326" s="18">
        <v>3.98</v>
      </c>
      <c r="H326" s="20" t="s">
        <v>11240</v>
      </c>
      <c r="I326" s="26" t="s">
        <v>11498</v>
      </c>
      <c r="J326" s="18">
        <v>3.98</v>
      </c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ht="15.0" customHeight="1">
      <c r="A327" s="8">
        <v>326.0</v>
      </c>
      <c r="B327" s="31" t="s">
        <v>6041</v>
      </c>
      <c r="C327" s="3" t="s">
        <v>1138</v>
      </c>
      <c r="D327" s="26" t="s">
        <v>11903</v>
      </c>
      <c r="E327" s="25">
        <v>70.0896</v>
      </c>
      <c r="F327" s="13">
        <v>0.6</v>
      </c>
      <c r="G327" s="18">
        <v>3.68</v>
      </c>
      <c r="H327" s="20" t="s">
        <v>11240</v>
      </c>
      <c r="I327" s="26" t="s">
        <v>11498</v>
      </c>
      <c r="J327" s="18">
        <v>3.68</v>
      </c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ht="15.0" customHeight="1">
      <c r="A328" s="8">
        <v>327.0</v>
      </c>
      <c r="B328" s="31" t="s">
        <v>6069</v>
      </c>
      <c r="C328" s="3" t="s">
        <v>6070</v>
      </c>
      <c r="D328" s="26" t="s">
        <v>11904</v>
      </c>
      <c r="E328" s="25">
        <v>84.1161</v>
      </c>
      <c r="F328" s="13">
        <v>1.09</v>
      </c>
      <c r="G328" s="18">
        <v>4.06</v>
      </c>
      <c r="H328" s="20" t="s">
        <v>11240</v>
      </c>
      <c r="I328" s="26" t="s">
        <v>11498</v>
      </c>
      <c r="J328" s="18">
        <v>4.06</v>
      </c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ht="15.75" customHeight="1">
      <c r="A329" s="8">
        <v>328.0</v>
      </c>
      <c r="B329" s="31" t="s">
        <v>6077</v>
      </c>
      <c r="C329" s="3" t="s">
        <v>6078</v>
      </c>
      <c r="D329" s="26" t="s">
        <v>11905</v>
      </c>
      <c r="E329" s="25">
        <v>126.1956</v>
      </c>
      <c r="F329" s="13">
        <v>2.57</v>
      </c>
      <c r="G329" s="18">
        <v>4.35</v>
      </c>
      <c r="H329" s="20" t="s">
        <v>11240</v>
      </c>
      <c r="I329" s="26" t="s">
        <v>11498</v>
      </c>
      <c r="J329" s="18">
        <v>4.35</v>
      </c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ht="15.75" customHeight="1">
      <c r="A330" s="8">
        <v>329.0</v>
      </c>
      <c r="B330" s="31" t="s">
        <v>6081</v>
      </c>
      <c r="C330" s="3" t="s">
        <v>6082</v>
      </c>
      <c r="D330" s="26" t="s">
        <v>11906</v>
      </c>
      <c r="E330" s="25">
        <v>154.2486</v>
      </c>
      <c r="F330" s="13">
        <v>3.55</v>
      </c>
      <c r="G330" s="18">
        <v>5.5</v>
      </c>
      <c r="H330" s="20" t="s">
        <v>11240</v>
      </c>
      <c r="I330" s="26" t="s">
        <v>11498</v>
      </c>
      <c r="J330" s="18">
        <v>5.5</v>
      </c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ht="15.75" customHeight="1">
      <c r="A331" s="8">
        <v>330.0</v>
      </c>
      <c r="B331" s="31" t="s">
        <v>6097</v>
      </c>
      <c r="C331" s="3" t="s">
        <v>6098</v>
      </c>
      <c r="D331" s="26" t="s">
        <v>11907</v>
      </c>
      <c r="E331" s="25">
        <v>98.1426</v>
      </c>
      <c r="F331" s="13">
        <v>1.58</v>
      </c>
      <c r="G331" s="18">
        <v>4.05</v>
      </c>
      <c r="H331" s="20" t="s">
        <v>11240</v>
      </c>
      <c r="I331" s="26" t="s">
        <v>11498</v>
      </c>
      <c r="J331" s="18">
        <v>4.05</v>
      </c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ht="15.0" customHeight="1">
      <c r="A332" s="8">
        <v>331.0</v>
      </c>
      <c r="B332" s="31" t="s">
        <v>6101</v>
      </c>
      <c r="C332" s="3" t="s">
        <v>6102</v>
      </c>
      <c r="D332" s="26" t="s">
        <v>11908</v>
      </c>
      <c r="E332" s="25">
        <v>112.1691</v>
      </c>
      <c r="F332" s="13">
        <v>2.07</v>
      </c>
      <c r="G332" s="18">
        <v>4.26</v>
      </c>
      <c r="H332" s="20" t="s">
        <v>11240</v>
      </c>
      <c r="I332" s="26" t="s">
        <v>11498</v>
      </c>
      <c r="J332" s="18">
        <v>4.26</v>
      </c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ht="15.0" customHeight="1">
      <c r="A333" s="8">
        <v>332.0</v>
      </c>
      <c r="B333" s="31" t="s">
        <v>6105</v>
      </c>
      <c r="C333" s="3" t="s">
        <v>6106</v>
      </c>
      <c r="D333" s="26" t="s">
        <v>11909</v>
      </c>
      <c r="E333" s="25">
        <v>140.2221</v>
      </c>
      <c r="F333" s="13">
        <v>3.06</v>
      </c>
      <c r="G333" s="18">
        <v>4.87</v>
      </c>
      <c r="H333" s="20" t="s">
        <v>11240</v>
      </c>
      <c r="I333" s="26" t="s">
        <v>11498</v>
      </c>
      <c r="J333" s="18">
        <v>4.87</v>
      </c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ht="14.25" customHeight="1">
      <c r="A334" s="8">
        <v>333.0</v>
      </c>
      <c r="B334" s="31" t="s">
        <v>6112</v>
      </c>
      <c r="C334" s="26" t="s">
        <v>11910</v>
      </c>
      <c r="D334" s="26" t="s">
        <v>11911</v>
      </c>
      <c r="E334" s="32">
        <v>134.5603</v>
      </c>
      <c r="F334" s="13">
        <v>0.23</v>
      </c>
      <c r="G334" s="18">
        <v>4.69</v>
      </c>
      <c r="H334" s="13" t="s">
        <v>11240</v>
      </c>
      <c r="I334" s="3" t="s">
        <v>11912</v>
      </c>
      <c r="J334" s="18">
        <v>4.69</v>
      </c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ht="15.0" customHeight="1">
      <c r="A335" s="8">
        <v>334.0</v>
      </c>
      <c r="B335" s="31" t="s">
        <v>11913</v>
      </c>
      <c r="C335" s="26" t="s">
        <v>11914</v>
      </c>
      <c r="D335" s="26" t="s">
        <v>11915</v>
      </c>
      <c r="E335" s="32">
        <v>92.5237</v>
      </c>
      <c r="F335" s="13">
        <v>0.02</v>
      </c>
      <c r="G335" s="18">
        <v>3.97</v>
      </c>
      <c r="H335" s="13" t="s">
        <v>11240</v>
      </c>
      <c r="I335" s="3" t="s">
        <v>11259</v>
      </c>
      <c r="J335" s="18">
        <v>3.97</v>
      </c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ht="14.25" customHeight="1">
      <c r="A336" s="8">
        <v>335.0</v>
      </c>
      <c r="B336" s="31" t="s">
        <v>6136</v>
      </c>
      <c r="C336" s="26" t="s">
        <v>11916</v>
      </c>
      <c r="D336" s="26" t="s">
        <v>11917</v>
      </c>
      <c r="E336" s="32">
        <v>126.9685</v>
      </c>
      <c r="F336" s="13">
        <v>0.27</v>
      </c>
      <c r="G336" s="18">
        <v>5.47</v>
      </c>
      <c r="H336" s="13" t="s">
        <v>11240</v>
      </c>
      <c r="I336" s="3" t="s">
        <v>11259</v>
      </c>
      <c r="J336" s="18">
        <v>5.47</v>
      </c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ht="15.0" customHeight="1">
      <c r="A337" s="8">
        <v>336.0</v>
      </c>
      <c r="B337" s="31" t="s">
        <v>6140</v>
      </c>
      <c r="C337" s="26" t="s">
        <v>11918</v>
      </c>
      <c r="D337" s="26" t="s">
        <v>11919</v>
      </c>
      <c r="E337" s="32">
        <v>106.5502</v>
      </c>
      <c r="F337" s="13">
        <v>0.44</v>
      </c>
      <c r="G337" s="18">
        <v>3.6696186070497667</v>
      </c>
      <c r="H337" s="13" t="s">
        <v>11240</v>
      </c>
      <c r="I337" s="3" t="s">
        <v>11912</v>
      </c>
      <c r="J337" s="18">
        <v>3.6696186070497667</v>
      </c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ht="14.25" customHeight="1">
      <c r="A338" s="8">
        <v>337.0</v>
      </c>
      <c r="B338" s="31" t="s">
        <v>6148</v>
      </c>
      <c r="C338" s="3" t="s">
        <v>6149</v>
      </c>
      <c r="D338" s="26" t="s">
        <v>11920</v>
      </c>
      <c r="E338" s="25">
        <v>114.142</v>
      </c>
      <c r="F338" s="13">
        <v>-0.27</v>
      </c>
      <c r="G338" s="18">
        <v>1.8</v>
      </c>
      <c r="H338" s="20" t="s">
        <v>11240</v>
      </c>
      <c r="I338" s="26" t="s">
        <v>11282</v>
      </c>
      <c r="J338" s="18">
        <v>1.8</v>
      </c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ht="15.0" customHeight="1">
      <c r="A339" s="8">
        <v>338.0</v>
      </c>
      <c r="B339" s="31" t="s">
        <v>1143</v>
      </c>
      <c r="C339" s="26" t="s">
        <v>11921</v>
      </c>
      <c r="D339" s="26" t="s">
        <v>3302</v>
      </c>
      <c r="E339" s="32">
        <v>100.1155</v>
      </c>
      <c r="F339" s="13">
        <v>0.4</v>
      </c>
      <c r="G339" s="31" t="s">
        <v>11922</v>
      </c>
      <c r="H339" s="13" t="s">
        <v>11240</v>
      </c>
      <c r="I339" s="3" t="s">
        <v>11891</v>
      </c>
      <c r="J339" s="18">
        <v>2.36</v>
      </c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ht="15.0" customHeight="1">
      <c r="A340" s="8">
        <v>339.0</v>
      </c>
      <c r="B340" s="31" t="s">
        <v>11923</v>
      </c>
      <c r="C340" s="26" t="s">
        <v>11924</v>
      </c>
      <c r="D340" s="26" t="s">
        <v>11925</v>
      </c>
      <c r="E340" s="32">
        <v>114.142</v>
      </c>
      <c r="F340" s="13">
        <v>0.47</v>
      </c>
      <c r="G340" s="18">
        <v>1.9</v>
      </c>
      <c r="H340" s="13" t="s">
        <v>11240</v>
      </c>
      <c r="I340" s="3" t="s">
        <v>11259</v>
      </c>
      <c r="J340" s="18">
        <v>1.9</v>
      </c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ht="15.0" customHeight="1">
      <c r="A341" s="8">
        <v>340.0</v>
      </c>
      <c r="B341" s="31" t="s">
        <v>6154</v>
      </c>
      <c r="C341" s="3" t="s">
        <v>6155</v>
      </c>
      <c r="D341" s="26" t="s">
        <v>11926</v>
      </c>
      <c r="E341" s="25">
        <v>156.2215</v>
      </c>
      <c r="F341" s="13">
        <v>2.02</v>
      </c>
      <c r="G341" s="18">
        <v>4.5</v>
      </c>
      <c r="H341" s="20" t="s">
        <v>11240</v>
      </c>
      <c r="I341" s="26" t="s">
        <v>11282</v>
      </c>
      <c r="J341" s="18">
        <v>4.5</v>
      </c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ht="15.75" customHeight="1">
      <c r="A342" s="8">
        <v>341.0</v>
      </c>
      <c r="B342" s="31" t="s">
        <v>6158</v>
      </c>
      <c r="C342" s="3" t="s">
        <v>6159</v>
      </c>
      <c r="D342" s="26" t="s">
        <v>11927</v>
      </c>
      <c r="E342" s="25">
        <v>128.1685</v>
      </c>
      <c r="F342" s="13">
        <v>1.12</v>
      </c>
      <c r="G342" s="18">
        <v>3.21</v>
      </c>
      <c r="H342" s="20" t="s">
        <v>11240</v>
      </c>
      <c r="I342" s="26" t="s">
        <v>11282</v>
      </c>
      <c r="J342" s="18">
        <v>3.21</v>
      </c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ht="14.25" customHeight="1">
      <c r="A343" s="8">
        <v>342.0</v>
      </c>
      <c r="B343" s="31" t="s">
        <v>6162</v>
      </c>
      <c r="C343" s="3" t="s">
        <v>6163</v>
      </c>
      <c r="D343" s="26" t="s">
        <v>11928</v>
      </c>
      <c r="E343" s="25">
        <v>142.195</v>
      </c>
      <c r="F343" s="13">
        <v>1.53</v>
      </c>
      <c r="G343" s="18">
        <v>3.67</v>
      </c>
      <c r="H343" s="20" t="s">
        <v>11240</v>
      </c>
      <c r="I343" s="26" t="s">
        <v>11282</v>
      </c>
      <c r="J343" s="18">
        <v>3.67</v>
      </c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ht="15.0" customHeight="1">
      <c r="A344" s="8">
        <v>343.0</v>
      </c>
      <c r="B344" s="31" t="s">
        <v>6182</v>
      </c>
      <c r="C344" s="3" t="s">
        <v>6183</v>
      </c>
      <c r="D344" s="26" t="s">
        <v>11929</v>
      </c>
      <c r="E344" s="25">
        <v>128.1685</v>
      </c>
      <c r="F344" s="13">
        <v>0.14</v>
      </c>
      <c r="G344" s="18">
        <v>3.13</v>
      </c>
      <c r="H344" s="20" t="s">
        <v>11240</v>
      </c>
      <c r="I344" s="26" t="s">
        <v>11282</v>
      </c>
      <c r="J344" s="18">
        <v>3.13</v>
      </c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ht="14.25" customHeight="1">
      <c r="A345" s="8">
        <v>344.0</v>
      </c>
      <c r="B345" s="31" t="s">
        <v>6186</v>
      </c>
      <c r="C345" s="26" t="s">
        <v>11930</v>
      </c>
      <c r="D345" s="26" t="s">
        <v>11931</v>
      </c>
      <c r="E345" s="32">
        <v>86.089</v>
      </c>
      <c r="F345" s="13">
        <v>-1.34</v>
      </c>
      <c r="G345" s="31" t="s">
        <v>11932</v>
      </c>
      <c r="H345" s="13" t="s">
        <v>11240</v>
      </c>
      <c r="I345" s="3" t="s">
        <v>11933</v>
      </c>
      <c r="J345" s="18">
        <v>1.97</v>
      </c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ht="15.0" customHeight="1">
      <c r="A346" s="8">
        <v>345.0</v>
      </c>
      <c r="B346" s="31" t="s">
        <v>6190</v>
      </c>
      <c r="C346" s="26" t="s">
        <v>11934</v>
      </c>
      <c r="D346" s="26" t="s">
        <v>11935</v>
      </c>
      <c r="E346" s="32">
        <v>100.1155</v>
      </c>
      <c r="F346" s="13">
        <v>-0.85</v>
      </c>
      <c r="G346" s="31" t="s">
        <v>11936</v>
      </c>
      <c r="H346" s="13" t="s">
        <v>11240</v>
      </c>
      <c r="I346" s="3" t="s">
        <v>11933</v>
      </c>
      <c r="J346" s="18">
        <v>2.33</v>
      </c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ht="15.0" customHeight="1">
      <c r="A347" s="8">
        <v>346.0</v>
      </c>
      <c r="B347" s="31" t="s">
        <v>6194</v>
      </c>
      <c r="C347" s="3" t="s">
        <v>6195</v>
      </c>
      <c r="D347" s="26" t="s">
        <v>11937</v>
      </c>
      <c r="E347" s="25">
        <v>114.142</v>
      </c>
      <c r="F347" s="13">
        <v>-0.35</v>
      </c>
      <c r="G347" s="18">
        <v>2.83</v>
      </c>
      <c r="H347" s="20" t="s">
        <v>11240</v>
      </c>
      <c r="I347" s="26" t="s">
        <v>11282</v>
      </c>
      <c r="J347" s="18">
        <v>2.83</v>
      </c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ht="15.0" customHeight="1">
      <c r="A348" s="8">
        <v>347.0</v>
      </c>
      <c r="B348" s="31" t="s">
        <v>6198</v>
      </c>
      <c r="C348" s="26" t="s">
        <v>11938</v>
      </c>
      <c r="D348" s="26" t="s">
        <v>11939</v>
      </c>
      <c r="E348" s="32">
        <v>114.142</v>
      </c>
      <c r="F348" s="13">
        <v>-0.35</v>
      </c>
      <c r="G348" s="31" t="s">
        <v>11940</v>
      </c>
      <c r="H348" s="13" t="s">
        <v>11240</v>
      </c>
      <c r="I348" s="3" t="s">
        <v>11933</v>
      </c>
      <c r="J348" s="18">
        <v>2.59</v>
      </c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ht="15.75" customHeight="1">
      <c r="A349" s="8">
        <v>348.0</v>
      </c>
      <c r="B349" s="31" t="s">
        <v>6225</v>
      </c>
      <c r="C349" s="26" t="s">
        <v>11941</v>
      </c>
      <c r="D349" s="26" t="s">
        <v>11942</v>
      </c>
      <c r="E349" s="32">
        <v>84.1161</v>
      </c>
      <c r="F349" s="13">
        <v>0.9</v>
      </c>
      <c r="G349" s="31" t="s">
        <v>11943</v>
      </c>
      <c r="H349" s="13" t="s">
        <v>11240</v>
      </c>
      <c r="I349" s="3" t="s">
        <v>11944</v>
      </c>
      <c r="J349" s="11">
        <v>4.9305</v>
      </c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ht="15.75" customHeight="1">
      <c r="A350" s="8">
        <v>349.0</v>
      </c>
      <c r="B350" s="31" t="s">
        <v>3309</v>
      </c>
      <c r="C350" s="26" t="s">
        <v>11945</v>
      </c>
      <c r="D350" s="26" t="s">
        <v>11946</v>
      </c>
      <c r="E350" s="32">
        <v>102.1313</v>
      </c>
      <c r="F350" s="13">
        <v>1.21</v>
      </c>
      <c r="G350" s="31" t="s">
        <v>11947</v>
      </c>
      <c r="H350" s="13" t="s">
        <v>11240</v>
      </c>
      <c r="I350" s="3" t="s">
        <v>11259</v>
      </c>
      <c r="J350" s="18">
        <v>2.17</v>
      </c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ht="15.0" customHeight="1">
      <c r="A351" s="8">
        <v>350.0</v>
      </c>
      <c r="B351" s="31" t="s">
        <v>1172</v>
      </c>
      <c r="C351" s="26" t="s">
        <v>11948</v>
      </c>
      <c r="D351" s="26" t="s">
        <v>11949</v>
      </c>
      <c r="E351" s="32">
        <v>116.1578</v>
      </c>
      <c r="F351" s="13">
        <v>1.78</v>
      </c>
      <c r="G351" s="31" t="s">
        <v>11950</v>
      </c>
      <c r="H351" s="13" t="s">
        <v>11240</v>
      </c>
      <c r="I351" s="3" t="s">
        <v>11951</v>
      </c>
      <c r="J351" s="11">
        <v>2.7595</v>
      </c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ht="14.25" customHeight="1">
      <c r="A352" s="8">
        <v>351.0</v>
      </c>
      <c r="B352" s="31" t="s">
        <v>1176</v>
      </c>
      <c r="C352" s="26" t="s">
        <v>11952</v>
      </c>
      <c r="D352" s="26" t="s">
        <v>11953</v>
      </c>
      <c r="E352" s="32">
        <v>88.1048</v>
      </c>
      <c r="F352" s="13">
        <v>0.73</v>
      </c>
      <c r="G352" s="31" t="s">
        <v>11954</v>
      </c>
      <c r="H352" s="13" t="s">
        <v>11240</v>
      </c>
      <c r="I352" s="3" t="s">
        <v>11951</v>
      </c>
      <c r="J352" s="11">
        <v>1.29</v>
      </c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ht="15.0" customHeight="1">
      <c r="A353" s="8">
        <v>352.0</v>
      </c>
      <c r="B353" s="31" t="s">
        <v>6475</v>
      </c>
      <c r="C353" s="26" t="s">
        <v>11955</v>
      </c>
      <c r="D353" s="26" t="s">
        <v>11956</v>
      </c>
      <c r="E353" s="32">
        <v>196.2852</v>
      </c>
      <c r="F353" s="13">
        <v>4.3</v>
      </c>
      <c r="G353" s="18">
        <v>5.67</v>
      </c>
      <c r="H353" s="13" t="s">
        <v>11240</v>
      </c>
      <c r="I353" s="3" t="s">
        <v>11259</v>
      </c>
      <c r="J353" s="18">
        <v>5.67</v>
      </c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ht="14.25" customHeight="1">
      <c r="A354" s="8">
        <v>353.0</v>
      </c>
      <c r="B354" s="31" t="s">
        <v>6491</v>
      </c>
      <c r="C354" s="3" t="s">
        <v>6492</v>
      </c>
      <c r="D354" s="26" t="s">
        <v>11957</v>
      </c>
      <c r="E354" s="25">
        <v>181.0274</v>
      </c>
      <c r="F354" s="13">
        <v>1.7</v>
      </c>
      <c r="G354" s="18">
        <v>3.55</v>
      </c>
      <c r="H354" s="20" t="s">
        <v>11240</v>
      </c>
      <c r="I354" s="26" t="s">
        <v>11282</v>
      </c>
      <c r="J354" s="18">
        <v>3.55</v>
      </c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ht="15.0" customHeight="1">
      <c r="A355" s="8">
        <v>354.0</v>
      </c>
      <c r="B355" s="31" t="s">
        <v>6503</v>
      </c>
      <c r="C355" s="3" t="s">
        <v>6504</v>
      </c>
      <c r="D355" s="26" t="s">
        <v>11958</v>
      </c>
      <c r="E355" s="25">
        <v>195.0539</v>
      </c>
      <c r="F355" s="13">
        <v>2.19</v>
      </c>
      <c r="G355" s="18">
        <v>3.55</v>
      </c>
      <c r="H355" s="20" t="s">
        <v>11240</v>
      </c>
      <c r="I355" s="26" t="s">
        <v>11282</v>
      </c>
      <c r="J355" s="18">
        <v>3.55</v>
      </c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ht="15.0" customHeight="1">
      <c r="A356" s="8">
        <v>355.0</v>
      </c>
      <c r="B356" s="31" t="s">
        <v>6523</v>
      </c>
      <c r="C356" s="3" t="s">
        <v>6524</v>
      </c>
      <c r="D356" s="26" t="s">
        <v>11959</v>
      </c>
      <c r="E356" s="25">
        <v>195.0539</v>
      </c>
      <c r="F356" s="13">
        <v>2.19</v>
      </c>
      <c r="G356" s="18">
        <v>3.62</v>
      </c>
      <c r="H356" s="20" t="s">
        <v>11240</v>
      </c>
      <c r="I356" s="26" t="s">
        <v>11282</v>
      </c>
      <c r="J356" s="18">
        <v>3.62</v>
      </c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ht="14.25" customHeight="1">
      <c r="A357" s="8">
        <v>356.0</v>
      </c>
      <c r="B357" s="31" t="s">
        <v>6527</v>
      </c>
      <c r="C357" s="3" t="s">
        <v>6528</v>
      </c>
      <c r="D357" s="26" t="s">
        <v>11960</v>
      </c>
      <c r="E357" s="25">
        <v>209.0804</v>
      </c>
      <c r="F357" s="13">
        <v>2.68</v>
      </c>
      <c r="G357" s="18">
        <v>3.75</v>
      </c>
      <c r="H357" s="20" t="s">
        <v>11240</v>
      </c>
      <c r="I357" s="26" t="s">
        <v>11282</v>
      </c>
      <c r="J357" s="18">
        <v>3.75</v>
      </c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ht="15.75" customHeight="1">
      <c r="A358" s="8">
        <v>357.0</v>
      </c>
      <c r="B358" s="31" t="s">
        <v>6531</v>
      </c>
      <c r="C358" s="3" t="s">
        <v>6532</v>
      </c>
      <c r="D358" s="26" t="s">
        <v>11961</v>
      </c>
      <c r="E358" s="25">
        <v>209.0804</v>
      </c>
      <c r="F358" s="13">
        <v>2.68</v>
      </c>
      <c r="G358" s="18">
        <v>3.83</v>
      </c>
      <c r="H358" s="20" t="s">
        <v>11240</v>
      </c>
      <c r="I358" s="26" t="s">
        <v>11282</v>
      </c>
      <c r="J358" s="18">
        <v>3.83</v>
      </c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ht="14.25" customHeight="1">
      <c r="A359" s="8">
        <v>358.0</v>
      </c>
      <c r="B359" s="31" t="s">
        <v>6535</v>
      </c>
      <c r="C359" s="3" t="s">
        <v>6536</v>
      </c>
      <c r="D359" s="26" t="s">
        <v>11962</v>
      </c>
      <c r="E359" s="25">
        <v>223.1069</v>
      </c>
      <c r="F359" s="13">
        <v>3.17</v>
      </c>
      <c r="G359" s="18">
        <v>4.05</v>
      </c>
      <c r="H359" s="20" t="s">
        <v>11240</v>
      </c>
      <c r="I359" s="26" t="s">
        <v>11282</v>
      </c>
      <c r="J359" s="18">
        <v>4.05</v>
      </c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ht="15.75" customHeight="1">
      <c r="A360" s="8">
        <v>359.0</v>
      </c>
      <c r="B360" s="31" t="s">
        <v>6555</v>
      </c>
      <c r="C360" s="3" t="s">
        <v>6556</v>
      </c>
      <c r="D360" s="26" t="s">
        <v>11963</v>
      </c>
      <c r="E360" s="25">
        <v>181.0274</v>
      </c>
      <c r="F360" s="13">
        <v>1.63</v>
      </c>
      <c r="G360" s="18">
        <v>3.8</v>
      </c>
      <c r="H360" s="20" t="s">
        <v>11240</v>
      </c>
      <c r="I360" s="26" t="s">
        <v>11282</v>
      </c>
      <c r="J360" s="18">
        <v>3.8</v>
      </c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ht="15.0" customHeight="1">
      <c r="A361" s="8">
        <v>360.0</v>
      </c>
      <c r="B361" s="31" t="s">
        <v>6559</v>
      </c>
      <c r="C361" s="3" t="s">
        <v>6560</v>
      </c>
      <c r="D361" s="26" t="s">
        <v>11964</v>
      </c>
      <c r="E361" s="25">
        <v>195.0539</v>
      </c>
      <c r="F361" s="13">
        <v>2.08</v>
      </c>
      <c r="G361" s="18">
        <v>4.29</v>
      </c>
      <c r="H361" s="20" t="s">
        <v>11240</v>
      </c>
      <c r="I361" s="26" t="s">
        <v>11282</v>
      </c>
      <c r="J361" s="18">
        <v>4.29</v>
      </c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ht="15.75" customHeight="1">
      <c r="A362" s="8">
        <v>361.0</v>
      </c>
      <c r="B362" s="31" t="s">
        <v>6563</v>
      </c>
      <c r="C362" s="3" t="s">
        <v>6564</v>
      </c>
      <c r="D362" s="26" t="s">
        <v>11965</v>
      </c>
      <c r="E362" s="25">
        <v>209.0804</v>
      </c>
      <c r="F362" s="13">
        <v>2.61</v>
      </c>
      <c r="G362" s="18">
        <v>4.19</v>
      </c>
      <c r="H362" s="20" t="s">
        <v>11240</v>
      </c>
      <c r="I362" s="26" t="s">
        <v>11282</v>
      </c>
      <c r="J362" s="18">
        <v>4.19</v>
      </c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ht="15.75" customHeight="1">
      <c r="A363" s="8">
        <v>362.0</v>
      </c>
      <c r="B363" s="31" t="s">
        <v>6567</v>
      </c>
      <c r="C363" s="3" t="s">
        <v>6568</v>
      </c>
      <c r="D363" s="26" t="s">
        <v>11966</v>
      </c>
      <c r="E363" s="25">
        <v>223.1069</v>
      </c>
      <c r="F363" s="13">
        <v>3.1</v>
      </c>
      <c r="G363" s="18">
        <v>4.72</v>
      </c>
      <c r="H363" s="20" t="s">
        <v>11240</v>
      </c>
      <c r="I363" s="26" t="s">
        <v>11282</v>
      </c>
      <c r="J363" s="18">
        <v>4.72</v>
      </c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ht="15.0" customHeight="1">
      <c r="A364" s="8">
        <v>363.0</v>
      </c>
      <c r="B364" s="31" t="s">
        <v>6579</v>
      </c>
      <c r="C364" s="26" t="s">
        <v>11967</v>
      </c>
      <c r="D364" s="26" t="s">
        <v>11968</v>
      </c>
      <c r="E364" s="32">
        <v>167.0009</v>
      </c>
      <c r="F364" s="13">
        <v>1.13</v>
      </c>
      <c r="G364" s="18">
        <v>3.71621143874271</v>
      </c>
      <c r="H364" s="13" t="s">
        <v>11240</v>
      </c>
      <c r="I364" s="3" t="s">
        <v>11912</v>
      </c>
      <c r="J364" s="18">
        <v>3.71621143874271</v>
      </c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ht="15.0" customHeight="1">
      <c r="A365" s="8">
        <v>364.0</v>
      </c>
      <c r="B365" s="31" t="s">
        <v>11969</v>
      </c>
      <c r="C365" s="3" t="s">
        <v>11970</v>
      </c>
      <c r="D365" s="26" t="s">
        <v>11971</v>
      </c>
      <c r="E365" s="25">
        <v>181.0274</v>
      </c>
      <c r="F365" s="13">
        <v>1.63</v>
      </c>
      <c r="G365" s="18">
        <v>3.92</v>
      </c>
      <c r="H365" s="20" t="s">
        <v>11240</v>
      </c>
      <c r="I365" s="26" t="s">
        <v>11282</v>
      </c>
      <c r="J365" s="18">
        <v>3.92</v>
      </c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ht="15.75" customHeight="1">
      <c r="A366" s="8">
        <v>365.0</v>
      </c>
      <c r="B366" s="31" t="s">
        <v>11972</v>
      </c>
      <c r="C366" s="26" t="s">
        <v>11973</v>
      </c>
      <c r="D366" s="26" t="s">
        <v>11974</v>
      </c>
      <c r="E366" s="32">
        <v>150.5597</v>
      </c>
      <c r="F366" s="13">
        <v>-0.51</v>
      </c>
      <c r="G366" s="18">
        <v>4.96286575803548</v>
      </c>
      <c r="H366" s="13" t="s">
        <v>11240</v>
      </c>
      <c r="I366" s="3" t="s">
        <v>11912</v>
      </c>
      <c r="J366" s="18">
        <v>4.96286575803548</v>
      </c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ht="15.75" customHeight="1">
      <c r="A367" s="8">
        <v>366.0</v>
      </c>
      <c r="B367" s="31" t="s">
        <v>1220</v>
      </c>
      <c r="C367" s="26" t="s">
        <v>11975</v>
      </c>
      <c r="D367" s="26" t="s">
        <v>11976</v>
      </c>
      <c r="E367" s="32">
        <v>100.1155</v>
      </c>
      <c r="F367" s="13">
        <v>1.32</v>
      </c>
      <c r="G367" s="18">
        <f>-0.120096469831395+3</f>
        <v>2.87990353</v>
      </c>
      <c r="H367" s="13" t="s">
        <v>11240</v>
      </c>
      <c r="I367" s="3" t="s">
        <v>11912</v>
      </c>
      <c r="J367" s="18">
        <f>-0.120096469831395+3</f>
        <v>2.87990353</v>
      </c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ht="15.75" customHeight="1">
      <c r="A368" s="8">
        <v>367.0</v>
      </c>
      <c r="B368" s="31" t="s">
        <v>1223</v>
      </c>
      <c r="C368" s="26" t="s">
        <v>11977</v>
      </c>
      <c r="D368" s="26" t="s">
        <v>11978</v>
      </c>
      <c r="E368" s="32">
        <v>128.1685</v>
      </c>
      <c r="F368" s="13">
        <v>2.36</v>
      </c>
      <c r="G368" s="18">
        <v>3.56</v>
      </c>
      <c r="H368" s="13" t="s">
        <v>11240</v>
      </c>
      <c r="I368" s="3" t="s">
        <v>11259</v>
      </c>
      <c r="J368" s="18">
        <v>3.56</v>
      </c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ht="15.75" customHeight="1">
      <c r="A369" s="8">
        <v>368.0</v>
      </c>
      <c r="B369" s="31" t="s">
        <v>1247</v>
      </c>
      <c r="C369" s="26" t="s">
        <v>11979</v>
      </c>
      <c r="D369" s="26" t="s">
        <v>11980</v>
      </c>
      <c r="E369" s="32">
        <v>142.195</v>
      </c>
      <c r="F369" s="13">
        <v>2.88</v>
      </c>
      <c r="G369" s="18">
        <v>3.46</v>
      </c>
      <c r="H369" s="13" t="s">
        <v>11240</v>
      </c>
      <c r="I369" s="3" t="s">
        <v>11259</v>
      </c>
      <c r="J369" s="18">
        <v>3.46</v>
      </c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ht="15.75" customHeight="1">
      <c r="A370" s="8">
        <v>369.0</v>
      </c>
      <c r="B370" s="9" t="s">
        <v>11981</v>
      </c>
      <c r="C370" s="3" t="s">
        <v>11982</v>
      </c>
      <c r="D370" s="3" t="s">
        <v>11983</v>
      </c>
      <c r="E370" s="25">
        <v>46.0253</v>
      </c>
      <c r="F370" s="13">
        <v>-0.54</v>
      </c>
      <c r="G370" s="18">
        <v>2.453</v>
      </c>
      <c r="H370" s="13" t="s">
        <v>11240</v>
      </c>
      <c r="I370" s="26" t="s">
        <v>11984</v>
      </c>
      <c r="J370" s="18">
        <v>2.453</v>
      </c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ht="14.25" customHeight="1">
      <c r="A371" s="8">
        <v>370.0</v>
      </c>
      <c r="B371" s="9" t="s">
        <v>3361</v>
      </c>
      <c r="C371" s="3" t="s">
        <v>11985</v>
      </c>
      <c r="D371" s="3" t="s">
        <v>11986</v>
      </c>
      <c r="E371" s="25">
        <v>60.0518</v>
      </c>
      <c r="F371" s="13">
        <v>-0.17</v>
      </c>
      <c r="G371" s="9" t="s">
        <v>11987</v>
      </c>
      <c r="H371" s="13" t="s">
        <v>11240</v>
      </c>
      <c r="I371" s="26" t="s">
        <v>11988</v>
      </c>
      <c r="J371" s="11">
        <v>2.930021373204265</v>
      </c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ht="15.0" customHeight="1">
      <c r="A372" s="8">
        <v>371.0</v>
      </c>
      <c r="B372" s="31" t="s">
        <v>3364</v>
      </c>
      <c r="C372" s="26" t="s">
        <v>1293</v>
      </c>
      <c r="D372" s="26" t="s">
        <v>3366</v>
      </c>
      <c r="E372" s="32">
        <v>74.0783</v>
      </c>
      <c r="F372" s="13">
        <v>0.33</v>
      </c>
      <c r="G372" s="18">
        <v>2.0057249676937343</v>
      </c>
      <c r="H372" s="13" t="s">
        <v>11240</v>
      </c>
      <c r="I372" s="26" t="s">
        <v>11984</v>
      </c>
      <c r="J372" s="18">
        <v>2.0057249676937343</v>
      </c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ht="14.25" customHeight="1">
      <c r="A373" s="8">
        <v>372.0</v>
      </c>
      <c r="B373" s="31" t="s">
        <v>1283</v>
      </c>
      <c r="C373" s="26" t="s">
        <v>11989</v>
      </c>
      <c r="D373" s="26" t="s">
        <v>11990</v>
      </c>
      <c r="E373" s="32">
        <v>158.2373</v>
      </c>
      <c r="F373" s="13">
        <v>3.42</v>
      </c>
      <c r="G373" s="18">
        <v>3.4436974992327127</v>
      </c>
      <c r="H373" s="13" t="s">
        <v>11240</v>
      </c>
      <c r="I373" s="3" t="s">
        <v>11991</v>
      </c>
      <c r="J373" s="18">
        <v>3.4436974992327127</v>
      </c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ht="15.0" customHeight="1">
      <c r="A374" s="8">
        <v>373.0</v>
      </c>
      <c r="B374" s="31" t="s">
        <v>7004</v>
      </c>
      <c r="C374" s="26" t="s">
        <v>11992</v>
      </c>
      <c r="D374" s="26" t="s">
        <v>11993</v>
      </c>
      <c r="E374" s="32">
        <v>186.2903</v>
      </c>
      <c r="F374" s="13">
        <v>4.42</v>
      </c>
      <c r="G374" s="18">
        <v>4.376750709602099</v>
      </c>
      <c r="H374" s="13" t="s">
        <v>11240</v>
      </c>
      <c r="I374" s="3" t="s">
        <v>11991</v>
      </c>
      <c r="J374" s="18">
        <v>4.376750709602099</v>
      </c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ht="15.0" customHeight="1">
      <c r="A375" s="8">
        <v>374.0</v>
      </c>
      <c r="B375" s="31" t="s">
        <v>7008</v>
      </c>
      <c r="C375" s="26" t="s">
        <v>11994</v>
      </c>
      <c r="D375" s="26" t="s">
        <v>11995</v>
      </c>
      <c r="E375" s="32">
        <v>144.2108</v>
      </c>
      <c r="F375" s="13">
        <v>3.05</v>
      </c>
      <c r="G375" s="18">
        <v>3.42021640338319</v>
      </c>
      <c r="H375" s="13" t="s">
        <v>11240</v>
      </c>
      <c r="I375" s="3" t="s">
        <v>11991</v>
      </c>
      <c r="J375" s="18">
        <v>3.42021640338319</v>
      </c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ht="15.0" customHeight="1">
      <c r="A376" s="8">
        <v>375.0</v>
      </c>
      <c r="B376" s="31" t="s">
        <v>1286</v>
      </c>
      <c r="C376" s="26" t="s">
        <v>11996</v>
      </c>
      <c r="D376" s="26" t="s">
        <v>11997</v>
      </c>
      <c r="E376" s="32">
        <v>116.16</v>
      </c>
      <c r="F376" s="13">
        <v>1.92</v>
      </c>
      <c r="G376" s="18">
        <v>3.154901959985743</v>
      </c>
      <c r="H376" s="13" t="s">
        <v>11240</v>
      </c>
      <c r="I376" s="3" t="s">
        <v>11991</v>
      </c>
      <c r="J376" s="18">
        <v>3.154901959985743</v>
      </c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ht="15.75" customHeight="1">
      <c r="A377" s="8">
        <v>376.0</v>
      </c>
      <c r="B377" s="31" t="s">
        <v>1289</v>
      </c>
      <c r="C377" s="26" t="s">
        <v>11998</v>
      </c>
      <c r="D377" s="26" t="s">
        <v>11999</v>
      </c>
      <c r="E377" s="32">
        <v>200.3168</v>
      </c>
      <c r="F377" s="13">
        <v>4.6</v>
      </c>
      <c r="G377" s="18">
        <v>4.721246399047171</v>
      </c>
      <c r="H377" s="13" t="s">
        <v>11240</v>
      </c>
      <c r="I377" s="3" t="s">
        <v>11991</v>
      </c>
      <c r="J377" s="18">
        <v>4.721246399047171</v>
      </c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ht="15.75" customHeight="1">
      <c r="A378" s="8">
        <v>377.0</v>
      </c>
      <c r="B378" s="31" t="s">
        <v>3375</v>
      </c>
      <c r="C378" s="26" t="s">
        <v>3376</v>
      </c>
      <c r="D378" s="26" t="s">
        <v>12000</v>
      </c>
      <c r="E378" s="32">
        <v>172.2638</v>
      </c>
      <c r="F378" s="13">
        <v>4.09</v>
      </c>
      <c r="G378" s="18">
        <v>3.9208187539523753</v>
      </c>
      <c r="H378" s="13" t="s">
        <v>11240</v>
      </c>
      <c r="I378" s="3" t="s">
        <v>11991</v>
      </c>
      <c r="J378" s="18">
        <v>3.9208187539523753</v>
      </c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ht="14.25" customHeight="1">
      <c r="A379" s="8">
        <v>378.0</v>
      </c>
      <c r="B379" s="9" t="s">
        <v>12001</v>
      </c>
      <c r="C379" s="3" t="s">
        <v>12002</v>
      </c>
      <c r="D379" s="3" t="s">
        <v>12003</v>
      </c>
      <c r="E379" s="25">
        <v>228.3698</v>
      </c>
      <c r="F379" s="13">
        <v>5.76</v>
      </c>
      <c r="G379" s="13">
        <v>4.823908740944319</v>
      </c>
      <c r="H379" s="13" t="s">
        <v>11240</v>
      </c>
      <c r="I379" s="3" t="s">
        <v>11991</v>
      </c>
      <c r="J379" s="11">
        <v>4.823908740944319</v>
      </c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ht="15.0" customHeight="1">
      <c r="A380" s="8">
        <v>379.0</v>
      </c>
      <c r="B380" s="9" t="s">
        <v>12004</v>
      </c>
      <c r="C380" s="26" t="s">
        <v>12005</v>
      </c>
      <c r="D380" s="26" t="s">
        <v>12006</v>
      </c>
      <c r="E380" s="32">
        <v>172.0</v>
      </c>
      <c r="F380" s="13">
        <v>3.87</v>
      </c>
      <c r="G380" s="18">
        <v>4.221848749616356</v>
      </c>
      <c r="H380" s="13" t="s">
        <v>11240</v>
      </c>
      <c r="I380" s="3" t="s">
        <v>11991</v>
      </c>
      <c r="J380" s="18">
        <v>4.221848749616356</v>
      </c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ht="15.0" customHeight="1">
      <c r="A381" s="8">
        <v>380.0</v>
      </c>
      <c r="B381" s="9" t="s">
        <v>12007</v>
      </c>
      <c r="C381" s="26" t="s">
        <v>12008</v>
      </c>
      <c r="D381" s="26" t="s">
        <v>12009</v>
      </c>
      <c r="E381" s="32">
        <v>186.2903</v>
      </c>
      <c r="F381" s="13">
        <v>4.43</v>
      </c>
      <c r="G381" s="18">
        <v>4.096910013008056</v>
      </c>
      <c r="H381" s="13" t="s">
        <v>11240</v>
      </c>
      <c r="I381" s="3" t="s">
        <v>11991</v>
      </c>
      <c r="J381" s="18">
        <v>4.096910013008056</v>
      </c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ht="13.5" customHeight="1">
      <c r="A382" s="8">
        <v>381.0</v>
      </c>
      <c r="B382" s="31" t="s">
        <v>12010</v>
      </c>
      <c r="C382" s="26" t="s">
        <v>12011</v>
      </c>
      <c r="D382" s="26" t="s">
        <v>12012</v>
      </c>
      <c r="E382" s="32">
        <v>172.2638</v>
      </c>
      <c r="F382" s="13">
        <v>3.94</v>
      </c>
      <c r="G382" s="18">
        <v>3.6989700043360187</v>
      </c>
      <c r="H382" s="13" t="s">
        <v>11240</v>
      </c>
      <c r="I382" s="3" t="s">
        <v>11991</v>
      </c>
      <c r="J382" s="18">
        <v>3.6989700043360187</v>
      </c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ht="15.75" customHeight="1">
      <c r="A383" s="8">
        <v>382.0</v>
      </c>
      <c r="B383" s="31" t="s">
        <v>12013</v>
      </c>
      <c r="C383" s="26" t="s">
        <v>12014</v>
      </c>
      <c r="D383" s="26" t="s">
        <v>12015</v>
      </c>
      <c r="E383" s="32">
        <v>158.2373</v>
      </c>
      <c r="F383" s="13">
        <v>3.45</v>
      </c>
      <c r="G383" s="18">
        <v>3.318758762624413</v>
      </c>
      <c r="H383" s="13" t="s">
        <v>11240</v>
      </c>
      <c r="I383" s="3" t="s">
        <v>11991</v>
      </c>
      <c r="J383" s="18">
        <v>3.318758762624413</v>
      </c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ht="15.75" customHeight="1">
      <c r="A384" s="8">
        <v>383.0</v>
      </c>
      <c r="B384" s="9" t="s">
        <v>12016</v>
      </c>
      <c r="C384" s="3" t="s">
        <v>12017</v>
      </c>
      <c r="D384" s="3" t="s">
        <v>12018</v>
      </c>
      <c r="E384" s="25">
        <v>158.2373</v>
      </c>
      <c r="F384" s="13">
        <v>3.38</v>
      </c>
      <c r="G384" s="13">
        <v>3.619788758288394</v>
      </c>
      <c r="H384" s="13" t="s">
        <v>11240</v>
      </c>
      <c r="I384" s="3" t="s">
        <v>11991</v>
      </c>
      <c r="J384" s="11">
        <v>3.619788758288394</v>
      </c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ht="15.75" customHeight="1">
      <c r="A385" s="8">
        <v>384.0</v>
      </c>
      <c r="B385" s="9"/>
      <c r="C385" s="3" t="s">
        <v>12019</v>
      </c>
      <c r="D385" s="3" t="s">
        <v>12020</v>
      </c>
      <c r="E385" s="25">
        <v>214.3433</v>
      </c>
      <c r="F385" s="13">
        <v>5.42</v>
      </c>
      <c r="G385" s="13">
        <v>4.920818753952375</v>
      </c>
      <c r="H385" s="13" t="s">
        <v>11240</v>
      </c>
      <c r="I385" s="3" t="s">
        <v>11991</v>
      </c>
      <c r="J385" s="11">
        <v>4.920818753952375</v>
      </c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ht="15.0" customHeight="1">
      <c r="A386" s="8">
        <v>385.0</v>
      </c>
      <c r="B386" s="9" t="s">
        <v>12021</v>
      </c>
      <c r="C386" s="3" t="s">
        <v>12022</v>
      </c>
      <c r="D386" s="3" t="s">
        <v>12023</v>
      </c>
      <c r="E386" s="25">
        <v>163.3862</v>
      </c>
      <c r="F386" s="13">
        <v>1.33</v>
      </c>
      <c r="G386" s="13">
        <v>4.07337296579516</v>
      </c>
      <c r="H386" s="13" t="s">
        <v>11240</v>
      </c>
      <c r="I386" s="3" t="s">
        <v>11300</v>
      </c>
      <c r="J386" s="11">
        <v>4.07337296579516</v>
      </c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ht="15.0" customHeight="1">
      <c r="A387" s="8">
        <v>386.0</v>
      </c>
      <c r="B387" s="31" t="s">
        <v>12024</v>
      </c>
      <c r="C387" s="26" t="s">
        <v>12025</v>
      </c>
      <c r="D387" s="26" t="s">
        <v>12026</v>
      </c>
      <c r="E387" s="32">
        <v>108.5231</v>
      </c>
      <c r="F387" s="13">
        <v>0.76</v>
      </c>
      <c r="G387" s="18">
        <v>3.16</v>
      </c>
      <c r="H387" s="13" t="s">
        <v>11240</v>
      </c>
      <c r="I387" s="3" t="s">
        <v>11259</v>
      </c>
      <c r="J387" s="18">
        <v>3.16</v>
      </c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ht="15.0" customHeight="1">
      <c r="A388" s="8">
        <v>387.0</v>
      </c>
      <c r="B388" s="31" t="s">
        <v>12027</v>
      </c>
      <c r="C388" s="26" t="s">
        <v>12028</v>
      </c>
      <c r="D388" s="26" t="s">
        <v>12029</v>
      </c>
      <c r="E388" s="32">
        <v>156.2215</v>
      </c>
      <c r="F388" s="13">
        <v>3.34</v>
      </c>
      <c r="G388" s="18">
        <v>3.3872161432802645</v>
      </c>
      <c r="H388" s="13" t="s">
        <v>11240</v>
      </c>
      <c r="I388" s="3" t="s">
        <v>11991</v>
      </c>
      <c r="J388" s="18">
        <v>3.3872161432802645</v>
      </c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ht="15.0" customHeight="1">
      <c r="A389" s="8">
        <v>388.0</v>
      </c>
      <c r="B389" s="9" t="s">
        <v>12030</v>
      </c>
      <c r="C389" s="3" t="s">
        <v>12031</v>
      </c>
      <c r="D389" s="3" t="s">
        <v>12032</v>
      </c>
      <c r="E389" s="25">
        <v>198.301</v>
      </c>
      <c r="F389" s="13">
        <v>4.81</v>
      </c>
      <c r="G389" s="13">
        <v>4.3979400086720375</v>
      </c>
      <c r="H389" s="13" t="s">
        <v>11240</v>
      </c>
      <c r="I389" s="3" t="s">
        <v>11991</v>
      </c>
      <c r="J389" s="11">
        <v>4.3979400086720375</v>
      </c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ht="15.75" customHeight="1">
      <c r="A390" s="8">
        <v>389.0</v>
      </c>
      <c r="B390" s="9" t="s">
        <v>12033</v>
      </c>
      <c r="C390" s="3" t="s">
        <v>12034</v>
      </c>
      <c r="D390" s="3" t="s">
        <v>12035</v>
      </c>
      <c r="E390" s="25">
        <v>170.248</v>
      </c>
      <c r="F390" s="13">
        <v>3.83</v>
      </c>
      <c r="G390" s="13">
        <v>3.958607314841775</v>
      </c>
      <c r="H390" s="13" t="s">
        <v>11240</v>
      </c>
      <c r="I390" s="3" t="s">
        <v>11991</v>
      </c>
      <c r="J390" s="11">
        <v>3.958607314841775</v>
      </c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ht="15.0" customHeight="1">
      <c r="A391" s="8">
        <v>390.0</v>
      </c>
      <c r="B391" s="9" t="s">
        <v>3384</v>
      </c>
      <c r="C391" s="3" t="s">
        <v>12036</v>
      </c>
      <c r="D391" s="3" t="s">
        <v>12037</v>
      </c>
      <c r="E391" s="25">
        <v>184.2745</v>
      </c>
      <c r="F391" s="13">
        <v>4.32</v>
      </c>
      <c r="G391" s="13">
        <v>4.301029995663981</v>
      </c>
      <c r="H391" s="13" t="s">
        <v>11240</v>
      </c>
      <c r="I391" s="3" t="s">
        <v>11991</v>
      </c>
      <c r="J391" s="11">
        <v>4.301029995663981</v>
      </c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ht="15.75" customHeight="1">
      <c r="A392" s="8">
        <v>391.0</v>
      </c>
      <c r="B392" s="9"/>
      <c r="C392" s="3" t="s">
        <v>12038</v>
      </c>
      <c r="D392" s="3" t="s">
        <v>12039</v>
      </c>
      <c r="E392" s="25">
        <v>170.248</v>
      </c>
      <c r="F392" s="13">
        <v>3.76</v>
      </c>
      <c r="G392" s="13">
        <v>3.4685210829577446</v>
      </c>
      <c r="H392" s="13" t="s">
        <v>11240</v>
      </c>
      <c r="I392" s="3" t="s">
        <v>11991</v>
      </c>
      <c r="J392" s="11">
        <v>3.4685210829577446</v>
      </c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ht="14.25" customHeight="1">
      <c r="A393" s="8">
        <v>392.0</v>
      </c>
      <c r="B393" s="9"/>
      <c r="C393" s="3" t="s">
        <v>12040</v>
      </c>
      <c r="D393" s="3" t="s">
        <v>12041</v>
      </c>
      <c r="E393" s="25">
        <v>184.2745</v>
      </c>
      <c r="F393" s="13">
        <v>4.25</v>
      </c>
      <c r="G393" s="13">
        <v>3.6989700043360187</v>
      </c>
      <c r="H393" s="13" t="s">
        <v>11240</v>
      </c>
      <c r="I393" s="3" t="s">
        <v>11991</v>
      </c>
      <c r="J393" s="11">
        <v>3.6989700043360187</v>
      </c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ht="15.75" customHeight="1">
      <c r="A394" s="8">
        <v>393.0</v>
      </c>
      <c r="B394" s="9"/>
      <c r="C394" s="3" t="s">
        <v>12042</v>
      </c>
      <c r="D394" s="3" t="s">
        <v>12043</v>
      </c>
      <c r="E394" s="25">
        <v>198.301</v>
      </c>
      <c r="F394" s="13">
        <v>4.74</v>
      </c>
      <c r="G394" s="13">
        <v>4.022276394711152</v>
      </c>
      <c r="H394" s="13" t="s">
        <v>11240</v>
      </c>
      <c r="I394" s="3" t="s">
        <v>11991</v>
      </c>
      <c r="J394" s="11">
        <v>4.022276394711152</v>
      </c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ht="15.0" customHeight="1">
      <c r="A395" s="8">
        <v>394.0</v>
      </c>
      <c r="B395" s="9"/>
      <c r="C395" s="3" t="s">
        <v>12044</v>
      </c>
      <c r="D395" s="3" t="s">
        <v>12045</v>
      </c>
      <c r="E395" s="25">
        <v>212.3275</v>
      </c>
      <c r="F395" s="13">
        <v>5.23</v>
      </c>
      <c r="G395" s="13">
        <v>4.522878745280337</v>
      </c>
      <c r="H395" s="13" t="s">
        <v>11240</v>
      </c>
      <c r="I395" s="3" t="s">
        <v>11991</v>
      </c>
      <c r="J395" s="11">
        <v>4.522878745280337</v>
      </c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ht="15.75" customHeight="1">
      <c r="A396" s="8">
        <v>395.0</v>
      </c>
      <c r="B396" s="9"/>
      <c r="C396" s="3" t="s">
        <v>12046</v>
      </c>
      <c r="D396" s="3" t="s">
        <v>12047</v>
      </c>
      <c r="E396" s="25">
        <v>226.354</v>
      </c>
      <c r="F396" s="13">
        <v>5.72</v>
      </c>
      <c r="G396" s="13">
        <v>4.920818753952375</v>
      </c>
      <c r="H396" s="13" t="s">
        <v>11240</v>
      </c>
      <c r="I396" s="3" t="s">
        <v>11991</v>
      </c>
      <c r="J396" s="11">
        <v>4.920818753952375</v>
      </c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ht="14.25" customHeight="1">
      <c r="A397" s="8">
        <v>396.0</v>
      </c>
      <c r="B397" s="31" t="s">
        <v>12048</v>
      </c>
      <c r="C397" s="26" t="s">
        <v>12049</v>
      </c>
      <c r="D397" s="26" t="s">
        <v>12050</v>
      </c>
      <c r="E397" s="32">
        <v>78.0423</v>
      </c>
      <c r="F397" s="13">
        <v>0.03</v>
      </c>
      <c r="G397" s="18">
        <v>3.5065</v>
      </c>
      <c r="H397" s="13" t="s">
        <v>11240</v>
      </c>
      <c r="I397" s="26" t="s">
        <v>12051</v>
      </c>
      <c r="J397" s="18">
        <v>3.5065</v>
      </c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ht="15.0" customHeight="1">
      <c r="A398" s="8">
        <v>397.0</v>
      </c>
      <c r="B398" s="9" t="s">
        <v>12052</v>
      </c>
      <c r="C398" s="3" t="s">
        <v>12053</v>
      </c>
      <c r="D398" s="3" t="s">
        <v>12054</v>
      </c>
      <c r="E398" s="25">
        <v>182.2587</v>
      </c>
      <c r="F398" s="13">
        <v>3.38</v>
      </c>
      <c r="G398" s="13">
        <v>3.661543506395395</v>
      </c>
      <c r="H398" s="13" t="s">
        <v>11240</v>
      </c>
      <c r="I398" s="3" t="s">
        <v>11991</v>
      </c>
      <c r="J398" s="11">
        <v>3.661543506395395</v>
      </c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ht="15.0" customHeight="1">
      <c r="A399" s="8">
        <v>398.0</v>
      </c>
      <c r="B399" s="9" t="s">
        <v>12055</v>
      </c>
      <c r="C399" s="3" t="s">
        <v>12056</v>
      </c>
      <c r="D399" s="3" t="s">
        <v>12057</v>
      </c>
      <c r="E399" s="25">
        <v>222.0</v>
      </c>
      <c r="F399" s="13">
        <v>4.55</v>
      </c>
      <c r="G399" s="13">
        <v>3.4723700991286615</v>
      </c>
      <c r="H399" s="13" t="s">
        <v>11240</v>
      </c>
      <c r="I399" s="3" t="s">
        <v>11991</v>
      </c>
      <c r="J399" s="11">
        <v>3.4723700991286615</v>
      </c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ht="15.0" customHeight="1">
      <c r="A400" s="8">
        <v>399.0</v>
      </c>
      <c r="B400" s="9" t="s">
        <v>12058</v>
      </c>
      <c r="C400" s="3" t="s">
        <v>12059</v>
      </c>
      <c r="D400" s="3" t="s">
        <v>12060</v>
      </c>
      <c r="E400" s="25">
        <v>208.0</v>
      </c>
      <c r="F400" s="13">
        <v>4.06</v>
      </c>
      <c r="G400" s="13">
        <v>3.2479515521805613</v>
      </c>
      <c r="H400" s="13" t="s">
        <v>11240</v>
      </c>
      <c r="I400" s="3" t="s">
        <v>11991</v>
      </c>
      <c r="J400" s="11">
        <v>3.2479515521805613</v>
      </c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ht="15.0" customHeight="1">
      <c r="A401" s="8">
        <v>400.0</v>
      </c>
      <c r="B401" s="9"/>
      <c r="C401" s="3" t="s">
        <v>12061</v>
      </c>
      <c r="D401" s="3" t="s">
        <v>12062</v>
      </c>
      <c r="E401" s="25">
        <v>180.2429</v>
      </c>
      <c r="F401" s="13">
        <v>3.15</v>
      </c>
      <c r="G401" s="13">
        <v>3.1056839373155616</v>
      </c>
      <c r="H401" s="13" t="s">
        <v>11240</v>
      </c>
      <c r="I401" s="3" t="s">
        <v>11991</v>
      </c>
      <c r="J401" s="11">
        <v>3.1056839373155616</v>
      </c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ht="15.0" customHeight="1">
      <c r="A402" s="8">
        <v>401.0</v>
      </c>
      <c r="B402" s="9"/>
      <c r="C402" s="3" t="s">
        <v>12063</v>
      </c>
      <c r="D402" s="3" t="s">
        <v>12064</v>
      </c>
      <c r="E402" s="25">
        <v>194.2694</v>
      </c>
      <c r="F402" s="13">
        <v>3.64</v>
      </c>
      <c r="G402" s="13">
        <v>3.175874166083451</v>
      </c>
      <c r="H402" s="13" t="s">
        <v>11240</v>
      </c>
      <c r="I402" s="3" t="s">
        <v>11991</v>
      </c>
      <c r="J402" s="11">
        <v>3.175874166083451</v>
      </c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ht="15.0" customHeight="1">
      <c r="A403" s="8">
        <v>402.0</v>
      </c>
      <c r="B403" s="9"/>
      <c r="C403" s="3" t="s">
        <v>12065</v>
      </c>
      <c r="D403" s="3" t="s">
        <v>12066</v>
      </c>
      <c r="E403" s="25">
        <v>196.2852</v>
      </c>
      <c r="F403" s="13">
        <v>3.87</v>
      </c>
      <c r="G403" s="13">
        <v>4.568636235841013</v>
      </c>
      <c r="H403" s="13" t="s">
        <v>11240</v>
      </c>
      <c r="I403" s="3" t="s">
        <v>11991</v>
      </c>
      <c r="J403" s="11">
        <v>4.568636235841013</v>
      </c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ht="15.0" customHeight="1">
      <c r="A404" s="8">
        <v>403.0</v>
      </c>
      <c r="B404" s="9"/>
      <c r="C404" s="3" t="s">
        <v>12067</v>
      </c>
      <c r="D404" s="3" t="s">
        <v>12068</v>
      </c>
      <c r="E404" s="25">
        <v>210.3117</v>
      </c>
      <c r="F404" s="13">
        <v>4.36</v>
      </c>
      <c r="G404" s="13">
        <v>5.3979400086720375</v>
      </c>
      <c r="H404" s="13" t="s">
        <v>11240</v>
      </c>
      <c r="I404" s="3" t="s">
        <v>11991</v>
      </c>
      <c r="J404" s="11">
        <v>5.3979400086720375</v>
      </c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ht="15.75" customHeight="1">
      <c r="A405" s="8">
        <v>404.0</v>
      </c>
      <c r="B405" s="31" t="s">
        <v>12069</v>
      </c>
      <c r="C405" s="26" t="s">
        <v>12070</v>
      </c>
      <c r="D405" s="26" t="s">
        <v>12071</v>
      </c>
      <c r="E405" s="32">
        <v>134.0872</v>
      </c>
      <c r="F405" s="13">
        <v>-1.26</v>
      </c>
      <c r="G405" s="18">
        <v>3.38</v>
      </c>
      <c r="H405" s="13" t="s">
        <v>11240</v>
      </c>
      <c r="I405" s="3" t="s">
        <v>11259</v>
      </c>
      <c r="J405" s="18">
        <v>3.38</v>
      </c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ht="15.75" customHeight="1">
      <c r="A406" s="8">
        <v>405.0</v>
      </c>
      <c r="B406" s="9" t="s">
        <v>12072</v>
      </c>
      <c r="C406" s="3" t="s">
        <v>12073</v>
      </c>
      <c r="D406" s="3" t="s">
        <v>12074</v>
      </c>
      <c r="E406" s="25">
        <v>192.1232</v>
      </c>
      <c r="F406" s="13">
        <v>-1.64</v>
      </c>
      <c r="G406" s="13">
        <v>2.5725642458664177</v>
      </c>
      <c r="H406" s="13" t="s">
        <v>11240</v>
      </c>
      <c r="I406" s="3" t="s">
        <v>11300</v>
      </c>
      <c r="J406" s="11">
        <v>2.5725642458664177</v>
      </c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ht="15.0" customHeight="1">
      <c r="A407" s="8">
        <v>406.0</v>
      </c>
      <c r="B407" s="31" t="s">
        <v>3419</v>
      </c>
      <c r="C407" s="26" t="s">
        <v>12075</v>
      </c>
      <c r="D407" s="26" t="s">
        <v>12076</v>
      </c>
      <c r="E407" s="32">
        <v>191.1384</v>
      </c>
      <c r="F407" s="13">
        <v>-3.81</v>
      </c>
      <c r="G407" s="18">
        <v>2.28</v>
      </c>
      <c r="H407" s="13" t="s">
        <v>11240</v>
      </c>
      <c r="I407" s="3" t="s">
        <v>11259</v>
      </c>
      <c r="J407" s="18">
        <v>2.28</v>
      </c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ht="15.0" customHeight="1">
      <c r="A408" s="8">
        <v>407.0</v>
      </c>
      <c r="B408" s="31" t="s">
        <v>12077</v>
      </c>
      <c r="C408" s="26" t="s">
        <v>12078</v>
      </c>
      <c r="D408" s="26" t="s">
        <v>12079</v>
      </c>
      <c r="E408" s="32">
        <v>170.1622</v>
      </c>
      <c r="F408" s="13">
        <v>1.3</v>
      </c>
      <c r="G408" s="31" t="s">
        <v>12080</v>
      </c>
      <c r="H408" s="13" t="s">
        <v>11240</v>
      </c>
      <c r="I408" s="3" t="s">
        <v>11259</v>
      </c>
      <c r="J408" s="18">
        <v>4.68</v>
      </c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ht="15.75" customHeight="1">
      <c r="A409" s="8">
        <v>408.0</v>
      </c>
      <c r="B409" s="9" t="s">
        <v>12081</v>
      </c>
      <c r="C409" s="3" t="s">
        <v>12082</v>
      </c>
      <c r="D409" s="3" t="s">
        <v>12083</v>
      </c>
      <c r="E409" s="25">
        <v>116.072</v>
      </c>
      <c r="F409" s="13">
        <v>0.46</v>
      </c>
      <c r="G409" s="18">
        <v>2.672</v>
      </c>
      <c r="H409" s="13" t="s">
        <v>11240</v>
      </c>
      <c r="I409" s="26" t="s">
        <v>11984</v>
      </c>
      <c r="J409" s="18">
        <v>2.672</v>
      </c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ht="15.75" customHeight="1">
      <c r="A410" s="8">
        <v>409.0</v>
      </c>
      <c r="B410" s="31" t="s">
        <v>1323</v>
      </c>
      <c r="C410" s="3" t="s">
        <v>1324</v>
      </c>
      <c r="D410" s="26" t="s">
        <v>12084</v>
      </c>
      <c r="E410" s="25">
        <v>75.1093</v>
      </c>
      <c r="F410" s="13">
        <v>-0.96</v>
      </c>
      <c r="G410" s="18">
        <v>3.44</v>
      </c>
      <c r="H410" s="20" t="s">
        <v>11296</v>
      </c>
      <c r="I410" s="26" t="s">
        <v>11259</v>
      </c>
      <c r="J410" s="18">
        <v>3.44</v>
      </c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ht="15.0" customHeight="1">
      <c r="A411" s="8">
        <v>410.0</v>
      </c>
      <c r="B411" s="31" t="s">
        <v>1326</v>
      </c>
      <c r="C411" s="26" t="s">
        <v>12085</v>
      </c>
      <c r="D411" s="26" t="s">
        <v>12086</v>
      </c>
      <c r="E411" s="32">
        <v>61.0828</v>
      </c>
      <c r="F411" s="13">
        <v>-1.31</v>
      </c>
      <c r="G411" s="31" t="s">
        <v>12087</v>
      </c>
      <c r="H411" s="13" t="s">
        <v>11240</v>
      </c>
      <c r="I411" s="3" t="s">
        <v>11951</v>
      </c>
      <c r="J411" s="11">
        <v>3.40015</v>
      </c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ht="14.25" customHeight="1">
      <c r="A412" s="8">
        <v>411.0</v>
      </c>
      <c r="B412" s="31" t="s">
        <v>1342</v>
      </c>
      <c r="C412" s="26" t="s">
        <v>12088</v>
      </c>
      <c r="D412" s="26" t="s">
        <v>3425</v>
      </c>
      <c r="E412" s="32">
        <v>60.098</v>
      </c>
      <c r="F412" s="13">
        <v>-2.04</v>
      </c>
      <c r="G412" s="18">
        <v>3.47</v>
      </c>
      <c r="H412" s="13" t="s">
        <v>11240</v>
      </c>
      <c r="I412" s="3" t="s">
        <v>11259</v>
      </c>
      <c r="J412" s="18">
        <v>3.47</v>
      </c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ht="15.0" customHeight="1">
      <c r="A413" s="8">
        <v>412.0</v>
      </c>
      <c r="B413" s="31" t="s">
        <v>12089</v>
      </c>
      <c r="C413" s="3" t="s">
        <v>12090</v>
      </c>
      <c r="D413" s="26" t="s">
        <v>12091</v>
      </c>
      <c r="E413" s="25">
        <v>61.0399</v>
      </c>
      <c r="F413" s="13">
        <v>-0.35</v>
      </c>
      <c r="G413" s="18">
        <v>1.0291305605042151</v>
      </c>
      <c r="H413" s="20" t="s">
        <v>11240</v>
      </c>
      <c r="I413" s="26" t="s">
        <v>12092</v>
      </c>
      <c r="J413" s="18">
        <v>1.0291305605042151</v>
      </c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ht="14.25" customHeight="1">
      <c r="A414" s="8">
        <v>413.0</v>
      </c>
      <c r="B414" s="31" t="s">
        <v>12093</v>
      </c>
      <c r="C414" s="3" t="s">
        <v>12094</v>
      </c>
      <c r="D414" s="26" t="s">
        <v>12095</v>
      </c>
      <c r="E414" s="25">
        <v>75.0664</v>
      </c>
      <c r="F414" s="13">
        <v>0.18</v>
      </c>
      <c r="G414" s="18">
        <v>1.7490103024345813</v>
      </c>
      <c r="H414" s="20" t="s">
        <v>11240</v>
      </c>
      <c r="I414" s="26" t="s">
        <v>12092</v>
      </c>
      <c r="J414" s="18">
        <v>1.7490103024345813</v>
      </c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ht="15.0" customHeight="1">
      <c r="A415" s="8">
        <v>414.0</v>
      </c>
      <c r="B415" s="31" t="s">
        <v>12096</v>
      </c>
      <c r="C415" s="3" t="s">
        <v>12097</v>
      </c>
      <c r="D415" s="26" t="s">
        <v>12098</v>
      </c>
      <c r="E415" s="25">
        <v>89.0929</v>
      </c>
      <c r="F415" s="13">
        <v>0.93</v>
      </c>
      <c r="G415" s="18">
        <v>3.3276149359690184</v>
      </c>
      <c r="H415" s="20" t="s">
        <v>11240</v>
      </c>
      <c r="I415" s="26" t="s">
        <v>12092</v>
      </c>
      <c r="J415" s="18">
        <v>3.3276149359690184</v>
      </c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ht="15.75" customHeight="1">
      <c r="A416" s="8">
        <v>415.0</v>
      </c>
      <c r="B416" s="31" t="s">
        <v>7306</v>
      </c>
      <c r="C416" s="3" t="s">
        <v>12099</v>
      </c>
      <c r="D416" s="26" t="s">
        <v>12100</v>
      </c>
      <c r="E416" s="25">
        <v>89.0929</v>
      </c>
      <c r="F416" s="13">
        <v>0.87</v>
      </c>
      <c r="G416" s="18">
        <v>3.2000926433662524</v>
      </c>
      <c r="H416" s="20" t="s">
        <v>11240</v>
      </c>
      <c r="I416" s="26" t="s">
        <v>12092</v>
      </c>
      <c r="J416" s="18">
        <v>3.2000926433662524</v>
      </c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ht="14.25" customHeight="1">
      <c r="A417" s="8">
        <v>416.0</v>
      </c>
      <c r="B417" s="31" t="s">
        <v>12101</v>
      </c>
      <c r="C417" s="3" t="s">
        <v>12102</v>
      </c>
      <c r="D417" s="26" t="s">
        <v>12103</v>
      </c>
      <c r="E417" s="25">
        <v>103.1194</v>
      </c>
      <c r="F417" s="13">
        <v>1.17</v>
      </c>
      <c r="G417" s="18">
        <v>5.200429547702491</v>
      </c>
      <c r="H417" s="20" t="s">
        <v>11240</v>
      </c>
      <c r="I417" s="26" t="s">
        <v>12092</v>
      </c>
      <c r="J417" s="18">
        <v>5.200429547702491</v>
      </c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ht="15.0" customHeight="1">
      <c r="A418" s="8">
        <v>417.0</v>
      </c>
      <c r="B418" s="31" t="s">
        <v>12104</v>
      </c>
      <c r="C418" s="3" t="s">
        <v>12105</v>
      </c>
      <c r="D418" s="26" t="s">
        <v>12106</v>
      </c>
      <c r="E418" s="25">
        <v>103.1194</v>
      </c>
      <c r="F418" s="13">
        <v>1.2</v>
      </c>
      <c r="G418" s="18">
        <v>3.523384424920512</v>
      </c>
      <c r="H418" s="20" t="s">
        <v>11240</v>
      </c>
      <c r="I418" s="26" t="s">
        <v>12092</v>
      </c>
      <c r="J418" s="18">
        <v>3.523384424920512</v>
      </c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ht="15.0" customHeight="1">
      <c r="A419" s="8">
        <v>418.0</v>
      </c>
      <c r="B419" s="31" t="s">
        <v>12107</v>
      </c>
      <c r="C419" s="3" t="s">
        <v>12108</v>
      </c>
      <c r="D419" s="26" t="s">
        <v>12109</v>
      </c>
      <c r="E419" s="25">
        <v>103.1194</v>
      </c>
      <c r="F419" s="13">
        <v>1.4</v>
      </c>
      <c r="G419" s="18">
        <v>3.16</v>
      </c>
      <c r="H419" s="20" t="s">
        <v>11240</v>
      </c>
      <c r="I419" s="26" t="s">
        <v>12092</v>
      </c>
      <c r="J419" s="18">
        <v>3.16</v>
      </c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ht="15.0" customHeight="1">
      <c r="A420" s="8">
        <v>419.0</v>
      </c>
      <c r="B420" s="31" t="s">
        <v>7310</v>
      </c>
      <c r="C420" s="26" t="s">
        <v>12110</v>
      </c>
      <c r="D420" s="26" t="s">
        <v>7312</v>
      </c>
      <c r="E420" s="32">
        <v>103.1194</v>
      </c>
      <c r="F420" s="13">
        <v>1.47</v>
      </c>
      <c r="G420" s="31" t="s">
        <v>12111</v>
      </c>
      <c r="H420" s="13" t="s">
        <v>11240</v>
      </c>
      <c r="I420" s="3" t="s">
        <v>12112</v>
      </c>
      <c r="J420" s="18">
        <v>3.32</v>
      </c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ht="14.25" customHeight="1">
      <c r="A421" s="8">
        <v>420.0</v>
      </c>
      <c r="B421" s="31" t="s">
        <v>7314</v>
      </c>
      <c r="C421" s="3" t="s">
        <v>12113</v>
      </c>
      <c r="D421" s="26" t="s">
        <v>12114</v>
      </c>
      <c r="E421" s="25">
        <v>117.1459</v>
      </c>
      <c r="F421" s="13">
        <v>2.01</v>
      </c>
      <c r="G421" s="18">
        <v>3.8039107531931067</v>
      </c>
      <c r="H421" s="20" t="s">
        <v>11240</v>
      </c>
      <c r="I421" s="26" t="s">
        <v>12092</v>
      </c>
      <c r="J421" s="18">
        <v>3.8039107531931067</v>
      </c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ht="15.75" customHeight="1">
      <c r="A422" s="8">
        <v>421.0</v>
      </c>
      <c r="B422" s="31" t="s">
        <v>7318</v>
      </c>
      <c r="C422" s="3" t="s">
        <v>12115</v>
      </c>
      <c r="D422" s="26" t="s">
        <v>12116</v>
      </c>
      <c r="E422" s="25">
        <v>131.1724</v>
      </c>
      <c r="F422" s="13">
        <v>2.7</v>
      </c>
      <c r="G422" s="18">
        <v>4.68647075438476</v>
      </c>
      <c r="H422" s="20" t="s">
        <v>11240</v>
      </c>
      <c r="I422" s="26" t="s">
        <v>12092</v>
      </c>
      <c r="J422" s="18">
        <v>4.68647075438476</v>
      </c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ht="15.0" customHeight="1">
      <c r="A423" s="8">
        <v>422.0</v>
      </c>
      <c r="B423" s="31" t="s">
        <v>12117</v>
      </c>
      <c r="C423" s="26" t="s">
        <v>12118</v>
      </c>
      <c r="D423" s="26" t="s">
        <v>12119</v>
      </c>
      <c r="E423" s="32">
        <v>115.1301</v>
      </c>
      <c r="F423" s="13">
        <v>1.74</v>
      </c>
      <c r="G423" s="18">
        <v>4.42</v>
      </c>
      <c r="H423" s="13" t="s">
        <v>11240</v>
      </c>
      <c r="I423" s="3" t="s">
        <v>11259</v>
      </c>
      <c r="J423" s="18">
        <v>4.42</v>
      </c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ht="15.75" customHeight="1">
      <c r="A424" s="8">
        <v>423.0</v>
      </c>
      <c r="B424" s="31" t="s">
        <v>12120</v>
      </c>
      <c r="C424" s="26" t="s">
        <v>12121</v>
      </c>
      <c r="D424" s="26" t="s">
        <v>12122</v>
      </c>
      <c r="E424" s="32">
        <v>151.1176</v>
      </c>
      <c r="F424" s="13">
        <v>-1.66</v>
      </c>
      <c r="G424" s="18">
        <v>4.71</v>
      </c>
      <c r="H424" s="13" t="s">
        <v>11240</v>
      </c>
      <c r="I424" s="3" t="s">
        <v>11259</v>
      </c>
      <c r="J424" s="18">
        <v>4.71</v>
      </c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ht="15.75" customHeight="1">
      <c r="A425" s="8">
        <v>424.0</v>
      </c>
      <c r="B425" s="9" t="s">
        <v>1369</v>
      </c>
      <c r="C425" s="3" t="s">
        <v>1370</v>
      </c>
      <c r="D425" s="3" t="s">
        <v>7329</v>
      </c>
      <c r="E425" s="25">
        <v>41.0518</v>
      </c>
      <c r="F425" s="13">
        <v>-0.34</v>
      </c>
      <c r="G425" s="13">
        <v>-1.1083452384464367</v>
      </c>
      <c r="H425" s="13" t="s">
        <v>11240</v>
      </c>
      <c r="I425" s="3" t="s">
        <v>11300</v>
      </c>
      <c r="J425" s="11">
        <v>-1.1083452384464367</v>
      </c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ht="14.25" customHeight="1">
      <c r="A426" s="8">
        <v>425.0</v>
      </c>
      <c r="B426" s="31" t="s">
        <v>1372</v>
      </c>
      <c r="C426" s="3" t="s">
        <v>1373</v>
      </c>
      <c r="D426" s="26" t="s">
        <v>12123</v>
      </c>
      <c r="E426" s="25">
        <v>55.0783</v>
      </c>
      <c r="F426" s="13">
        <v>0.16</v>
      </c>
      <c r="G426" s="18">
        <v>1.02</v>
      </c>
      <c r="H426" s="20" t="s">
        <v>11296</v>
      </c>
      <c r="I426" s="26" t="s">
        <v>11259</v>
      </c>
      <c r="J426" s="18">
        <v>1.02</v>
      </c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ht="15.75" customHeight="1">
      <c r="A427" s="8">
        <v>426.0</v>
      </c>
      <c r="B427" s="31" t="s">
        <v>7381</v>
      </c>
      <c r="C427" s="3" t="s">
        <v>7382</v>
      </c>
      <c r="D427" s="26" t="s">
        <v>12124</v>
      </c>
      <c r="E427" s="25">
        <v>198.844</v>
      </c>
      <c r="F427" s="13">
        <v>0.47</v>
      </c>
      <c r="G427" s="18">
        <v>4.23</v>
      </c>
      <c r="H427" s="20" t="s">
        <v>11240</v>
      </c>
      <c r="I427" s="26" t="s">
        <v>11282</v>
      </c>
      <c r="J427" s="18">
        <v>4.23</v>
      </c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ht="15.75" customHeight="1">
      <c r="A428" s="8">
        <v>427.0</v>
      </c>
      <c r="B428" s="31" t="s">
        <v>7385</v>
      </c>
      <c r="C428" s="3" t="s">
        <v>7386</v>
      </c>
      <c r="D428" s="26" t="s">
        <v>12125</v>
      </c>
      <c r="E428" s="25">
        <v>133.9744</v>
      </c>
      <c r="F428" s="13">
        <v>0.62</v>
      </c>
      <c r="G428" s="18">
        <v>3.38</v>
      </c>
      <c r="H428" s="20" t="s">
        <v>11240</v>
      </c>
      <c r="I428" s="26" t="s">
        <v>11282</v>
      </c>
      <c r="J428" s="18">
        <v>3.38</v>
      </c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ht="14.25" customHeight="1">
      <c r="A429" s="8">
        <v>428.0</v>
      </c>
      <c r="B429" s="31" t="s">
        <v>1381</v>
      </c>
      <c r="C429" s="3" t="s">
        <v>1382</v>
      </c>
      <c r="D429" s="26" t="s">
        <v>12126</v>
      </c>
      <c r="E429" s="25">
        <v>75.4966</v>
      </c>
      <c r="F429" s="13">
        <v>0.45</v>
      </c>
      <c r="G429" s="18">
        <v>2.78</v>
      </c>
      <c r="H429" s="20" t="s">
        <v>11240</v>
      </c>
      <c r="I429" s="26" t="s">
        <v>11282</v>
      </c>
      <c r="J429" s="18">
        <v>2.78</v>
      </c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ht="15.0" customHeight="1">
      <c r="A430" s="8">
        <v>429.0</v>
      </c>
      <c r="B430" s="31" t="s">
        <v>7393</v>
      </c>
      <c r="C430" s="26" t="s">
        <v>12127</v>
      </c>
      <c r="D430" s="26" t="s">
        <v>12128</v>
      </c>
      <c r="E430" s="32">
        <v>89.5231</v>
      </c>
      <c r="F430" s="13">
        <v>0.53</v>
      </c>
      <c r="G430" s="18">
        <v>1.82</v>
      </c>
      <c r="H430" s="20" t="s">
        <v>11240</v>
      </c>
      <c r="I430" s="26" t="s">
        <v>11282</v>
      </c>
      <c r="J430" s="18">
        <v>1.82</v>
      </c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ht="15.0" customHeight="1">
      <c r="A431" s="8">
        <v>430.0</v>
      </c>
      <c r="B431" s="31" t="s">
        <v>12129</v>
      </c>
      <c r="C431" s="26" t="s">
        <v>12130</v>
      </c>
      <c r="D431" s="26" t="s">
        <v>12131</v>
      </c>
      <c r="E431" s="32">
        <v>113.0385</v>
      </c>
      <c r="F431" s="13">
        <v>0.12</v>
      </c>
      <c r="G431" s="18">
        <v>0.99</v>
      </c>
      <c r="H431" s="13" t="s">
        <v>11240</v>
      </c>
      <c r="I431" s="3" t="s">
        <v>11259</v>
      </c>
      <c r="J431" s="18">
        <v>0.99</v>
      </c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ht="15.0" customHeight="1">
      <c r="A432" s="8">
        <v>431.0</v>
      </c>
      <c r="B432" s="31" t="s">
        <v>7465</v>
      </c>
      <c r="C432" s="3" t="s">
        <v>7466</v>
      </c>
      <c r="D432" s="26" t="s">
        <v>7467</v>
      </c>
      <c r="E432" s="25">
        <v>87.12</v>
      </c>
      <c r="F432" s="13">
        <v>-0.77</v>
      </c>
      <c r="G432" s="18">
        <v>1.56</v>
      </c>
      <c r="H432" s="20" t="s">
        <v>11296</v>
      </c>
      <c r="I432" s="26" t="s">
        <v>11259</v>
      </c>
      <c r="J432" s="18">
        <v>1.56</v>
      </c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ht="15.0" customHeight="1">
      <c r="A433" s="8">
        <v>432.0</v>
      </c>
      <c r="B433" s="31" t="s">
        <v>12132</v>
      </c>
      <c r="C433" s="26" t="s">
        <v>12133</v>
      </c>
      <c r="D433" s="26" t="s">
        <v>12134</v>
      </c>
      <c r="E433" s="32">
        <v>85.1042</v>
      </c>
      <c r="F433" s="13">
        <v>-0.85</v>
      </c>
      <c r="G433" s="18">
        <v>2.1</v>
      </c>
      <c r="H433" s="13" t="s">
        <v>11240</v>
      </c>
      <c r="I433" s="3" t="s">
        <v>11259</v>
      </c>
      <c r="J433" s="18">
        <v>2.1</v>
      </c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ht="15.0" customHeight="1">
      <c r="A434" s="8">
        <v>433.0</v>
      </c>
      <c r="B434" s="9" t="s">
        <v>7491</v>
      </c>
      <c r="C434" s="3" t="s">
        <v>12135</v>
      </c>
      <c r="D434" s="3" t="s">
        <v>7493</v>
      </c>
      <c r="E434" s="25">
        <v>93.5118</v>
      </c>
      <c r="F434" s="13">
        <v>-0.53</v>
      </c>
      <c r="G434" s="13">
        <v>3.68</v>
      </c>
      <c r="H434" s="13" t="s">
        <v>11240</v>
      </c>
      <c r="I434" s="3" t="s">
        <v>11259</v>
      </c>
      <c r="J434" s="13">
        <v>3.68</v>
      </c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ht="15.75" customHeight="1">
      <c r="A435" s="8">
        <v>434.0</v>
      </c>
      <c r="B435" s="31" t="s">
        <v>7523</v>
      </c>
      <c r="C435" s="26" t="s">
        <v>12136</v>
      </c>
      <c r="D435" s="26" t="s">
        <v>12137</v>
      </c>
      <c r="E435" s="32">
        <v>102.0917</v>
      </c>
      <c r="F435" s="13">
        <v>-2.18</v>
      </c>
      <c r="G435" s="18">
        <v>2.24</v>
      </c>
      <c r="H435" s="13" t="s">
        <v>11240</v>
      </c>
      <c r="I435" s="3" t="s">
        <v>11259</v>
      </c>
      <c r="J435" s="18">
        <v>2.24</v>
      </c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ht="15.0" customHeight="1">
      <c r="A436" s="8">
        <v>435.0</v>
      </c>
      <c r="B436" s="31" t="s">
        <v>3451</v>
      </c>
      <c r="C436" s="26" t="s">
        <v>12138</v>
      </c>
      <c r="D436" s="26" t="s">
        <v>3453</v>
      </c>
      <c r="E436" s="32">
        <v>92.5237</v>
      </c>
      <c r="F436" s="13">
        <v>0.45</v>
      </c>
      <c r="G436" s="18">
        <v>1.9</v>
      </c>
      <c r="H436" s="13" t="s">
        <v>11240</v>
      </c>
      <c r="I436" s="3" t="s">
        <v>11259</v>
      </c>
      <c r="J436" s="18">
        <v>1.9</v>
      </c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ht="15.75" customHeight="1">
      <c r="A437" s="8">
        <v>436.0</v>
      </c>
      <c r="B437" s="31" t="s">
        <v>12139</v>
      </c>
      <c r="C437" s="26" t="s">
        <v>12140</v>
      </c>
      <c r="D437" s="26" t="s">
        <v>12141</v>
      </c>
      <c r="E437" s="32">
        <v>320.3363</v>
      </c>
      <c r="F437" s="13">
        <v>1.41</v>
      </c>
      <c r="G437" s="18">
        <v>5.2</v>
      </c>
      <c r="H437" s="13" t="s">
        <v>11240</v>
      </c>
      <c r="I437" s="3" t="s">
        <v>11259</v>
      </c>
      <c r="J437" s="18">
        <v>5.2</v>
      </c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ht="15.75" customHeight="1">
      <c r="A438" s="8">
        <v>437.0</v>
      </c>
      <c r="B438" s="31" t="s">
        <v>1454</v>
      </c>
      <c r="C438" s="26" t="s">
        <v>12142</v>
      </c>
      <c r="D438" s="26" t="s">
        <v>12143</v>
      </c>
      <c r="E438" s="32">
        <v>78.1342</v>
      </c>
      <c r="F438" s="13">
        <v>-1.35</v>
      </c>
      <c r="G438" s="31" t="s">
        <v>12144</v>
      </c>
      <c r="H438" s="13" t="s">
        <v>11240</v>
      </c>
      <c r="I438" s="3" t="s">
        <v>11951</v>
      </c>
      <c r="J438" s="11">
        <v>-0.23</v>
      </c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ht="15.0" customHeight="1">
      <c r="A439" s="8">
        <v>438.0</v>
      </c>
      <c r="B439" s="9" t="s">
        <v>1482</v>
      </c>
      <c r="C439" s="3" t="s">
        <v>1483</v>
      </c>
      <c r="D439" s="3" t="s">
        <v>12145</v>
      </c>
      <c r="E439" s="25">
        <v>78.1342</v>
      </c>
      <c r="F439" s="13">
        <v>-0.2</v>
      </c>
      <c r="G439" s="13">
        <v>1.1257179400400166</v>
      </c>
      <c r="H439" s="13" t="s">
        <v>11240</v>
      </c>
      <c r="I439" s="3" t="s">
        <v>11300</v>
      </c>
      <c r="J439" s="11">
        <v>1.1257179400400166</v>
      </c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ht="14.25" customHeight="1">
      <c r="A440" s="8">
        <v>439.0</v>
      </c>
      <c r="B440" s="31" t="s">
        <v>3492</v>
      </c>
      <c r="C440" s="26" t="s">
        <v>12146</v>
      </c>
      <c r="D440" s="26" t="s">
        <v>12147</v>
      </c>
      <c r="E440" s="32">
        <v>188.3337</v>
      </c>
      <c r="F440" s="13">
        <v>2.75</v>
      </c>
      <c r="G440" s="18">
        <v>4.38</v>
      </c>
      <c r="H440" s="13" t="s">
        <v>11240</v>
      </c>
      <c r="I440" s="3" t="s">
        <v>11259</v>
      </c>
      <c r="J440" s="18">
        <v>4.38</v>
      </c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ht="15.0" customHeight="1">
      <c r="A441" s="8">
        <v>440.0</v>
      </c>
      <c r="B441" s="31" t="s">
        <v>3498</v>
      </c>
      <c r="C441" s="26" t="s">
        <v>12148</v>
      </c>
      <c r="D441" s="26" t="s">
        <v>12149</v>
      </c>
      <c r="E441" s="32">
        <v>90.1482</v>
      </c>
      <c r="F441" s="13">
        <v>-0.69</v>
      </c>
      <c r="G441" s="18">
        <v>1.7</v>
      </c>
      <c r="H441" s="13" t="s">
        <v>11240</v>
      </c>
      <c r="I441" s="3" t="s">
        <v>11259</v>
      </c>
      <c r="J441" s="18">
        <v>1.7</v>
      </c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ht="15.75" customHeight="1">
      <c r="A442" s="8">
        <v>441.0</v>
      </c>
      <c r="B442" s="31" t="s">
        <v>3501</v>
      </c>
      <c r="C442" s="26" t="s">
        <v>12150</v>
      </c>
      <c r="D442" s="26" t="s">
        <v>12151</v>
      </c>
      <c r="E442" s="32">
        <v>104.1747</v>
      </c>
      <c r="F442" s="13">
        <v>-0.21</v>
      </c>
      <c r="G442" s="18">
        <v>1.68</v>
      </c>
      <c r="H442" s="13" t="s">
        <v>11240</v>
      </c>
      <c r="I442" s="3" t="s">
        <v>11259</v>
      </c>
      <c r="J442" s="18">
        <v>1.68</v>
      </c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ht="15.75" customHeight="1">
      <c r="A443" s="8">
        <v>442.0</v>
      </c>
      <c r="B443" s="31" t="s">
        <v>3510</v>
      </c>
      <c r="C443" s="26" t="s">
        <v>12152</v>
      </c>
      <c r="D443" s="26" t="s">
        <v>12153</v>
      </c>
      <c r="E443" s="32">
        <v>132.2277</v>
      </c>
      <c r="F443" s="13">
        <v>0.49</v>
      </c>
      <c r="G443" s="18">
        <v>3.26</v>
      </c>
      <c r="H443" s="13" t="s">
        <v>11240</v>
      </c>
      <c r="I443" s="3" t="s">
        <v>11259</v>
      </c>
      <c r="J443" s="18">
        <v>3.26</v>
      </c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ht="15.75" customHeight="1">
      <c r="A444" s="8">
        <v>443.0</v>
      </c>
      <c r="B444" s="31" t="s">
        <v>3513</v>
      </c>
      <c r="C444" s="26" t="s">
        <v>12154</v>
      </c>
      <c r="D444" s="26" t="s">
        <v>3515</v>
      </c>
      <c r="E444" s="32">
        <v>104.1747</v>
      </c>
      <c r="F444" s="13">
        <v>-0.43</v>
      </c>
      <c r="G444" s="18">
        <v>1.95</v>
      </c>
      <c r="H444" s="13" t="s">
        <v>11240</v>
      </c>
      <c r="I444" s="3" t="s">
        <v>11259</v>
      </c>
      <c r="J444" s="18">
        <v>1.95</v>
      </c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ht="15.75" customHeight="1">
      <c r="A445" s="8">
        <v>444.0</v>
      </c>
      <c r="B445" s="31" t="s">
        <v>12155</v>
      </c>
      <c r="C445" s="26" t="s">
        <v>12156</v>
      </c>
      <c r="D445" s="26" t="s">
        <v>12157</v>
      </c>
      <c r="E445" s="32">
        <v>133.1972</v>
      </c>
      <c r="F445" s="13">
        <v>-1.11</v>
      </c>
      <c r="G445" s="18">
        <v>4.82</v>
      </c>
      <c r="H445" s="13" t="s">
        <v>11240</v>
      </c>
      <c r="I445" s="3" t="s">
        <v>11259</v>
      </c>
      <c r="J445" s="18">
        <v>4.82</v>
      </c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ht="15.0" customHeight="1">
      <c r="A446" s="8">
        <v>445.0</v>
      </c>
      <c r="B446" s="31" t="s">
        <v>3516</v>
      </c>
      <c r="C446" s="26" t="s">
        <v>12158</v>
      </c>
      <c r="D446" s="26" t="s">
        <v>12159</v>
      </c>
      <c r="E446" s="32">
        <v>102.1589</v>
      </c>
      <c r="F446" s="13">
        <v>-0.66</v>
      </c>
      <c r="G446" s="31" t="s">
        <v>12160</v>
      </c>
      <c r="H446" s="13" t="s">
        <v>11240</v>
      </c>
      <c r="I446" s="3" t="s">
        <v>11259</v>
      </c>
      <c r="J446" s="18">
        <v>1.655</v>
      </c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ht="15.75" customHeight="1">
      <c r="A447" s="8">
        <v>446.0</v>
      </c>
      <c r="B447" s="31" t="s">
        <v>12161</v>
      </c>
      <c r="C447" s="26" t="s">
        <v>12162</v>
      </c>
      <c r="D447" s="26" t="s">
        <v>12163</v>
      </c>
      <c r="E447" s="32">
        <v>100.1431</v>
      </c>
      <c r="F447" s="13">
        <v>-0.71</v>
      </c>
      <c r="G447" s="18">
        <v>2.6</v>
      </c>
      <c r="H447" s="13" t="s">
        <v>11240</v>
      </c>
      <c r="I447" s="3" t="s">
        <v>11259</v>
      </c>
      <c r="J447" s="18">
        <v>2.6</v>
      </c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ht="15.75" customHeight="1">
      <c r="A448" s="8">
        <v>447.0</v>
      </c>
      <c r="B448" s="31" t="s">
        <v>12164</v>
      </c>
      <c r="C448" s="26" t="s">
        <v>12165</v>
      </c>
      <c r="D448" s="26" t="s">
        <v>12166</v>
      </c>
      <c r="E448" s="32">
        <f>288-22</f>
        <v>266</v>
      </c>
      <c r="F448" s="13">
        <v>2.42</v>
      </c>
      <c r="G448" s="31" t="s">
        <v>12167</v>
      </c>
      <c r="H448" s="13" t="s">
        <v>11240</v>
      </c>
      <c r="I448" s="3" t="s">
        <v>11259</v>
      </c>
      <c r="J448" s="18">
        <v>5.298</v>
      </c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ht="15.75" customHeight="1">
      <c r="A449" s="8">
        <v>448.0</v>
      </c>
      <c r="B449" s="31" t="s">
        <v>12168</v>
      </c>
      <c r="C449" s="26" t="s">
        <v>12169</v>
      </c>
      <c r="D449" s="26" t="s">
        <v>12170</v>
      </c>
      <c r="E449" s="32">
        <f>260-22</f>
        <v>238</v>
      </c>
      <c r="F449" s="13">
        <v>1.44</v>
      </c>
      <c r="G449" s="18">
        <v>4.42</v>
      </c>
      <c r="H449" s="13" t="s">
        <v>11240</v>
      </c>
      <c r="I449" s="3" t="s">
        <v>11259</v>
      </c>
      <c r="J449" s="18">
        <v>4.42</v>
      </c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ht="14.25" customHeight="1">
      <c r="A450" s="8">
        <v>449.0</v>
      </c>
      <c r="B450" s="31" t="s">
        <v>12171</v>
      </c>
      <c r="C450" s="26" t="s">
        <v>12172</v>
      </c>
      <c r="D450" s="26" t="s">
        <v>12173</v>
      </c>
      <c r="E450" s="32">
        <f>372-21</f>
        <v>351</v>
      </c>
      <c r="F450" s="13">
        <v>5.37</v>
      </c>
      <c r="G450" s="18">
        <v>3.99</v>
      </c>
      <c r="H450" s="13" t="s">
        <v>11240</v>
      </c>
      <c r="I450" s="3" t="s">
        <v>11259</v>
      </c>
      <c r="J450" s="18">
        <v>3.99</v>
      </c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ht="15.0" customHeight="1">
      <c r="A451" s="8">
        <v>450.0</v>
      </c>
      <c r="B451" s="31" t="s">
        <v>12174</v>
      </c>
      <c r="C451" s="26" t="s">
        <v>12175</v>
      </c>
      <c r="D451" s="26" t="s">
        <v>12176</v>
      </c>
      <c r="E451" s="32">
        <f>317-23</f>
        <v>294</v>
      </c>
      <c r="F451" s="13">
        <v>3.4</v>
      </c>
      <c r="G451" s="18">
        <v>3.79</v>
      </c>
      <c r="H451" s="13" t="s">
        <v>11240</v>
      </c>
      <c r="I451" s="3" t="s">
        <v>11259</v>
      </c>
      <c r="J451" s="18">
        <v>3.79</v>
      </c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ht="15.0" customHeight="1">
      <c r="A452" s="8">
        <v>451.0</v>
      </c>
      <c r="B452" s="9" t="s">
        <v>12177</v>
      </c>
      <c r="C452" s="3" t="s">
        <v>12178</v>
      </c>
      <c r="D452" s="3" t="s">
        <v>12179</v>
      </c>
      <c r="E452" s="25">
        <v>183.1665</v>
      </c>
      <c r="F452" s="13">
        <v>-0.85</v>
      </c>
      <c r="G452" s="13">
        <v>2.535384212303275</v>
      </c>
      <c r="H452" s="13" t="s">
        <v>11240</v>
      </c>
      <c r="I452" s="3" t="s">
        <v>11300</v>
      </c>
      <c r="J452" s="11">
        <v>2.535384212303275</v>
      </c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ht="15.0" customHeight="1">
      <c r="A453" s="8">
        <v>452.0</v>
      </c>
      <c r="B453" s="9" t="s">
        <v>12180</v>
      </c>
      <c r="C453" s="3" t="s">
        <v>12181</v>
      </c>
      <c r="D453" s="3" t="s">
        <v>12182</v>
      </c>
      <c r="E453" s="25">
        <v>287.3379</v>
      </c>
      <c r="F453" s="13">
        <v>0.16</v>
      </c>
      <c r="G453" s="13">
        <v>2.6708751514735325</v>
      </c>
      <c r="H453" s="13" t="s">
        <v>11240</v>
      </c>
      <c r="I453" s="3" t="s">
        <v>11300</v>
      </c>
      <c r="J453" s="11">
        <v>2.6708751514735325</v>
      </c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ht="15.0" customHeight="1">
      <c r="A454" s="8">
        <v>453.0</v>
      </c>
      <c r="B454" s="31" t="s">
        <v>12183</v>
      </c>
      <c r="C454" s="26" t="s">
        <v>12184</v>
      </c>
      <c r="D454" s="26" t="s">
        <v>12185</v>
      </c>
      <c r="E454" s="32">
        <v>196.0437</v>
      </c>
      <c r="F454" s="13">
        <v>2.43</v>
      </c>
      <c r="G454" s="18">
        <v>5.54</v>
      </c>
      <c r="H454" s="13" t="s">
        <v>11240</v>
      </c>
      <c r="I454" s="3" t="s">
        <v>11259</v>
      </c>
      <c r="J454" s="18">
        <v>5.54</v>
      </c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ht="15.75" customHeight="1">
      <c r="A455" s="8">
        <v>454.0</v>
      </c>
      <c r="B455" s="31" t="s">
        <v>7781</v>
      </c>
      <c r="C455" s="26" t="s">
        <v>12186</v>
      </c>
      <c r="D455" s="26" t="s">
        <v>12187</v>
      </c>
      <c r="E455" s="32">
        <v>195.4725</v>
      </c>
      <c r="F455" s="13">
        <v>3.9</v>
      </c>
      <c r="G455" s="18">
        <v>4.09</v>
      </c>
      <c r="H455" s="13" t="s">
        <v>11240</v>
      </c>
      <c r="I455" s="3" t="s">
        <v>11259</v>
      </c>
      <c r="J455" s="18">
        <v>4.09</v>
      </c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ht="15.75" customHeight="1">
      <c r="A456" s="8">
        <v>455.0</v>
      </c>
      <c r="B456" s="31" t="s">
        <v>1526</v>
      </c>
      <c r="C456" s="26" t="s">
        <v>1527</v>
      </c>
      <c r="D456" s="26" t="s">
        <v>12188</v>
      </c>
      <c r="E456" s="32">
        <v>161.0277</v>
      </c>
      <c r="F456" s="13">
        <v>2.97</v>
      </c>
      <c r="G456" s="18">
        <v>4.67</v>
      </c>
      <c r="H456" s="13" t="s">
        <v>11240</v>
      </c>
      <c r="I456" s="3" t="s">
        <v>11259</v>
      </c>
      <c r="J456" s="18">
        <v>4.67</v>
      </c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ht="15.75" customHeight="1">
      <c r="A457" s="8">
        <v>456.0</v>
      </c>
      <c r="B457" s="31" t="s">
        <v>7786</v>
      </c>
      <c r="C457" s="26" t="s">
        <v>12189</v>
      </c>
      <c r="D457" s="26" t="s">
        <v>12190</v>
      </c>
      <c r="E457" s="32">
        <v>126.5829</v>
      </c>
      <c r="F457" s="13">
        <v>2.3</v>
      </c>
      <c r="G457" s="18">
        <v>4.75</v>
      </c>
      <c r="H457" s="13" t="s">
        <v>11240</v>
      </c>
      <c r="I457" s="3" t="s">
        <v>11259</v>
      </c>
      <c r="J457" s="18">
        <v>4.75</v>
      </c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ht="15.75" customHeight="1">
      <c r="A458" s="8">
        <v>457.0</v>
      </c>
      <c r="B458" s="31" t="s">
        <v>1529</v>
      </c>
      <c r="C458" s="26" t="s">
        <v>12191</v>
      </c>
      <c r="D458" s="26" t="s">
        <v>12192</v>
      </c>
      <c r="E458" s="32">
        <v>175.0542</v>
      </c>
      <c r="F458" s="13">
        <v>3.6</v>
      </c>
      <c r="G458" s="18">
        <v>6.53</v>
      </c>
      <c r="H458" s="13" t="s">
        <v>11240</v>
      </c>
      <c r="I458" s="3" t="s">
        <v>11259</v>
      </c>
      <c r="J458" s="18">
        <v>6.53</v>
      </c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ht="15.75" customHeight="1">
      <c r="A459" s="8">
        <v>458.0</v>
      </c>
      <c r="B459" s="31" t="s">
        <v>12193</v>
      </c>
      <c r="C459" s="26" t="s">
        <v>12194</v>
      </c>
      <c r="D459" s="26" t="s">
        <v>12195</v>
      </c>
      <c r="E459" s="32">
        <v>156.6088</v>
      </c>
      <c r="F459" s="13">
        <v>2.88</v>
      </c>
      <c r="G459" s="18">
        <v>4.39</v>
      </c>
      <c r="H459" s="13" t="s">
        <v>11240</v>
      </c>
      <c r="I459" s="3" t="s">
        <v>11259</v>
      </c>
      <c r="J459" s="18">
        <v>4.39</v>
      </c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ht="15.75" customHeight="1">
      <c r="A460" s="8">
        <v>459.0</v>
      </c>
      <c r="B460" s="9" t="s">
        <v>12196</v>
      </c>
      <c r="C460" s="3" t="s">
        <v>12197</v>
      </c>
      <c r="D460" s="3" t="s">
        <v>12198</v>
      </c>
      <c r="E460" s="25">
        <v>161.0277</v>
      </c>
      <c r="F460" s="13">
        <v>3.18</v>
      </c>
      <c r="G460" s="31" t="s">
        <v>12199</v>
      </c>
      <c r="H460" s="13" t="s">
        <v>11240</v>
      </c>
      <c r="I460" s="3" t="s">
        <v>11595</v>
      </c>
      <c r="J460" s="11">
        <v>5.22</v>
      </c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ht="15.0" customHeight="1">
      <c r="A461" s="8">
        <v>460.0</v>
      </c>
      <c r="B461" s="31" t="s">
        <v>12200</v>
      </c>
      <c r="C461" s="26" t="s">
        <v>12201</v>
      </c>
      <c r="D461" s="26" t="s">
        <v>12202</v>
      </c>
      <c r="E461" s="32">
        <v>161.0277</v>
      </c>
      <c r="F461" s="13">
        <v>3.44</v>
      </c>
      <c r="G461" s="18">
        <v>5.33</v>
      </c>
      <c r="H461" s="13" t="s">
        <v>11240</v>
      </c>
      <c r="I461" s="3" t="s">
        <v>11259</v>
      </c>
      <c r="J461" s="18">
        <v>5.33</v>
      </c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ht="14.25" customHeight="1">
      <c r="A462" s="8">
        <v>461.0</v>
      </c>
      <c r="B462" s="31" t="s">
        <v>12203</v>
      </c>
      <c r="C462" s="26" t="s">
        <v>12204</v>
      </c>
      <c r="D462" s="26" t="s">
        <v>12205</v>
      </c>
      <c r="E462" s="32">
        <v>195.4725</v>
      </c>
      <c r="F462" s="13">
        <v>3.62</v>
      </c>
      <c r="G462" s="18">
        <v>4.5</v>
      </c>
      <c r="H462" s="13" t="s">
        <v>11240</v>
      </c>
      <c r="I462" s="3" t="s">
        <v>11259</v>
      </c>
      <c r="J462" s="18">
        <v>4.5</v>
      </c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ht="14.25" customHeight="1">
      <c r="A463" s="8">
        <v>462.0</v>
      </c>
      <c r="B463" s="31" t="s">
        <v>12206</v>
      </c>
      <c r="C463" s="26" t="s">
        <v>12207</v>
      </c>
      <c r="D463" s="26" t="s">
        <v>12208</v>
      </c>
      <c r="E463" s="32">
        <v>144.5734</v>
      </c>
      <c r="F463" s="13">
        <v>2.73</v>
      </c>
      <c r="G463" s="18">
        <v>4.47</v>
      </c>
      <c r="H463" s="13" t="s">
        <v>11240</v>
      </c>
      <c r="I463" s="3" t="s">
        <v>11259</v>
      </c>
      <c r="J463" s="18">
        <v>4.47</v>
      </c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ht="15.75" customHeight="1">
      <c r="A464" s="8">
        <v>463.0</v>
      </c>
      <c r="B464" s="31" t="s">
        <v>1536</v>
      </c>
      <c r="C464" s="26" t="s">
        <v>12209</v>
      </c>
      <c r="D464" s="26" t="s">
        <v>12210</v>
      </c>
      <c r="E464" s="32">
        <v>171.5805</v>
      </c>
      <c r="F464" s="13">
        <v>2.61</v>
      </c>
      <c r="G464" s="18">
        <v>4.84</v>
      </c>
      <c r="H464" s="13" t="s">
        <v>11240</v>
      </c>
      <c r="I464" s="3" t="s">
        <v>11259</v>
      </c>
      <c r="J464" s="18">
        <v>4.84</v>
      </c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ht="15.75" customHeight="1">
      <c r="A465" s="8">
        <v>464.0</v>
      </c>
      <c r="B465" s="31" t="s">
        <v>7793</v>
      </c>
      <c r="C465" s="3" t="s">
        <v>7794</v>
      </c>
      <c r="D465" s="26" t="s">
        <v>7795</v>
      </c>
      <c r="E465" s="25">
        <v>108.1375</v>
      </c>
      <c r="F465" s="13">
        <v>2.11</v>
      </c>
      <c r="G465" s="18">
        <v>3.76</v>
      </c>
      <c r="H465" s="20" t="s">
        <v>11296</v>
      </c>
      <c r="I465" s="26" t="s">
        <v>11259</v>
      </c>
      <c r="J465" s="18">
        <v>3.76</v>
      </c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ht="15.75" customHeight="1">
      <c r="A466" s="8">
        <v>465.0</v>
      </c>
      <c r="B466" s="31" t="s">
        <v>7797</v>
      </c>
      <c r="C466" s="26" t="s">
        <v>12211</v>
      </c>
      <c r="D466" s="26" t="s">
        <v>12212</v>
      </c>
      <c r="E466" s="32">
        <v>122.164</v>
      </c>
      <c r="F466" s="13">
        <v>2.51</v>
      </c>
      <c r="G466" s="18">
        <v>4.29</v>
      </c>
      <c r="H466" s="13" t="s">
        <v>11240</v>
      </c>
      <c r="I466" s="3" t="s">
        <v>11259</v>
      </c>
      <c r="J466" s="18">
        <v>4.29</v>
      </c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ht="15.75" customHeight="1">
      <c r="A467" s="8">
        <v>466.0</v>
      </c>
      <c r="B467" s="31" t="s">
        <v>7801</v>
      </c>
      <c r="C467" s="26" t="s">
        <v>12213</v>
      </c>
      <c r="D467" s="26" t="s">
        <v>12214</v>
      </c>
      <c r="E467" s="32">
        <v>122.164</v>
      </c>
      <c r="F467" s="13">
        <v>2.66</v>
      </c>
      <c r="G467" s="18">
        <v>4.61</v>
      </c>
      <c r="H467" s="13" t="s">
        <v>11240</v>
      </c>
      <c r="I467" s="3" t="s">
        <v>11259</v>
      </c>
      <c r="J467" s="18">
        <v>4.61</v>
      </c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ht="15.75" customHeight="1">
      <c r="A468" s="8">
        <v>467.0</v>
      </c>
      <c r="B468" s="31" t="s">
        <v>7805</v>
      </c>
      <c r="C468" s="26" t="s">
        <v>12215</v>
      </c>
      <c r="D468" s="26" t="s">
        <v>12216</v>
      </c>
      <c r="E468" s="32">
        <v>187.0336</v>
      </c>
      <c r="F468" s="13">
        <v>3.05</v>
      </c>
      <c r="G468" s="18">
        <v>4.89</v>
      </c>
      <c r="H468" s="13" t="s">
        <v>11240</v>
      </c>
      <c r="I468" s="3" t="s">
        <v>11259</v>
      </c>
      <c r="J468" s="18">
        <v>4.89</v>
      </c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ht="15.75" customHeight="1">
      <c r="A469" s="8">
        <v>468.0</v>
      </c>
      <c r="B469" s="31" t="s">
        <v>7809</v>
      </c>
      <c r="C469" s="26" t="s">
        <v>12217</v>
      </c>
      <c r="D469" s="26" t="s">
        <v>12218</v>
      </c>
      <c r="E469" s="32">
        <v>142.5823</v>
      </c>
      <c r="F469" s="13">
        <v>2.78</v>
      </c>
      <c r="G469" s="18">
        <v>4.61</v>
      </c>
      <c r="H469" s="13" t="s">
        <v>11240</v>
      </c>
      <c r="I469" s="3" t="s">
        <v>11259</v>
      </c>
      <c r="J469" s="18">
        <v>4.61</v>
      </c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ht="15.75" customHeight="1">
      <c r="A470" s="8">
        <v>469.0</v>
      </c>
      <c r="B470" s="31" t="s">
        <v>12219</v>
      </c>
      <c r="C470" s="26" t="s">
        <v>12220</v>
      </c>
      <c r="D470" s="26" t="s">
        <v>12221</v>
      </c>
      <c r="E470" s="32">
        <v>126.128</v>
      </c>
      <c r="F470" s="13">
        <v>2.26</v>
      </c>
      <c r="G470" s="18">
        <v>3.8</v>
      </c>
      <c r="H470" s="13" t="s">
        <v>11240</v>
      </c>
      <c r="I470" s="3" t="s">
        <v>11259</v>
      </c>
      <c r="J470" s="18">
        <v>3.8</v>
      </c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ht="15.75" customHeight="1">
      <c r="A471" s="8">
        <v>470.0</v>
      </c>
      <c r="B471" s="31" t="s">
        <v>12222</v>
      </c>
      <c r="C471" s="26" t="s">
        <v>12223</v>
      </c>
      <c r="D471" s="26" t="s">
        <v>12224</v>
      </c>
      <c r="E471" s="32">
        <v>144.1185</v>
      </c>
      <c r="F471" s="13">
        <v>2.47</v>
      </c>
      <c r="G471" s="18">
        <v>3.29</v>
      </c>
      <c r="H471" s="13" t="s">
        <v>11240</v>
      </c>
      <c r="I471" s="3" t="s">
        <v>11259</v>
      </c>
      <c r="J471" s="18">
        <v>3.29</v>
      </c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ht="15.75" customHeight="1">
      <c r="A472" s="8">
        <v>471.0</v>
      </c>
      <c r="B472" s="31" t="s">
        <v>12225</v>
      </c>
      <c r="C472" s="26" t="s">
        <v>12226</v>
      </c>
      <c r="D472" s="26" t="s">
        <v>12227</v>
      </c>
      <c r="E472" s="32">
        <v>234.0341</v>
      </c>
      <c r="F472" s="13">
        <v>3.24</v>
      </c>
      <c r="G472" s="18">
        <v>5.26</v>
      </c>
      <c r="H472" s="13" t="s">
        <v>11240</v>
      </c>
      <c r="I472" s="3" t="s">
        <v>11259</v>
      </c>
      <c r="J472" s="18">
        <v>5.26</v>
      </c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ht="15.75" customHeight="1">
      <c r="A473" s="8">
        <v>472.0</v>
      </c>
      <c r="B473" s="31" t="s">
        <v>12228</v>
      </c>
      <c r="C473" s="26" t="s">
        <v>12229</v>
      </c>
      <c r="D473" s="26" t="s">
        <v>12230</v>
      </c>
      <c r="E473" s="32">
        <v>166.2164</v>
      </c>
      <c r="F473" s="13">
        <v>3.14</v>
      </c>
      <c r="G473" s="18">
        <v>4.28</v>
      </c>
      <c r="H473" s="13" t="s">
        <v>11240</v>
      </c>
      <c r="I473" s="3" t="s">
        <v>11259</v>
      </c>
      <c r="J473" s="18">
        <v>4.28</v>
      </c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ht="15.0" customHeight="1">
      <c r="A474" s="8">
        <v>473.0</v>
      </c>
      <c r="B474" s="31" t="s">
        <v>1542</v>
      </c>
      <c r="C474" s="3" t="s">
        <v>1543</v>
      </c>
      <c r="D474" s="26" t="s">
        <v>12231</v>
      </c>
      <c r="E474" s="25">
        <v>138.1634</v>
      </c>
      <c r="F474" s="13">
        <v>2.04</v>
      </c>
      <c r="G474" s="18">
        <v>4.52</v>
      </c>
      <c r="H474" s="20" t="s">
        <v>11296</v>
      </c>
      <c r="I474" s="26" t="s">
        <v>11259</v>
      </c>
      <c r="J474" s="18">
        <v>4.52</v>
      </c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ht="15.0" customHeight="1">
      <c r="A475" s="8">
        <v>474.0</v>
      </c>
      <c r="B475" s="31" t="s">
        <v>3558</v>
      </c>
      <c r="C475" s="26" t="s">
        <v>12232</v>
      </c>
      <c r="D475" s="26" t="s">
        <v>12233</v>
      </c>
      <c r="E475" s="32">
        <v>108.1375</v>
      </c>
      <c r="F475" s="13">
        <v>1.1</v>
      </c>
      <c r="G475" s="18">
        <v>3.23</v>
      </c>
      <c r="H475" s="13" t="s">
        <v>11240</v>
      </c>
      <c r="I475" s="3" t="s">
        <v>11259</v>
      </c>
      <c r="J475" s="18">
        <v>3.23</v>
      </c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ht="15.0" customHeight="1">
      <c r="A476" s="8">
        <v>475.0</v>
      </c>
      <c r="B476" s="31" t="s">
        <v>7855</v>
      </c>
      <c r="C476" s="26" t="s">
        <v>12234</v>
      </c>
      <c r="D476" s="26" t="s">
        <v>12235</v>
      </c>
      <c r="E476" s="32">
        <v>122.164</v>
      </c>
      <c r="F476" s="13">
        <v>1.58</v>
      </c>
      <c r="G476" s="18">
        <v>3.93</v>
      </c>
      <c r="H476" s="13" t="s">
        <v>11240</v>
      </c>
      <c r="I476" s="3" t="s">
        <v>11259</v>
      </c>
      <c r="J476" s="18">
        <v>3.93</v>
      </c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ht="15.0" customHeight="1">
      <c r="A477" s="8">
        <v>476.0</v>
      </c>
      <c r="B477" s="31" t="s">
        <v>12236</v>
      </c>
      <c r="C477" s="26" t="s">
        <v>12237</v>
      </c>
      <c r="D477" s="26" t="s">
        <v>12238</v>
      </c>
      <c r="E477" s="32">
        <v>138.1634</v>
      </c>
      <c r="F477" s="13">
        <v>0.56</v>
      </c>
      <c r="G477" s="18">
        <v>2.9</v>
      </c>
      <c r="H477" s="13" t="s">
        <v>11240</v>
      </c>
      <c r="I477" s="3" t="s">
        <v>11259</v>
      </c>
      <c r="J477" s="18">
        <v>2.9</v>
      </c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ht="15.0" customHeight="1">
      <c r="A478" s="8">
        <v>477.0</v>
      </c>
      <c r="B478" s="31" t="s">
        <v>12239</v>
      </c>
      <c r="C478" s="26" t="s">
        <v>12240</v>
      </c>
      <c r="D478" s="26" t="s">
        <v>12241</v>
      </c>
      <c r="E478" s="32">
        <v>138.1634</v>
      </c>
      <c r="F478" s="13">
        <v>1.1</v>
      </c>
      <c r="G478" s="31" t="s">
        <v>12242</v>
      </c>
      <c r="H478" s="13" t="s">
        <v>11240</v>
      </c>
      <c r="I478" s="3" t="s">
        <v>11259</v>
      </c>
      <c r="J478" s="18">
        <v>5.005</v>
      </c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ht="15.75" customHeight="1">
      <c r="A479" s="8">
        <v>478.0</v>
      </c>
      <c r="B479" s="31" t="s">
        <v>12243</v>
      </c>
      <c r="C479" s="26" t="s">
        <v>12244</v>
      </c>
      <c r="D479" s="26" t="s">
        <v>12245</v>
      </c>
      <c r="E479" s="32">
        <v>152.1899</v>
      </c>
      <c r="F479" s="13">
        <v>1.65</v>
      </c>
      <c r="G479" s="18">
        <v>4.47</v>
      </c>
      <c r="H479" s="13" t="s">
        <v>11240</v>
      </c>
      <c r="I479" s="3" t="s">
        <v>11259</v>
      </c>
      <c r="J479" s="18">
        <v>4.47</v>
      </c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ht="15.75" customHeight="1">
      <c r="A480" s="8">
        <v>479.0</v>
      </c>
      <c r="B480" s="31" t="s">
        <v>12246</v>
      </c>
      <c r="C480" s="26" t="s">
        <v>12247</v>
      </c>
      <c r="D480" s="26" t="s">
        <v>12248</v>
      </c>
      <c r="E480" s="32">
        <v>152.1899</v>
      </c>
      <c r="F480" s="13">
        <v>1.65</v>
      </c>
      <c r="G480" s="18">
        <v>3.68</v>
      </c>
      <c r="H480" s="13" t="s">
        <v>11240</v>
      </c>
      <c r="I480" s="3" t="s">
        <v>11259</v>
      </c>
      <c r="J480" s="18">
        <v>3.68</v>
      </c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ht="15.75" customHeight="1">
      <c r="A481" s="8">
        <v>480.0</v>
      </c>
      <c r="B481" s="31" t="s">
        <v>7948</v>
      </c>
      <c r="C481" s="26" t="s">
        <v>12249</v>
      </c>
      <c r="D481" s="26" t="s">
        <v>12250</v>
      </c>
      <c r="E481" s="32">
        <v>142.5823</v>
      </c>
      <c r="F481" s="13">
        <v>1.96</v>
      </c>
      <c r="G481" s="18">
        <v>4.09</v>
      </c>
      <c r="H481" s="13" t="s">
        <v>11240</v>
      </c>
      <c r="I481" s="3" t="s">
        <v>11259</v>
      </c>
      <c r="J481" s="18">
        <v>4.09</v>
      </c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ht="15.75" customHeight="1">
      <c r="A482" s="8">
        <v>481.0</v>
      </c>
      <c r="B482" s="31" t="s">
        <v>7952</v>
      </c>
      <c r="C482" s="26" t="s">
        <v>12251</v>
      </c>
      <c r="D482" s="26" t="s">
        <v>12252</v>
      </c>
      <c r="E482" s="32">
        <v>156.6088</v>
      </c>
      <c r="F482" s="13">
        <v>2.21</v>
      </c>
      <c r="G482" s="18">
        <v>4.97</v>
      </c>
      <c r="H482" s="13" t="s">
        <v>11240</v>
      </c>
      <c r="I482" s="3" t="s">
        <v>11259</v>
      </c>
      <c r="J482" s="18">
        <v>4.97</v>
      </c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ht="14.25" customHeight="1">
      <c r="A483" s="8">
        <v>482.0</v>
      </c>
      <c r="B483" s="31" t="s">
        <v>7979</v>
      </c>
      <c r="C483" s="26" t="s">
        <v>12253</v>
      </c>
      <c r="D483" s="26" t="s">
        <v>12254</v>
      </c>
      <c r="E483" s="32">
        <v>126.128</v>
      </c>
      <c r="F483" s="13">
        <v>1.36</v>
      </c>
      <c r="G483" s="18">
        <v>2.92</v>
      </c>
      <c r="H483" s="13" t="s">
        <v>11240</v>
      </c>
      <c r="I483" s="3" t="s">
        <v>11259</v>
      </c>
      <c r="J483" s="18">
        <v>2.92</v>
      </c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ht="15.75" customHeight="1">
      <c r="A484" s="8">
        <v>483.0</v>
      </c>
      <c r="B484" s="31" t="s">
        <v>12255</v>
      </c>
      <c r="C484" s="26" t="s">
        <v>12256</v>
      </c>
      <c r="D484" s="26" t="s">
        <v>12257</v>
      </c>
      <c r="E484" s="32">
        <v>140.1545</v>
      </c>
      <c r="F484" s="13">
        <v>1.77</v>
      </c>
      <c r="G484" s="18">
        <v>4.13</v>
      </c>
      <c r="H484" s="13" t="s">
        <v>11240</v>
      </c>
      <c r="I484" s="3" t="s">
        <v>11259</v>
      </c>
      <c r="J484" s="18">
        <v>4.13</v>
      </c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ht="15.75" customHeight="1">
      <c r="A485" s="8">
        <v>484.0</v>
      </c>
      <c r="B485" s="31" t="s">
        <v>12258</v>
      </c>
      <c r="C485" s="26" t="s">
        <v>12259</v>
      </c>
      <c r="D485" s="26" t="s">
        <v>12260</v>
      </c>
      <c r="E485" s="32">
        <v>176.1355</v>
      </c>
      <c r="F485" s="13">
        <v>2.04</v>
      </c>
      <c r="G485" s="18">
        <v>4.79</v>
      </c>
      <c r="H485" s="13" t="s">
        <v>11240</v>
      </c>
      <c r="I485" s="3" t="s">
        <v>11259</v>
      </c>
      <c r="J485" s="18">
        <v>4.79</v>
      </c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ht="15.75" customHeight="1">
      <c r="A486" s="8">
        <v>485.0</v>
      </c>
      <c r="B486" s="31" t="s">
        <v>12261</v>
      </c>
      <c r="C486" s="26" t="s">
        <v>12262</v>
      </c>
      <c r="D486" s="26" t="s">
        <v>12263</v>
      </c>
      <c r="E486" s="32">
        <v>244.1335</v>
      </c>
      <c r="F486" s="13">
        <v>3.0</v>
      </c>
      <c r="G486" s="18">
        <v>3.68</v>
      </c>
      <c r="H486" s="13" t="s">
        <v>11240</v>
      </c>
      <c r="I486" s="3" t="s">
        <v>11259</v>
      </c>
      <c r="J486" s="18">
        <v>3.68</v>
      </c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ht="15.75" customHeight="1">
      <c r="A487" s="8">
        <v>486.0</v>
      </c>
      <c r="B487" s="31" t="s">
        <v>1578</v>
      </c>
      <c r="C487" s="26" t="s">
        <v>12264</v>
      </c>
      <c r="D487" s="26" t="s">
        <v>7986</v>
      </c>
      <c r="E487" s="32">
        <v>106.1217</v>
      </c>
      <c r="F487" s="13">
        <v>1.48</v>
      </c>
      <c r="G487" s="31">
        <v>4.32</v>
      </c>
      <c r="H487" s="13" t="s">
        <v>11240</v>
      </c>
      <c r="I487" s="3" t="s">
        <v>11259</v>
      </c>
      <c r="J487" s="18">
        <v>4.32</v>
      </c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ht="15.75" customHeight="1">
      <c r="A488" s="8">
        <v>487.0</v>
      </c>
      <c r="B488" s="31" t="s">
        <v>7988</v>
      </c>
      <c r="C488" s="26" t="s">
        <v>12265</v>
      </c>
      <c r="D488" s="26" t="s">
        <v>12266</v>
      </c>
      <c r="E488" s="32">
        <v>120.1482</v>
      </c>
      <c r="F488" s="13">
        <v>2.26</v>
      </c>
      <c r="G488" s="31">
        <v>4.38</v>
      </c>
      <c r="H488" s="13" t="s">
        <v>11240</v>
      </c>
      <c r="I488" s="3" t="s">
        <v>11259</v>
      </c>
      <c r="J488" s="18">
        <v>4.38</v>
      </c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ht="15.75" customHeight="1">
      <c r="A489" s="8">
        <v>488.0</v>
      </c>
      <c r="B489" s="31" t="s">
        <v>8000</v>
      </c>
      <c r="C489" s="26" t="s">
        <v>12267</v>
      </c>
      <c r="D489" s="26" t="s">
        <v>8002</v>
      </c>
      <c r="E489" s="32">
        <v>134.1747</v>
      </c>
      <c r="F489" s="13">
        <v>2.75</v>
      </c>
      <c r="G489" s="31" t="s">
        <v>12268</v>
      </c>
      <c r="H489" s="13" t="s">
        <v>11240</v>
      </c>
      <c r="I489" s="3" t="s">
        <v>12269</v>
      </c>
      <c r="J489" s="18">
        <v>4.78</v>
      </c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ht="15.75" customHeight="1">
      <c r="A490" s="8">
        <v>489.0</v>
      </c>
      <c r="B490" s="9" t="s">
        <v>3562</v>
      </c>
      <c r="C490" s="3" t="s">
        <v>3563</v>
      </c>
      <c r="D490" s="26" t="s">
        <v>3564</v>
      </c>
      <c r="E490" s="25">
        <v>196.1994</v>
      </c>
      <c r="F490" s="13">
        <v>1.39</v>
      </c>
      <c r="G490" s="18">
        <v>2.521920606874782</v>
      </c>
      <c r="H490" s="20" t="s">
        <v>11240</v>
      </c>
      <c r="I490" s="26" t="s">
        <v>12270</v>
      </c>
      <c r="J490" s="18">
        <v>2.521920606874782</v>
      </c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ht="15.75" customHeight="1">
      <c r="A491" s="8">
        <v>490.0</v>
      </c>
      <c r="B491" s="9" t="s">
        <v>3566</v>
      </c>
      <c r="C491" s="3" t="s">
        <v>3567</v>
      </c>
      <c r="D491" s="26" t="s">
        <v>3568</v>
      </c>
      <c r="E491" s="25">
        <v>166.1735</v>
      </c>
      <c r="F491" s="13">
        <v>1.91</v>
      </c>
      <c r="G491" s="18">
        <v>2.76251942736984</v>
      </c>
      <c r="H491" s="20" t="s">
        <v>11240</v>
      </c>
      <c r="I491" s="26" t="s">
        <v>12270</v>
      </c>
      <c r="J491" s="18">
        <v>2.76251942736984</v>
      </c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ht="15.0" customHeight="1">
      <c r="A492" s="8">
        <v>491.0</v>
      </c>
      <c r="B492" s="9" t="s">
        <v>3570</v>
      </c>
      <c r="C492" s="3" t="s">
        <v>3571</v>
      </c>
      <c r="D492" s="26" t="s">
        <v>3572</v>
      </c>
      <c r="E492" s="25">
        <v>166.1735</v>
      </c>
      <c r="F492" s="13">
        <v>1.22</v>
      </c>
      <c r="G492" s="18">
        <v>3.0296609029441766</v>
      </c>
      <c r="H492" s="20" t="s">
        <v>11240</v>
      </c>
      <c r="I492" s="26" t="s">
        <v>12270</v>
      </c>
      <c r="J492" s="18">
        <v>3.0296609029441766</v>
      </c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ht="15.75" customHeight="1">
      <c r="A493" s="8">
        <v>492.0</v>
      </c>
      <c r="B493" s="9" t="s">
        <v>1593</v>
      </c>
      <c r="C493" s="3" t="s">
        <v>1594</v>
      </c>
      <c r="D493" s="26" t="s">
        <v>8004</v>
      </c>
      <c r="E493" s="25">
        <v>136.1476</v>
      </c>
      <c r="F493" s="13">
        <v>1.76</v>
      </c>
      <c r="G493" s="18">
        <v>3.9005138853348487</v>
      </c>
      <c r="H493" s="20" t="s">
        <v>11240</v>
      </c>
      <c r="I493" s="26" t="s">
        <v>12270</v>
      </c>
      <c r="J493" s="18">
        <v>3.9005138853348487</v>
      </c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ht="15.75" customHeight="1">
      <c r="A494" s="8">
        <v>493.0</v>
      </c>
      <c r="B494" s="9" t="s">
        <v>3578</v>
      </c>
      <c r="C494" s="3" t="s">
        <v>12271</v>
      </c>
      <c r="D494" s="26" t="s">
        <v>3580</v>
      </c>
      <c r="E494" s="25">
        <v>164.2006</v>
      </c>
      <c r="F494" s="13">
        <v>2.7</v>
      </c>
      <c r="G494" s="18">
        <v>3.8517611728912775</v>
      </c>
      <c r="H494" s="20" t="s">
        <v>11240</v>
      </c>
      <c r="I494" s="26" t="s">
        <v>12270</v>
      </c>
      <c r="J494" s="18">
        <v>3.8517611728912775</v>
      </c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ht="15.75" customHeight="1">
      <c r="A495" s="8">
        <v>494.0</v>
      </c>
      <c r="B495" s="9" t="s">
        <v>3582</v>
      </c>
      <c r="C495" s="3" t="s">
        <v>12272</v>
      </c>
      <c r="D495" s="26" t="s">
        <v>12273</v>
      </c>
      <c r="E495" s="25">
        <v>222.2366</v>
      </c>
      <c r="F495" s="13">
        <v>1.88</v>
      </c>
      <c r="G495" s="18">
        <v>3.91</v>
      </c>
      <c r="H495" s="20" t="s">
        <v>11240</v>
      </c>
      <c r="I495" s="26" t="s">
        <v>12270</v>
      </c>
      <c r="J495" s="18">
        <v>3.91</v>
      </c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ht="15.75" customHeight="1">
      <c r="A496" s="8">
        <v>495.0</v>
      </c>
      <c r="B496" s="31" t="s">
        <v>8031</v>
      </c>
      <c r="C496" s="3" t="s">
        <v>12274</v>
      </c>
      <c r="D496" s="3" t="s">
        <v>12275</v>
      </c>
      <c r="E496" s="25">
        <v>185.0178</v>
      </c>
      <c r="F496" s="13">
        <v>2.6</v>
      </c>
      <c r="G496" s="31" t="s">
        <v>12276</v>
      </c>
      <c r="H496" s="13" t="s">
        <v>11240</v>
      </c>
      <c r="I496" s="3" t="s">
        <v>12277</v>
      </c>
      <c r="J496" s="18">
        <v>4.07</v>
      </c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ht="15.75" customHeight="1">
      <c r="A497" s="8">
        <v>496.0</v>
      </c>
      <c r="B497" s="9" t="s">
        <v>3586</v>
      </c>
      <c r="C497" s="3" t="s">
        <v>3587</v>
      </c>
      <c r="D497" s="26" t="s">
        <v>3588</v>
      </c>
      <c r="E497" s="25">
        <v>263.9139</v>
      </c>
      <c r="F497" s="13">
        <v>3.35</v>
      </c>
      <c r="G497" s="18">
        <v>4.413724524536548</v>
      </c>
      <c r="H497" s="20" t="s">
        <v>11307</v>
      </c>
      <c r="I497" s="26" t="s">
        <v>12270</v>
      </c>
      <c r="J497" s="18">
        <v>4.413724524536548</v>
      </c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ht="15.75" customHeight="1">
      <c r="A498" s="8">
        <v>497.0</v>
      </c>
      <c r="B498" s="9" t="s">
        <v>1609</v>
      </c>
      <c r="C498" s="3" t="s">
        <v>12278</v>
      </c>
      <c r="D498" s="3" t="s">
        <v>1611</v>
      </c>
      <c r="E498" s="25">
        <v>140.5665</v>
      </c>
      <c r="F498" s="13">
        <v>2.1</v>
      </c>
      <c r="G498" s="31" t="s">
        <v>12279</v>
      </c>
      <c r="H498" s="13" t="s">
        <v>11240</v>
      </c>
      <c r="I498" s="3" t="s">
        <v>12280</v>
      </c>
      <c r="J498" s="11">
        <v>4.01</v>
      </c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ht="15.75" customHeight="1">
      <c r="A499" s="8">
        <v>498.0</v>
      </c>
      <c r="B499" s="9" t="s">
        <v>8049</v>
      </c>
      <c r="C499" s="3" t="s">
        <v>12281</v>
      </c>
      <c r="D499" s="3" t="s">
        <v>12282</v>
      </c>
      <c r="E499" s="25">
        <v>140.5665</v>
      </c>
      <c r="F499" s="13">
        <v>2.26</v>
      </c>
      <c r="G499" s="9" t="s">
        <v>12283</v>
      </c>
      <c r="H499" s="13" t="s">
        <v>11240</v>
      </c>
      <c r="I499" s="3" t="s">
        <v>12284</v>
      </c>
      <c r="J499" s="13">
        <v>3.71</v>
      </c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ht="15.75" customHeight="1">
      <c r="A500" s="8">
        <v>499.0</v>
      </c>
      <c r="B500" s="9" t="s">
        <v>12285</v>
      </c>
      <c r="C500" s="3" t="s">
        <v>12286</v>
      </c>
      <c r="D500" s="3" t="s">
        <v>12287</v>
      </c>
      <c r="E500" s="25">
        <v>175.0113</v>
      </c>
      <c r="F500" s="13">
        <v>3.0</v>
      </c>
      <c r="G500" s="9">
        <v>4.68</v>
      </c>
      <c r="H500" s="13" t="s">
        <v>11240</v>
      </c>
      <c r="I500" s="3" t="s">
        <v>11588</v>
      </c>
      <c r="J500" s="13">
        <v>4.68</v>
      </c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ht="15.75" customHeight="1">
      <c r="A501" s="8">
        <v>500.0</v>
      </c>
      <c r="B501" s="31" t="s">
        <v>8074</v>
      </c>
      <c r="C501" s="26" t="s">
        <v>12288</v>
      </c>
      <c r="D501" s="26" t="s">
        <v>8076</v>
      </c>
      <c r="E501" s="32">
        <v>124.1122</v>
      </c>
      <c r="F501" s="13">
        <v>1.54</v>
      </c>
      <c r="G501" s="18">
        <v>3.26</v>
      </c>
      <c r="H501" s="13" t="s">
        <v>11240</v>
      </c>
      <c r="I501" s="3" t="s">
        <v>11259</v>
      </c>
      <c r="J501" s="18">
        <v>3.26</v>
      </c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ht="15.75" customHeight="1">
      <c r="A502" s="8">
        <v>501.0</v>
      </c>
      <c r="B502" s="31" t="s">
        <v>8089</v>
      </c>
      <c r="C502" s="26" t="s">
        <v>12289</v>
      </c>
      <c r="D502" s="26" t="s">
        <v>12290</v>
      </c>
      <c r="E502" s="32">
        <v>131.1312</v>
      </c>
      <c r="F502" s="13">
        <v>1.26</v>
      </c>
      <c r="G502" s="18">
        <v>3.98</v>
      </c>
      <c r="H502" s="13" t="s">
        <v>11240</v>
      </c>
      <c r="I502" s="3" t="s">
        <v>11259</v>
      </c>
      <c r="J502" s="18">
        <v>3.98</v>
      </c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ht="15.75" customHeight="1">
      <c r="A503" s="8">
        <v>502.0</v>
      </c>
      <c r="B503" s="31" t="s">
        <v>1628</v>
      </c>
      <c r="C503" s="26" t="s">
        <v>12291</v>
      </c>
      <c r="D503" s="26" t="s">
        <v>12292</v>
      </c>
      <c r="E503" s="32">
        <v>122.1211</v>
      </c>
      <c r="F503" s="13">
        <v>1.81</v>
      </c>
      <c r="G503" s="31" t="s">
        <v>12293</v>
      </c>
      <c r="H503" s="13" t="s">
        <v>11240</v>
      </c>
      <c r="I503" s="3" t="s">
        <v>12269</v>
      </c>
      <c r="J503" s="18">
        <v>3.62</v>
      </c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ht="15.75" customHeight="1">
      <c r="A504" s="8">
        <v>503.0</v>
      </c>
      <c r="B504" s="9" t="s">
        <v>3593</v>
      </c>
      <c r="C504" s="3" t="s">
        <v>3594</v>
      </c>
      <c r="D504" s="26" t="s">
        <v>3595</v>
      </c>
      <c r="E504" s="25">
        <v>122.1211</v>
      </c>
      <c r="F504" s="13">
        <v>1.29</v>
      </c>
      <c r="G504" s="18">
        <v>2.919768911740876</v>
      </c>
      <c r="H504" s="20" t="s">
        <v>11240</v>
      </c>
      <c r="I504" s="26" t="s">
        <v>12270</v>
      </c>
      <c r="J504" s="18">
        <v>2.919768911740876</v>
      </c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ht="15.75" customHeight="1">
      <c r="A505" s="8">
        <v>504.0</v>
      </c>
      <c r="B505" s="31" t="s">
        <v>3597</v>
      </c>
      <c r="C505" s="26" t="s">
        <v>12294</v>
      </c>
      <c r="D505" s="26" t="s">
        <v>12295</v>
      </c>
      <c r="E505" s="32">
        <v>122.1211</v>
      </c>
      <c r="F505" s="13">
        <v>1.35</v>
      </c>
      <c r="G505" s="31" t="s">
        <v>12296</v>
      </c>
      <c r="H505" s="13" t="s">
        <v>11240</v>
      </c>
      <c r="I505" s="3" t="s">
        <v>12269</v>
      </c>
      <c r="J505" s="18">
        <v>3.85</v>
      </c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ht="15.0" customHeight="1">
      <c r="A506" s="8">
        <v>505.0</v>
      </c>
      <c r="B506" s="9" t="s">
        <v>1631</v>
      </c>
      <c r="C506" s="3" t="s">
        <v>1632</v>
      </c>
      <c r="D506" s="26" t="s">
        <v>3602</v>
      </c>
      <c r="E506" s="25">
        <v>166.1735</v>
      </c>
      <c r="F506" s="13">
        <v>1.58</v>
      </c>
      <c r="G506" s="18">
        <v>3.6180676984062328</v>
      </c>
      <c r="H506" s="20" t="s">
        <v>11240</v>
      </c>
      <c r="I506" s="26" t="s">
        <v>12270</v>
      </c>
      <c r="J506" s="18">
        <v>3.6180676984062328</v>
      </c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ht="14.25" customHeight="1">
      <c r="A507" s="8">
        <v>506.0</v>
      </c>
      <c r="B507" s="9" t="s">
        <v>1634</v>
      </c>
      <c r="C507" s="3" t="s">
        <v>1635</v>
      </c>
      <c r="D507" s="26" t="s">
        <v>8104</v>
      </c>
      <c r="E507" s="25">
        <v>152.147</v>
      </c>
      <c r="F507" s="13">
        <v>1.21</v>
      </c>
      <c r="G507" s="18">
        <v>3.1801058949376784</v>
      </c>
      <c r="H507" s="20" t="s">
        <v>11240</v>
      </c>
      <c r="I507" s="26" t="s">
        <v>12270</v>
      </c>
      <c r="J507" s="18">
        <v>3.1801058949376784</v>
      </c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ht="15.75" customHeight="1">
      <c r="A508" s="8">
        <v>507.0</v>
      </c>
      <c r="B508" s="9" t="s">
        <v>1652</v>
      </c>
      <c r="C508" s="3" t="s">
        <v>1653</v>
      </c>
      <c r="D508" s="26" t="s">
        <v>3609</v>
      </c>
      <c r="E508" s="25">
        <v>201.0172</v>
      </c>
      <c r="F508" s="13">
        <v>2.9</v>
      </c>
      <c r="G508" s="18">
        <v>4.543187891372592</v>
      </c>
      <c r="H508" s="20" t="s">
        <v>11240</v>
      </c>
      <c r="I508" s="26" t="s">
        <v>12270</v>
      </c>
      <c r="J508" s="18">
        <v>4.543187891372592</v>
      </c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ht="15.75" customHeight="1">
      <c r="A509" s="8">
        <v>508.0</v>
      </c>
      <c r="B509" s="9" t="s">
        <v>3611</v>
      </c>
      <c r="C509" s="3" t="s">
        <v>8137</v>
      </c>
      <c r="D509" s="26" t="s">
        <v>3613</v>
      </c>
      <c r="E509" s="25">
        <v>201.0172</v>
      </c>
      <c r="F509" s="13">
        <v>1.83</v>
      </c>
      <c r="G509" s="18">
        <v>4.095874231182924</v>
      </c>
      <c r="H509" s="20" t="s">
        <v>11240</v>
      </c>
      <c r="I509" s="26" t="s">
        <v>12270</v>
      </c>
      <c r="J509" s="18">
        <v>4.095874231182924</v>
      </c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ht="15.75" customHeight="1">
      <c r="A510" s="8">
        <v>509.0</v>
      </c>
      <c r="B510" s="9" t="s">
        <v>1664</v>
      </c>
      <c r="C510" s="3" t="s">
        <v>12297</v>
      </c>
      <c r="D510" s="3" t="s">
        <v>1666</v>
      </c>
      <c r="E510" s="25">
        <v>151.1193</v>
      </c>
      <c r="F510" s="13">
        <v>1.56</v>
      </c>
      <c r="G510" s="9" t="s">
        <v>12298</v>
      </c>
      <c r="H510" s="13" t="s">
        <v>11240</v>
      </c>
      <c r="I510" s="3" t="s">
        <v>11452</v>
      </c>
      <c r="J510" s="11">
        <v>4.27</v>
      </c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ht="15.75" customHeight="1">
      <c r="A511" s="8">
        <v>510.0</v>
      </c>
      <c r="B511" s="31" t="s">
        <v>1673</v>
      </c>
      <c r="C511" s="26" t="s">
        <v>12299</v>
      </c>
      <c r="D511" s="26" t="s">
        <v>12300</v>
      </c>
      <c r="E511" s="32">
        <v>149.1893</v>
      </c>
      <c r="F511" s="13">
        <v>1.81</v>
      </c>
      <c r="G511" s="31" t="s">
        <v>12301</v>
      </c>
      <c r="H511" s="13" t="s">
        <v>11240</v>
      </c>
      <c r="I511" s="3" t="s">
        <v>12269</v>
      </c>
      <c r="J511" s="18">
        <v>5.09</v>
      </c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ht="15.0" customHeight="1">
      <c r="A512" s="8">
        <v>511.0</v>
      </c>
      <c r="B512" s="31" t="s">
        <v>8184</v>
      </c>
      <c r="C512" s="3" t="s">
        <v>8185</v>
      </c>
      <c r="D512" s="26" t="s">
        <v>12302</v>
      </c>
      <c r="E512" s="25">
        <v>134.1318</v>
      </c>
      <c r="F512" s="13">
        <v>1.43</v>
      </c>
      <c r="G512" s="18">
        <v>4.28</v>
      </c>
      <c r="H512" s="20" t="s">
        <v>11296</v>
      </c>
      <c r="I512" s="26" t="s">
        <v>11259</v>
      </c>
      <c r="J512" s="18">
        <v>4.28</v>
      </c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ht="15.0" customHeight="1">
      <c r="A513" s="8">
        <v>512.0</v>
      </c>
      <c r="B513" s="31" t="s">
        <v>8188</v>
      </c>
      <c r="C513" s="3" t="s">
        <v>8189</v>
      </c>
      <c r="D513" s="26" t="s">
        <v>12303</v>
      </c>
      <c r="E513" s="25">
        <v>134.1318</v>
      </c>
      <c r="F513" s="13">
        <v>1.43</v>
      </c>
      <c r="G513" s="18">
        <v>4.03</v>
      </c>
      <c r="H513" s="20" t="s">
        <v>11296</v>
      </c>
      <c r="I513" s="26" t="s">
        <v>11259</v>
      </c>
      <c r="J513" s="18">
        <v>4.03</v>
      </c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ht="15.75" customHeight="1">
      <c r="A514" s="8">
        <v>513.0</v>
      </c>
      <c r="B514" s="31" t="s">
        <v>12304</v>
      </c>
      <c r="C514" s="26" t="s">
        <v>12305</v>
      </c>
      <c r="D514" s="26" t="s">
        <v>12306</v>
      </c>
      <c r="E514" s="32">
        <v>168.6195</v>
      </c>
      <c r="F514" s="13">
        <v>2.12</v>
      </c>
      <c r="G514" s="18">
        <v>4.46</v>
      </c>
      <c r="H514" s="13" t="s">
        <v>11240</v>
      </c>
      <c r="I514" s="3" t="s">
        <v>11259</v>
      </c>
      <c r="J514" s="18">
        <v>4.46</v>
      </c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ht="15.0" customHeight="1">
      <c r="A515" s="8">
        <v>514.0</v>
      </c>
      <c r="B515" s="31" t="s">
        <v>12307</v>
      </c>
      <c r="C515" s="26" t="s">
        <v>12308</v>
      </c>
      <c r="D515" s="26" t="s">
        <v>12309</v>
      </c>
      <c r="E515" s="32">
        <v>152.1652</v>
      </c>
      <c r="F515" s="13">
        <v>1.67</v>
      </c>
      <c r="G515" s="18">
        <v>3.9</v>
      </c>
      <c r="H515" s="13" t="s">
        <v>11240</v>
      </c>
      <c r="I515" s="3" t="s">
        <v>11259</v>
      </c>
      <c r="J515" s="18">
        <v>3.9</v>
      </c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ht="15.0" customHeight="1">
      <c r="A516" s="8">
        <v>515.0</v>
      </c>
      <c r="B516" s="31" t="s">
        <v>12310</v>
      </c>
      <c r="C516" s="3" t="s">
        <v>12311</v>
      </c>
      <c r="D516" s="26" t="s">
        <v>12312</v>
      </c>
      <c r="E516" s="25">
        <v>162.1848</v>
      </c>
      <c r="F516" s="13">
        <v>1.34</v>
      </c>
      <c r="G516" s="18">
        <v>4.74</v>
      </c>
      <c r="H516" s="20" t="s">
        <v>11296</v>
      </c>
      <c r="I516" s="26" t="s">
        <v>11259</v>
      </c>
      <c r="J516" s="18">
        <v>4.74</v>
      </c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ht="15.0" customHeight="1">
      <c r="A517" s="8">
        <v>516.0</v>
      </c>
      <c r="B517" s="31" t="s">
        <v>8205</v>
      </c>
      <c r="C517" s="26" t="s">
        <v>12313</v>
      </c>
      <c r="D517" s="26" t="s">
        <v>12314</v>
      </c>
      <c r="E517" s="32">
        <v>134.1747</v>
      </c>
      <c r="F517" s="13">
        <v>2.19</v>
      </c>
      <c r="G517" s="18">
        <v>4.39</v>
      </c>
      <c r="H517" s="13" t="s">
        <v>11240</v>
      </c>
      <c r="I517" s="3" t="s">
        <v>11259</v>
      </c>
      <c r="J517" s="18">
        <v>4.39</v>
      </c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ht="15.75" customHeight="1">
      <c r="A518" s="8">
        <v>517.0</v>
      </c>
      <c r="B518" s="31" t="s">
        <v>12315</v>
      </c>
      <c r="C518" s="26" t="s">
        <v>12316</v>
      </c>
      <c r="D518" s="26" t="s">
        <v>12317</v>
      </c>
      <c r="E518" s="32">
        <v>134.1747</v>
      </c>
      <c r="F518" s="13">
        <v>2.1</v>
      </c>
      <c r="G518" s="18">
        <v>4.61</v>
      </c>
      <c r="H518" s="13" t="s">
        <v>11240</v>
      </c>
      <c r="I518" s="3" t="s">
        <v>11259</v>
      </c>
      <c r="J518" s="18">
        <v>4.61</v>
      </c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ht="15.75" customHeight="1">
      <c r="A519" s="8">
        <v>518.0</v>
      </c>
      <c r="B519" s="31" t="s">
        <v>12318</v>
      </c>
      <c r="C519" s="26" t="s">
        <v>12319</v>
      </c>
      <c r="D519" s="26" t="s">
        <v>12320</v>
      </c>
      <c r="E519" s="32">
        <v>148.2012</v>
      </c>
      <c r="F519" s="13">
        <v>2.71</v>
      </c>
      <c r="G519" s="18">
        <v>5.36</v>
      </c>
      <c r="H519" s="13" t="s">
        <v>11240</v>
      </c>
      <c r="I519" s="3" t="s">
        <v>11259</v>
      </c>
      <c r="J519" s="18">
        <v>5.36</v>
      </c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ht="14.25" customHeight="1">
      <c r="A520" s="8">
        <v>519.0</v>
      </c>
      <c r="B520" s="31" t="s">
        <v>8231</v>
      </c>
      <c r="C520" s="26" t="s">
        <v>12321</v>
      </c>
      <c r="D520" s="26" t="s">
        <v>12322</v>
      </c>
      <c r="E520" s="32">
        <v>199.0443</v>
      </c>
      <c r="F520" s="13">
        <v>2.43</v>
      </c>
      <c r="G520" s="18">
        <v>4.52</v>
      </c>
      <c r="H520" s="13" t="s">
        <v>11240</v>
      </c>
      <c r="I520" s="3" t="s">
        <v>11259</v>
      </c>
      <c r="J520" s="18">
        <v>4.52</v>
      </c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ht="15.0" customHeight="1">
      <c r="A521" s="8">
        <v>520.0</v>
      </c>
      <c r="B521" s="31" t="s">
        <v>12323</v>
      </c>
      <c r="C521" s="26" t="s">
        <v>12324</v>
      </c>
      <c r="D521" s="26" t="s">
        <v>12325</v>
      </c>
      <c r="E521" s="32">
        <v>154.593</v>
      </c>
      <c r="F521" s="13">
        <v>2.32</v>
      </c>
      <c r="G521" s="18">
        <v>4.34</v>
      </c>
      <c r="H521" s="13" t="s">
        <v>11240</v>
      </c>
      <c r="I521" s="3" t="s">
        <v>11259</v>
      </c>
      <c r="J521" s="18">
        <v>4.34</v>
      </c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ht="15.0" customHeight="1">
      <c r="A522" s="8">
        <v>521.0</v>
      </c>
      <c r="B522" s="31" t="s">
        <v>12326</v>
      </c>
      <c r="C522" s="26" t="s">
        <v>12327</v>
      </c>
      <c r="D522" s="26" t="s">
        <v>12328</v>
      </c>
      <c r="E522" s="32">
        <v>168.6195</v>
      </c>
      <c r="F522" s="13">
        <v>2.81</v>
      </c>
      <c r="G522" s="18">
        <v>4.51</v>
      </c>
      <c r="H522" s="13" t="s">
        <v>11240</v>
      </c>
      <c r="I522" s="3" t="s">
        <v>11259</v>
      </c>
      <c r="J522" s="18">
        <v>4.51</v>
      </c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ht="15.0" customHeight="1">
      <c r="A523" s="8">
        <v>522.0</v>
      </c>
      <c r="B523" s="31" t="s">
        <v>12329</v>
      </c>
      <c r="C523" s="26" t="s">
        <v>12330</v>
      </c>
      <c r="D523" s="26" t="s">
        <v>12331</v>
      </c>
      <c r="E523" s="32">
        <v>138.1387</v>
      </c>
      <c r="F523" s="13">
        <v>1.72</v>
      </c>
      <c r="G523" s="18">
        <v>3.45</v>
      </c>
      <c r="H523" s="13" t="s">
        <v>11240</v>
      </c>
      <c r="I523" s="3" t="s">
        <v>11259</v>
      </c>
      <c r="J523" s="18">
        <v>3.45</v>
      </c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ht="15.75" customHeight="1">
      <c r="A524" s="8">
        <v>523.0</v>
      </c>
      <c r="B524" s="31" t="s">
        <v>12332</v>
      </c>
      <c r="C524" s="26" t="s">
        <v>12333</v>
      </c>
      <c r="D524" s="26" t="s">
        <v>12334</v>
      </c>
      <c r="E524" s="32">
        <v>152.1652</v>
      </c>
      <c r="F524" s="13">
        <v>2.37</v>
      </c>
      <c r="G524" s="18">
        <v>4.02</v>
      </c>
      <c r="H524" s="13" t="s">
        <v>11240</v>
      </c>
      <c r="I524" s="3" t="s">
        <v>11259</v>
      </c>
      <c r="J524" s="18">
        <v>4.02</v>
      </c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ht="15.75" customHeight="1">
      <c r="A525" s="8">
        <v>524.0</v>
      </c>
      <c r="B525" s="31" t="s">
        <v>12335</v>
      </c>
      <c r="C525" s="26" t="s">
        <v>12336</v>
      </c>
      <c r="D525" s="26" t="s">
        <v>12337</v>
      </c>
      <c r="E525" s="32">
        <v>192.1102</v>
      </c>
      <c r="F525" s="13">
        <v>2.48</v>
      </c>
      <c r="G525" s="18">
        <v>3.23</v>
      </c>
      <c r="H525" s="13" t="s">
        <v>11240</v>
      </c>
      <c r="I525" s="3" t="s">
        <v>11259</v>
      </c>
      <c r="J525" s="18">
        <v>3.23</v>
      </c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ht="15.75" customHeight="1">
      <c r="A526" s="8">
        <v>525.0</v>
      </c>
      <c r="B526" s="31" t="s">
        <v>8246</v>
      </c>
      <c r="C526" s="26" t="s">
        <v>12338</v>
      </c>
      <c r="D526" s="26" t="s">
        <v>12339</v>
      </c>
      <c r="E526" s="32">
        <v>174.1197</v>
      </c>
      <c r="F526" s="13">
        <v>2.15</v>
      </c>
      <c r="G526" s="18">
        <v>3.16</v>
      </c>
      <c r="H526" s="13" t="s">
        <v>11240</v>
      </c>
      <c r="I526" s="3" t="s">
        <v>11259</v>
      </c>
      <c r="J526" s="18">
        <v>3.16</v>
      </c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ht="14.25" customHeight="1">
      <c r="A527" s="8">
        <v>526.0</v>
      </c>
      <c r="B527" s="31" t="s">
        <v>12340</v>
      </c>
      <c r="C527" s="26" t="s">
        <v>12341</v>
      </c>
      <c r="D527" s="26" t="s">
        <v>12342</v>
      </c>
      <c r="E527" s="32">
        <v>188.1462</v>
      </c>
      <c r="F527" s="13">
        <v>2.64</v>
      </c>
      <c r="G527" s="18">
        <v>4.42</v>
      </c>
      <c r="H527" s="13" t="s">
        <v>11240</v>
      </c>
      <c r="I527" s="3" t="s">
        <v>11259</v>
      </c>
      <c r="J527" s="18">
        <v>4.42</v>
      </c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ht="14.25" customHeight="1">
      <c r="A528" s="8">
        <v>527.0</v>
      </c>
      <c r="B528" s="31" t="s">
        <v>12343</v>
      </c>
      <c r="C528" s="26" t="s">
        <v>12344</v>
      </c>
      <c r="D528" s="26" t="s">
        <v>12345</v>
      </c>
      <c r="E528" s="32">
        <v>204.1456</v>
      </c>
      <c r="F528" s="13">
        <v>2.17</v>
      </c>
      <c r="G528" s="18">
        <v>3.92</v>
      </c>
      <c r="H528" s="13" t="s">
        <v>11240</v>
      </c>
      <c r="I528" s="3" t="s">
        <v>11259</v>
      </c>
      <c r="J528" s="18">
        <v>3.92</v>
      </c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ht="15.75" customHeight="1">
      <c r="A529" s="8">
        <v>528.0</v>
      </c>
      <c r="B529" s="31" t="s">
        <v>8265</v>
      </c>
      <c r="C529" s="26" t="s">
        <v>12346</v>
      </c>
      <c r="D529" s="26" t="s">
        <v>8267</v>
      </c>
      <c r="E529" s="32">
        <v>136.1476</v>
      </c>
      <c r="F529" s="13">
        <v>1.49</v>
      </c>
      <c r="G529" s="18">
        <v>4.11</v>
      </c>
      <c r="H529" s="13" t="s">
        <v>11240</v>
      </c>
      <c r="I529" s="3" t="s">
        <v>11259</v>
      </c>
      <c r="J529" s="18">
        <v>4.11</v>
      </c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ht="15.75" customHeight="1">
      <c r="A530" s="8">
        <v>529.0</v>
      </c>
      <c r="B530" s="31" t="s">
        <v>12347</v>
      </c>
      <c r="C530" s="26" t="s">
        <v>12348</v>
      </c>
      <c r="D530" s="26" t="s">
        <v>12349</v>
      </c>
      <c r="E530" s="32">
        <v>150.1741</v>
      </c>
      <c r="F530" s="13">
        <v>1.96</v>
      </c>
      <c r="G530" s="31" t="s">
        <v>12350</v>
      </c>
      <c r="H530" s="13" t="s">
        <v>11240</v>
      </c>
      <c r="I530" s="3" t="s">
        <v>11951</v>
      </c>
      <c r="J530" s="11">
        <v>4.4185</v>
      </c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ht="15.0" customHeight="1">
      <c r="A531" s="8">
        <v>530.0</v>
      </c>
      <c r="B531" s="31" t="s">
        <v>8275</v>
      </c>
      <c r="C531" s="26" t="s">
        <v>8276</v>
      </c>
      <c r="D531" s="26" t="s">
        <v>8277</v>
      </c>
      <c r="E531" s="32">
        <v>136.1476</v>
      </c>
      <c r="F531" s="13">
        <v>2.12</v>
      </c>
      <c r="G531" s="18">
        <v>4.51</v>
      </c>
      <c r="H531" s="13" t="s">
        <v>11240</v>
      </c>
      <c r="I531" s="3" t="s">
        <v>11259</v>
      </c>
      <c r="J531" s="18">
        <v>4.51</v>
      </c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ht="15.0" customHeight="1">
      <c r="A532" s="8">
        <v>531.0</v>
      </c>
      <c r="B532" s="31" t="s">
        <v>8286</v>
      </c>
      <c r="C532" s="26" t="s">
        <v>12351</v>
      </c>
      <c r="D532" s="26" t="s">
        <v>12352</v>
      </c>
      <c r="E532" s="32">
        <v>150.1741</v>
      </c>
      <c r="F532" s="13">
        <v>2.7</v>
      </c>
      <c r="G532" s="18">
        <v>5.01</v>
      </c>
      <c r="H532" s="13" t="s">
        <v>11240</v>
      </c>
      <c r="I532" s="3" t="s">
        <v>11259</v>
      </c>
      <c r="J532" s="18">
        <v>5.01</v>
      </c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ht="15.0" customHeight="1">
      <c r="A533" s="8">
        <v>532.0</v>
      </c>
      <c r="B533" s="31" t="s">
        <v>8316</v>
      </c>
      <c r="C533" s="26" t="s">
        <v>12353</v>
      </c>
      <c r="D533" s="26" t="s">
        <v>12354</v>
      </c>
      <c r="E533" s="32">
        <v>166.1735</v>
      </c>
      <c r="F533" s="13">
        <v>2.27</v>
      </c>
      <c r="G533" s="18">
        <v>5.0</v>
      </c>
      <c r="H533" s="13" t="s">
        <v>11240</v>
      </c>
      <c r="I533" s="3" t="s">
        <v>11259</v>
      </c>
      <c r="J533" s="18">
        <v>5.0</v>
      </c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ht="15.0" customHeight="1">
      <c r="A534" s="8">
        <v>533.0</v>
      </c>
      <c r="B534" s="31" t="s">
        <v>8331</v>
      </c>
      <c r="C534" s="26" t="s">
        <v>12355</v>
      </c>
      <c r="D534" s="26" t="s">
        <v>12356</v>
      </c>
      <c r="E534" s="32">
        <v>215.0437</v>
      </c>
      <c r="F534" s="13">
        <v>2.95</v>
      </c>
      <c r="G534" s="18">
        <v>4.86</v>
      </c>
      <c r="H534" s="13" t="s">
        <v>11240</v>
      </c>
      <c r="I534" s="3" t="s">
        <v>11259</v>
      </c>
      <c r="J534" s="18">
        <v>4.86</v>
      </c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ht="15.0" customHeight="1">
      <c r="A535" s="8">
        <v>534.0</v>
      </c>
      <c r="B535" s="31" t="s">
        <v>1694</v>
      </c>
      <c r="C535" s="26" t="s">
        <v>12357</v>
      </c>
      <c r="D535" s="26" t="s">
        <v>12358</v>
      </c>
      <c r="E535" s="32">
        <v>170.5924</v>
      </c>
      <c r="F535" s="13">
        <v>2.87</v>
      </c>
      <c r="G535" s="18">
        <v>4.7</v>
      </c>
      <c r="H535" s="13" t="s">
        <v>11240</v>
      </c>
      <c r="I535" s="3" t="s">
        <v>11259</v>
      </c>
      <c r="J535" s="18">
        <v>4.7</v>
      </c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ht="14.25" customHeight="1">
      <c r="A536" s="8">
        <v>535.0</v>
      </c>
      <c r="B536" s="31" t="s">
        <v>12359</v>
      </c>
      <c r="C536" s="26" t="s">
        <v>12360</v>
      </c>
      <c r="D536" s="26" t="s">
        <v>12361</v>
      </c>
      <c r="E536" s="32">
        <v>154.1381</v>
      </c>
      <c r="F536" s="13">
        <v>2.28</v>
      </c>
      <c r="G536" s="18">
        <v>4.13</v>
      </c>
      <c r="H536" s="13" t="s">
        <v>11240</v>
      </c>
      <c r="I536" s="3" t="s">
        <v>11259</v>
      </c>
      <c r="J536" s="18">
        <v>4.13</v>
      </c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ht="15.0" customHeight="1">
      <c r="A537" s="8">
        <v>536.0</v>
      </c>
      <c r="B537" s="31" t="s">
        <v>12362</v>
      </c>
      <c r="C537" s="26" t="s">
        <v>12363</v>
      </c>
      <c r="D537" s="26" t="s">
        <v>12364</v>
      </c>
      <c r="E537" s="32">
        <v>178.1842</v>
      </c>
      <c r="F537" s="13">
        <v>1.51</v>
      </c>
      <c r="G537" s="18">
        <v>4.2</v>
      </c>
      <c r="H537" s="13" t="s">
        <v>11240</v>
      </c>
      <c r="I537" s="3" t="s">
        <v>11259</v>
      </c>
      <c r="J537" s="18">
        <v>4.2</v>
      </c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ht="15.0" customHeight="1">
      <c r="A538" s="8">
        <v>537.0</v>
      </c>
      <c r="B538" s="31" t="s">
        <v>12365</v>
      </c>
      <c r="C538" s="26" t="s">
        <v>12366</v>
      </c>
      <c r="D538" s="26" t="s">
        <v>12367</v>
      </c>
      <c r="E538" s="32">
        <v>204.1456</v>
      </c>
      <c r="F538" s="13">
        <v>2.79</v>
      </c>
      <c r="G538" s="18">
        <v>5.37</v>
      </c>
      <c r="H538" s="13" t="s">
        <v>11240</v>
      </c>
      <c r="I538" s="3" t="s">
        <v>11259</v>
      </c>
      <c r="J538" s="18">
        <v>5.37</v>
      </c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ht="15.75" customHeight="1">
      <c r="A539" s="8">
        <v>538.0</v>
      </c>
      <c r="B539" s="31" t="s">
        <v>12368</v>
      </c>
      <c r="C539" s="26" t="s">
        <v>12369</v>
      </c>
      <c r="D539" s="26" t="s">
        <v>12370</v>
      </c>
      <c r="E539" s="32">
        <v>156.5659</v>
      </c>
      <c r="F539" s="13">
        <v>1.35</v>
      </c>
      <c r="G539" s="18">
        <v>4.48</v>
      </c>
      <c r="H539" s="13" t="s">
        <v>11240</v>
      </c>
      <c r="I539" s="3" t="s">
        <v>11259</v>
      </c>
      <c r="J539" s="18">
        <v>4.48</v>
      </c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ht="15.0" customHeight="1">
      <c r="A540" s="8">
        <v>539.0</v>
      </c>
      <c r="B540" s="31" t="s">
        <v>1701</v>
      </c>
      <c r="C540" s="26" t="s">
        <v>12371</v>
      </c>
      <c r="D540" s="26" t="s">
        <v>12372</v>
      </c>
      <c r="E540" s="32">
        <v>222.2366</v>
      </c>
      <c r="F540" s="13">
        <v>2.42</v>
      </c>
      <c r="G540" s="18">
        <v>3.29</v>
      </c>
      <c r="H540" s="13" t="s">
        <v>11240</v>
      </c>
      <c r="I540" s="3" t="s">
        <v>11259</v>
      </c>
      <c r="J540" s="18">
        <v>3.29</v>
      </c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ht="14.25" customHeight="1">
      <c r="A541" s="8">
        <v>540.0</v>
      </c>
      <c r="B541" s="31" t="s">
        <v>1708</v>
      </c>
      <c r="C541" s="26" t="s">
        <v>12373</v>
      </c>
      <c r="D541" s="26" t="s">
        <v>12374</v>
      </c>
      <c r="E541" s="32">
        <v>278.3426</v>
      </c>
      <c r="F541" s="13">
        <v>4.5</v>
      </c>
      <c r="G541" s="31" t="s">
        <v>12375</v>
      </c>
      <c r="H541" s="13" t="s">
        <v>11240</v>
      </c>
      <c r="I541" s="3" t="s">
        <v>11259</v>
      </c>
      <c r="J541" s="18">
        <v>4.215</v>
      </c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ht="14.25" customHeight="1">
      <c r="A542" s="8">
        <v>541.0</v>
      </c>
      <c r="B542" s="31" t="s">
        <v>1711</v>
      </c>
      <c r="C542" s="26" t="s">
        <v>12376</v>
      </c>
      <c r="D542" s="26" t="s">
        <v>12377</v>
      </c>
      <c r="E542" s="32">
        <v>390.5546</v>
      </c>
      <c r="F542" s="13">
        <v>7.6</v>
      </c>
      <c r="G542" s="18">
        <v>2.69</v>
      </c>
      <c r="H542" s="13" t="s">
        <v>11240</v>
      </c>
      <c r="I542" s="3" t="s">
        <v>11259</v>
      </c>
      <c r="J542" s="18">
        <v>2.69</v>
      </c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ht="14.25" customHeight="1">
      <c r="A543" s="8">
        <v>542.0</v>
      </c>
      <c r="B543" s="31" t="s">
        <v>12378</v>
      </c>
      <c r="C543" s="26" t="s">
        <v>12379</v>
      </c>
      <c r="D543" s="26" t="s">
        <v>12380</v>
      </c>
      <c r="E543" s="32">
        <v>194.1836</v>
      </c>
      <c r="F543" s="13">
        <v>2.25</v>
      </c>
      <c r="G543" s="18">
        <v>3.98</v>
      </c>
      <c r="H543" s="13" t="s">
        <v>11240</v>
      </c>
      <c r="I543" s="3" t="s">
        <v>11259</v>
      </c>
      <c r="J543" s="18">
        <v>3.98</v>
      </c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ht="15.75" customHeight="1">
      <c r="A544" s="8">
        <v>543.0</v>
      </c>
      <c r="B544" s="31" t="s">
        <v>3631</v>
      </c>
      <c r="C544" s="26" t="s">
        <v>12381</v>
      </c>
      <c r="D544" s="26" t="s">
        <v>12382</v>
      </c>
      <c r="E544" s="32">
        <v>194.1836</v>
      </c>
      <c r="F544" s="13">
        <v>1.6</v>
      </c>
      <c r="G544" s="18">
        <v>4.03</v>
      </c>
      <c r="H544" s="13" t="s">
        <v>11240</v>
      </c>
      <c r="I544" s="3" t="s">
        <v>11259</v>
      </c>
      <c r="J544" s="18">
        <v>4.03</v>
      </c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ht="14.25" customHeight="1">
      <c r="A545" s="8">
        <v>544.0</v>
      </c>
      <c r="B545" s="31" t="s">
        <v>12383</v>
      </c>
      <c r="C545" s="26" t="s">
        <v>12384</v>
      </c>
      <c r="D545" s="26" t="s">
        <v>12385</v>
      </c>
      <c r="E545" s="32">
        <v>136.1476</v>
      </c>
      <c r="F545" s="13">
        <v>1.41</v>
      </c>
      <c r="G545" s="18">
        <v>2.5</v>
      </c>
      <c r="H545" s="13" t="s">
        <v>11240</v>
      </c>
      <c r="I545" s="3" t="s">
        <v>11259</v>
      </c>
      <c r="J545" s="18">
        <v>2.5</v>
      </c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ht="14.25" customHeight="1">
      <c r="A546" s="8">
        <v>545.0</v>
      </c>
      <c r="B546" s="9" t="s">
        <v>12386</v>
      </c>
      <c r="C546" s="26" t="s">
        <v>12387</v>
      </c>
      <c r="D546" s="26" t="s">
        <v>12388</v>
      </c>
      <c r="E546" s="32">
        <v>206.2801</v>
      </c>
      <c r="F546" s="13">
        <v>3.75</v>
      </c>
      <c r="G546" s="18">
        <v>4.356547323513813</v>
      </c>
      <c r="H546" s="13" t="s">
        <v>11240</v>
      </c>
      <c r="I546" s="3" t="s">
        <v>11991</v>
      </c>
      <c r="J546" s="18">
        <v>4.356547323513813</v>
      </c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ht="14.25" customHeight="1">
      <c r="A547" s="8">
        <v>546.0</v>
      </c>
      <c r="B547" s="9"/>
      <c r="C547" s="26" t="s">
        <v>12389</v>
      </c>
      <c r="D547" s="26" t="s">
        <v>12390</v>
      </c>
      <c r="E547" s="32">
        <v>178.2271</v>
      </c>
      <c r="F547" s="13">
        <v>3.0</v>
      </c>
      <c r="G547" s="18">
        <v>3.404503778174426</v>
      </c>
      <c r="H547" s="13" t="s">
        <v>11240</v>
      </c>
      <c r="I547" s="3" t="s">
        <v>11991</v>
      </c>
      <c r="J547" s="18">
        <v>3.404503778174426</v>
      </c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ht="14.25" customHeight="1">
      <c r="A548" s="8">
        <v>547.0</v>
      </c>
      <c r="B548" s="9"/>
      <c r="C548" s="26" t="s">
        <v>12391</v>
      </c>
      <c r="D548" s="26" t="s">
        <v>12392</v>
      </c>
      <c r="E548" s="32">
        <v>192.2536</v>
      </c>
      <c r="F548" s="13">
        <v>3.25</v>
      </c>
      <c r="G548" s="18">
        <v>3.6020599913279625</v>
      </c>
      <c r="H548" s="13" t="s">
        <v>11240</v>
      </c>
      <c r="I548" s="3" t="s">
        <v>11991</v>
      </c>
      <c r="J548" s="18">
        <v>3.6020599913279625</v>
      </c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ht="14.25" customHeight="1">
      <c r="A549" s="8">
        <v>548.0</v>
      </c>
      <c r="B549" s="9"/>
      <c r="C549" s="26" t="s">
        <v>12393</v>
      </c>
      <c r="D549" s="26" t="s">
        <v>12394</v>
      </c>
      <c r="E549" s="32">
        <v>220.3066</v>
      </c>
      <c r="F549" s="13">
        <v>4.25</v>
      </c>
      <c r="G549" s="18">
        <v>4.638272163982407</v>
      </c>
      <c r="H549" s="13" t="s">
        <v>11240</v>
      </c>
      <c r="I549" s="3" t="s">
        <v>11991</v>
      </c>
      <c r="J549" s="18">
        <v>4.638272163982407</v>
      </c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ht="15.0" customHeight="1">
      <c r="A550" s="8">
        <v>549.0</v>
      </c>
      <c r="B550" s="31" t="s">
        <v>12395</v>
      </c>
      <c r="C550" s="26" t="s">
        <v>12396</v>
      </c>
      <c r="D550" s="26" t="s">
        <v>12397</v>
      </c>
      <c r="E550" s="32">
        <v>166.1735</v>
      </c>
      <c r="F550" s="13">
        <v>1.42</v>
      </c>
      <c r="G550" s="18">
        <v>3.47</v>
      </c>
      <c r="H550" s="13" t="s">
        <v>11240</v>
      </c>
      <c r="I550" s="3" t="s">
        <v>11259</v>
      </c>
      <c r="J550" s="18">
        <v>3.47</v>
      </c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ht="15.0" customHeight="1">
      <c r="A551" s="8">
        <v>550.0</v>
      </c>
      <c r="B551" s="31" t="s">
        <v>12398</v>
      </c>
      <c r="C551" s="26" t="s">
        <v>12399</v>
      </c>
      <c r="D551" s="26" t="s">
        <v>12400</v>
      </c>
      <c r="E551" s="32">
        <v>152.147</v>
      </c>
      <c r="F551" s="13">
        <v>1.34</v>
      </c>
      <c r="G551" s="18">
        <v>3.34</v>
      </c>
      <c r="H551" s="13" t="s">
        <v>11240</v>
      </c>
      <c r="I551" s="3" t="s">
        <v>11259</v>
      </c>
      <c r="J551" s="18">
        <v>3.34</v>
      </c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ht="15.0" customHeight="1">
      <c r="A552" s="8">
        <v>551.0</v>
      </c>
      <c r="B552" s="31" t="s">
        <v>12401</v>
      </c>
      <c r="C552" s="26" t="s">
        <v>12402</v>
      </c>
      <c r="D552" s="26" t="s">
        <v>12403</v>
      </c>
      <c r="E552" s="32">
        <v>182.1729</v>
      </c>
      <c r="F552" s="13">
        <v>1.23</v>
      </c>
      <c r="G552" s="18">
        <v>3.07</v>
      </c>
      <c r="H552" s="13" t="s">
        <v>11240</v>
      </c>
      <c r="I552" s="3" t="s">
        <v>11259</v>
      </c>
      <c r="J552" s="18">
        <v>3.07</v>
      </c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ht="15.0" customHeight="1">
      <c r="A553" s="8">
        <v>552.0</v>
      </c>
      <c r="B553" s="31" t="s">
        <v>12404</v>
      </c>
      <c r="C553" s="26" t="s">
        <v>12405</v>
      </c>
      <c r="D553" s="26" t="s">
        <v>12406</v>
      </c>
      <c r="E553" s="32">
        <v>180.2</v>
      </c>
      <c r="F553" s="13">
        <v>2.31</v>
      </c>
      <c r="G553" s="18">
        <v>2.54</v>
      </c>
      <c r="H553" s="13" t="s">
        <v>11240</v>
      </c>
      <c r="I553" s="3" t="s">
        <v>11259</v>
      </c>
      <c r="J553" s="18">
        <v>2.54</v>
      </c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ht="14.25" customHeight="1">
      <c r="A554" s="8">
        <v>553.0</v>
      </c>
      <c r="B554" s="31" t="s">
        <v>12407</v>
      </c>
      <c r="C554" s="26" t="s">
        <v>12408</v>
      </c>
      <c r="D554" s="26" t="s">
        <v>12409</v>
      </c>
      <c r="E554" s="32">
        <v>170.5924</v>
      </c>
      <c r="F554" s="13">
        <v>2.12</v>
      </c>
      <c r="G554" s="18">
        <v>3.39</v>
      </c>
      <c r="H554" s="13" t="s">
        <v>11240</v>
      </c>
      <c r="I554" s="3" t="s">
        <v>11259</v>
      </c>
      <c r="J554" s="18">
        <v>3.39</v>
      </c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ht="15.75" customHeight="1">
      <c r="A555" s="8">
        <v>554.0</v>
      </c>
      <c r="B555" s="31" t="s">
        <v>12410</v>
      </c>
      <c r="C555" s="26" t="s">
        <v>12411</v>
      </c>
      <c r="D555" s="26" t="s">
        <v>12412</v>
      </c>
      <c r="E555" s="32">
        <v>205.0372</v>
      </c>
      <c r="F555" s="13">
        <v>2.72</v>
      </c>
      <c r="G555" s="18">
        <v>3.36</v>
      </c>
      <c r="H555" s="13" t="s">
        <v>11240</v>
      </c>
      <c r="I555" s="3" t="s">
        <v>11259</v>
      </c>
      <c r="J555" s="18">
        <v>3.36</v>
      </c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ht="15.75" customHeight="1">
      <c r="A556" s="8">
        <v>555.0</v>
      </c>
      <c r="B556" s="31" t="s">
        <v>12413</v>
      </c>
      <c r="C556" s="26" t="s">
        <v>12414</v>
      </c>
      <c r="D556" s="26" t="s">
        <v>12415</v>
      </c>
      <c r="E556" s="32">
        <v>255.4814</v>
      </c>
      <c r="F556" s="13">
        <v>3.31</v>
      </c>
      <c r="G556" s="18">
        <v>3.712</v>
      </c>
      <c r="H556" s="13" t="s">
        <v>11240</v>
      </c>
      <c r="I556" s="26" t="s">
        <v>12051</v>
      </c>
      <c r="J556" s="18">
        <v>3.712</v>
      </c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ht="14.25" customHeight="1">
      <c r="A557" s="8">
        <v>556.0</v>
      </c>
      <c r="B557" s="31" t="s">
        <v>3640</v>
      </c>
      <c r="C557" s="26" t="s">
        <v>12416</v>
      </c>
      <c r="D557" s="26" t="s">
        <v>12417</v>
      </c>
      <c r="E557" s="32">
        <v>221.0366</v>
      </c>
      <c r="F557" s="13">
        <v>2.81</v>
      </c>
      <c r="G557" s="18">
        <v>4.33</v>
      </c>
      <c r="H557" s="13" t="s">
        <v>11240</v>
      </c>
      <c r="I557" s="3" t="s">
        <v>11259</v>
      </c>
      <c r="J557" s="18">
        <v>4.33</v>
      </c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ht="15.0" customHeight="1">
      <c r="A558" s="8">
        <v>557.0</v>
      </c>
      <c r="B558" s="31" t="s">
        <v>12418</v>
      </c>
      <c r="C558" s="26" t="s">
        <v>12419</v>
      </c>
      <c r="D558" s="26" t="s">
        <v>12420</v>
      </c>
      <c r="E558" s="32">
        <v>186.5918</v>
      </c>
      <c r="F558" s="13">
        <v>2.25</v>
      </c>
      <c r="G558" s="18">
        <v>3.19</v>
      </c>
      <c r="H558" s="13" t="s">
        <v>11240</v>
      </c>
      <c r="I558" s="3" t="s">
        <v>11259</v>
      </c>
      <c r="J558" s="18">
        <v>3.19</v>
      </c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ht="15.0" customHeight="1">
      <c r="A559" s="8">
        <v>558.0</v>
      </c>
      <c r="B559" s="31" t="s">
        <v>12421</v>
      </c>
      <c r="C559" s="26" t="s">
        <v>12422</v>
      </c>
      <c r="D559" s="26" t="s">
        <v>12423</v>
      </c>
      <c r="E559" s="32">
        <v>154.1381</v>
      </c>
      <c r="F559" s="13">
        <v>1.55</v>
      </c>
      <c r="G559" s="18">
        <v>3.48</v>
      </c>
      <c r="H559" s="13" t="s">
        <v>11240</v>
      </c>
      <c r="I559" s="3" t="s">
        <v>11259</v>
      </c>
      <c r="J559" s="18">
        <v>3.48</v>
      </c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ht="15.0" customHeight="1">
      <c r="A560" s="8">
        <v>559.0</v>
      </c>
      <c r="B560" s="31" t="s">
        <v>12424</v>
      </c>
      <c r="C560" s="26" t="s">
        <v>12425</v>
      </c>
      <c r="D560" s="26" t="s">
        <v>12423</v>
      </c>
      <c r="E560" s="32">
        <v>154.1381</v>
      </c>
      <c r="F560" s="13">
        <v>1.66</v>
      </c>
      <c r="G560" s="18">
        <v>2.87</v>
      </c>
      <c r="H560" s="13" t="s">
        <v>11240</v>
      </c>
      <c r="I560" s="3" t="s">
        <v>11259</v>
      </c>
      <c r="J560" s="18">
        <v>2.87</v>
      </c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ht="15.0" customHeight="1">
      <c r="A561" s="8">
        <v>560.0</v>
      </c>
      <c r="B561" s="31" t="s">
        <v>12426</v>
      </c>
      <c r="C561" s="26" t="s">
        <v>12427</v>
      </c>
      <c r="D561" s="26" t="s">
        <v>12428</v>
      </c>
      <c r="E561" s="32">
        <v>170.1375</v>
      </c>
      <c r="F561" s="13">
        <v>1.64</v>
      </c>
      <c r="G561" s="18">
        <v>3.15</v>
      </c>
      <c r="H561" s="13" t="s">
        <v>11240</v>
      </c>
      <c r="I561" s="3" t="s">
        <v>11259</v>
      </c>
      <c r="J561" s="18">
        <v>3.15</v>
      </c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ht="15.0" customHeight="1">
      <c r="A562" s="8">
        <v>561.0</v>
      </c>
      <c r="B562" s="9" t="s">
        <v>3643</v>
      </c>
      <c r="C562" s="3" t="s">
        <v>12429</v>
      </c>
      <c r="D562" s="3" t="s">
        <v>3645</v>
      </c>
      <c r="E562" s="25">
        <v>122.1211</v>
      </c>
      <c r="F562" s="13">
        <v>1.87</v>
      </c>
      <c r="G562" s="13">
        <v>4.09</v>
      </c>
      <c r="H562" s="13" t="s">
        <v>11240</v>
      </c>
      <c r="I562" s="3" t="s">
        <v>11658</v>
      </c>
      <c r="J562" s="11">
        <v>4.09</v>
      </c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ht="15.75" customHeight="1">
      <c r="A563" s="8">
        <v>562.0</v>
      </c>
      <c r="B563" s="9" t="s">
        <v>12430</v>
      </c>
      <c r="C563" s="3" t="s">
        <v>12431</v>
      </c>
      <c r="D563" s="3" t="s">
        <v>12432</v>
      </c>
      <c r="E563" s="25">
        <v>201.0172</v>
      </c>
      <c r="F563" s="13">
        <v>2.87</v>
      </c>
      <c r="G563" s="18">
        <v>4.66</v>
      </c>
      <c r="H563" s="13" t="s">
        <v>11240</v>
      </c>
      <c r="I563" s="3" t="s">
        <v>11658</v>
      </c>
      <c r="J563" s="18">
        <v>4.66</v>
      </c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ht="15.0" customHeight="1">
      <c r="A564" s="8">
        <v>563.0</v>
      </c>
      <c r="B564" s="9" t="s">
        <v>8373</v>
      </c>
      <c r="C564" s="3" t="s">
        <v>12433</v>
      </c>
      <c r="D564" s="3" t="s">
        <v>12434</v>
      </c>
      <c r="E564" s="25">
        <v>201.0172</v>
      </c>
      <c r="F564" s="13">
        <v>2.86</v>
      </c>
      <c r="G564" s="18">
        <v>4.83</v>
      </c>
      <c r="H564" s="13" t="s">
        <v>11240</v>
      </c>
      <c r="I564" s="3" t="s">
        <v>11658</v>
      </c>
      <c r="J564" s="18">
        <v>4.83</v>
      </c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ht="15.75" customHeight="1">
      <c r="A565" s="8">
        <v>564.0</v>
      </c>
      <c r="B565" s="9" t="s">
        <v>8408</v>
      </c>
      <c r="C565" s="3" t="s">
        <v>12435</v>
      </c>
      <c r="D565" s="3" t="s">
        <v>12436</v>
      </c>
      <c r="E565" s="25">
        <v>156.5659</v>
      </c>
      <c r="F565" s="13">
        <v>2.65</v>
      </c>
      <c r="G565" s="31" t="s">
        <v>12437</v>
      </c>
      <c r="H565" s="13" t="s">
        <v>11240</v>
      </c>
      <c r="I565" s="3" t="s">
        <v>11452</v>
      </c>
      <c r="J565" s="11">
        <v>4.395</v>
      </c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ht="15.0" customHeight="1">
      <c r="A566" s="8">
        <v>565.0</v>
      </c>
      <c r="B566" s="9" t="s">
        <v>8412</v>
      </c>
      <c r="C566" s="3" t="s">
        <v>12438</v>
      </c>
      <c r="D566" s="3" t="s">
        <v>12439</v>
      </c>
      <c r="E566" s="25">
        <v>156.5659</v>
      </c>
      <c r="F566" s="13">
        <v>2.05</v>
      </c>
      <c r="G566" s="13">
        <v>4.17</v>
      </c>
      <c r="H566" s="13" t="s">
        <v>11240</v>
      </c>
      <c r="I566" s="3" t="s">
        <v>11658</v>
      </c>
      <c r="J566" s="11">
        <v>4.17</v>
      </c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ht="15.0" customHeight="1">
      <c r="A567" s="8">
        <v>566.0</v>
      </c>
      <c r="B567" s="9" t="s">
        <v>8416</v>
      </c>
      <c r="C567" s="3" t="s">
        <v>12440</v>
      </c>
      <c r="D567" s="3" t="s">
        <v>12441</v>
      </c>
      <c r="E567" s="25">
        <v>156.5659</v>
      </c>
      <c r="F567" s="13">
        <v>2.68</v>
      </c>
      <c r="G567" s="18">
        <v>4.32</v>
      </c>
      <c r="H567" s="13" t="s">
        <v>11240</v>
      </c>
      <c r="I567" s="3" t="s">
        <v>11658</v>
      </c>
      <c r="J567" s="18">
        <v>4.32</v>
      </c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ht="15.0" customHeight="1">
      <c r="A568" s="8">
        <v>567.0</v>
      </c>
      <c r="B568" s="31" t="s">
        <v>12442</v>
      </c>
      <c r="C568" s="26" t="s">
        <v>12443</v>
      </c>
      <c r="D568" s="26" t="s">
        <v>12444</v>
      </c>
      <c r="E568" s="32">
        <v>170.5924</v>
      </c>
      <c r="F568" s="13">
        <v>2.12</v>
      </c>
      <c r="G568" s="18">
        <v>3.62</v>
      </c>
      <c r="H568" s="13" t="s">
        <v>11240</v>
      </c>
      <c r="I568" s="3" t="s">
        <v>11259</v>
      </c>
      <c r="J568" s="18">
        <v>3.62</v>
      </c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ht="15.0" customHeight="1">
      <c r="A569" s="8">
        <v>568.0</v>
      </c>
      <c r="B569" s="31" t="s">
        <v>3661</v>
      </c>
      <c r="C569" s="26" t="s">
        <v>12445</v>
      </c>
      <c r="D569" s="26" t="s">
        <v>12446</v>
      </c>
      <c r="E569" s="32">
        <v>154.1199</v>
      </c>
      <c r="F569" s="13">
        <v>0.86</v>
      </c>
      <c r="G569" s="18">
        <v>3.8</v>
      </c>
      <c r="H569" s="13" t="s">
        <v>11240</v>
      </c>
      <c r="I569" s="3" t="s">
        <v>11259</v>
      </c>
      <c r="J569" s="18">
        <v>3.8</v>
      </c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ht="15.0" customHeight="1">
      <c r="A570" s="8">
        <v>569.0</v>
      </c>
      <c r="B570" s="31" t="s">
        <v>12447</v>
      </c>
      <c r="C570" s="26" t="s">
        <v>12448</v>
      </c>
      <c r="D570" s="26" t="s">
        <v>12449</v>
      </c>
      <c r="E570" s="32">
        <v>212.1163</v>
      </c>
      <c r="F570" s="13">
        <v>1.55</v>
      </c>
      <c r="G570" s="18">
        <v>2.94</v>
      </c>
      <c r="H570" s="13" t="s">
        <v>11240</v>
      </c>
      <c r="I570" s="3" t="s">
        <v>11259</v>
      </c>
      <c r="J570" s="18">
        <v>2.94</v>
      </c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ht="15.0" customHeight="1">
      <c r="A571" s="8">
        <v>570.0</v>
      </c>
      <c r="B571" s="31" t="s">
        <v>12450</v>
      </c>
      <c r="C571" s="26" t="s">
        <v>12451</v>
      </c>
      <c r="D571" s="26" t="s">
        <v>12452</v>
      </c>
      <c r="E571" s="32">
        <v>228.1157</v>
      </c>
      <c r="F571" s="13">
        <v>1.71</v>
      </c>
      <c r="G571" s="18">
        <v>3.15</v>
      </c>
      <c r="H571" s="13" t="s">
        <v>11240</v>
      </c>
      <c r="I571" s="3" t="s">
        <v>11259</v>
      </c>
      <c r="J571" s="18">
        <v>3.15</v>
      </c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ht="15.0" customHeight="1">
      <c r="A572" s="8">
        <v>571.0</v>
      </c>
      <c r="B572" s="31" t="s">
        <v>12453</v>
      </c>
      <c r="C572" s="26" t="s">
        <v>12454</v>
      </c>
      <c r="D572" s="26" t="s">
        <v>12455</v>
      </c>
      <c r="E572" s="32">
        <v>164.1577</v>
      </c>
      <c r="F572" s="13">
        <v>1.61</v>
      </c>
      <c r="G572" s="18">
        <v>3.22</v>
      </c>
      <c r="H572" s="13" t="s">
        <v>11240</v>
      </c>
      <c r="I572" s="3" t="s">
        <v>11259</v>
      </c>
      <c r="J572" s="18">
        <v>3.22</v>
      </c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ht="15.0" customHeight="1">
      <c r="A573" s="8">
        <v>572.0</v>
      </c>
      <c r="B573" s="31" t="s">
        <v>12456</v>
      </c>
      <c r="C573" s="26" t="s">
        <v>12457</v>
      </c>
      <c r="D573" s="26" t="s">
        <v>12458</v>
      </c>
      <c r="E573" s="32">
        <v>158.1021</v>
      </c>
      <c r="F573" s="13">
        <v>1.59</v>
      </c>
      <c r="G573" s="18">
        <v>3.33</v>
      </c>
      <c r="H573" s="13" t="s">
        <v>11240</v>
      </c>
      <c r="I573" s="3" t="s">
        <v>11259</v>
      </c>
      <c r="J573" s="18">
        <v>3.33</v>
      </c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ht="15.0" customHeight="1">
      <c r="A574" s="8">
        <v>573.0</v>
      </c>
      <c r="B574" s="9" t="s">
        <v>12459</v>
      </c>
      <c r="C574" s="3" t="s">
        <v>12460</v>
      </c>
      <c r="D574" s="3" t="s">
        <v>12461</v>
      </c>
      <c r="E574" s="25">
        <v>140.1116</v>
      </c>
      <c r="F574" s="13">
        <v>2.07</v>
      </c>
      <c r="G574" s="18">
        <v>4.39</v>
      </c>
      <c r="H574" s="13" t="s">
        <v>11240</v>
      </c>
      <c r="I574" s="3" t="s">
        <v>11658</v>
      </c>
      <c r="J574" s="18">
        <v>4.39</v>
      </c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ht="15.0" customHeight="1">
      <c r="A575" s="8">
        <v>574.0</v>
      </c>
      <c r="B575" s="31" t="s">
        <v>1737</v>
      </c>
      <c r="C575" s="26" t="s">
        <v>12462</v>
      </c>
      <c r="D575" s="26" t="s">
        <v>12463</v>
      </c>
      <c r="E575" s="32">
        <v>138.1205</v>
      </c>
      <c r="F575" s="13">
        <v>1.58</v>
      </c>
      <c r="G575" s="18">
        <v>4.07</v>
      </c>
      <c r="H575" s="13" t="s">
        <v>11240</v>
      </c>
      <c r="I575" s="3" t="s">
        <v>11259</v>
      </c>
      <c r="J575" s="18">
        <v>4.07</v>
      </c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ht="15.0" customHeight="1">
      <c r="A576" s="8">
        <v>575.0</v>
      </c>
      <c r="B576" s="31" t="s">
        <v>12464</v>
      </c>
      <c r="C576" s="26" t="s">
        <v>12465</v>
      </c>
      <c r="D576" s="26" t="s">
        <v>12466</v>
      </c>
      <c r="E576" s="32">
        <v>248.0177</v>
      </c>
      <c r="F576" s="13">
        <v>3.02</v>
      </c>
      <c r="G576" s="18">
        <v>3.44</v>
      </c>
      <c r="H576" s="13" t="s">
        <v>11240</v>
      </c>
      <c r="I576" s="3" t="s">
        <v>11259</v>
      </c>
      <c r="J576" s="18">
        <v>3.44</v>
      </c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ht="15.0" customHeight="1">
      <c r="A577" s="8">
        <v>576.0</v>
      </c>
      <c r="B577" s="31" t="s">
        <v>8427</v>
      </c>
      <c r="C577" s="3" t="s">
        <v>12467</v>
      </c>
      <c r="D577" s="26" t="s">
        <v>8429</v>
      </c>
      <c r="E577" s="25">
        <v>167.12</v>
      </c>
      <c r="F577" s="13">
        <v>1.89</v>
      </c>
      <c r="G577" s="18">
        <v>4.02</v>
      </c>
      <c r="H577" s="20" t="s">
        <v>11296</v>
      </c>
      <c r="I577" s="26" t="s">
        <v>11259</v>
      </c>
      <c r="J577" s="18">
        <v>4.02</v>
      </c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ht="15.0" customHeight="1">
      <c r="A578" s="8">
        <v>577.0</v>
      </c>
      <c r="B578" s="31" t="s">
        <v>12468</v>
      </c>
      <c r="C578" s="26" t="s">
        <v>12469</v>
      </c>
      <c r="D578" s="26" t="s">
        <v>12470</v>
      </c>
      <c r="E578" s="32">
        <v>201.5635</v>
      </c>
      <c r="F578" s="13">
        <v>2.34</v>
      </c>
      <c r="G578" s="18">
        <v>3.37</v>
      </c>
      <c r="H578" s="13" t="s">
        <v>11240</v>
      </c>
      <c r="I578" s="3" t="s">
        <v>11259</v>
      </c>
      <c r="J578" s="18">
        <v>3.37</v>
      </c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ht="15.0" customHeight="1">
      <c r="A579" s="8">
        <v>578.0</v>
      </c>
      <c r="B579" s="31" t="s">
        <v>12471</v>
      </c>
      <c r="C579" s="26" t="s">
        <v>12472</v>
      </c>
      <c r="D579" s="26" t="s">
        <v>12473</v>
      </c>
      <c r="E579" s="32">
        <v>190.1191</v>
      </c>
      <c r="F579" s="13">
        <v>3.1</v>
      </c>
      <c r="G579" s="18">
        <v>3.44</v>
      </c>
      <c r="H579" s="13" t="s">
        <v>11240</v>
      </c>
      <c r="I579" s="3" t="s">
        <v>11259</v>
      </c>
      <c r="J579" s="18">
        <v>3.44</v>
      </c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ht="15.0" customHeight="1">
      <c r="A580" s="8">
        <v>579.0</v>
      </c>
      <c r="B580" s="31" t="s">
        <v>12474</v>
      </c>
      <c r="C580" s="26" t="s">
        <v>12475</v>
      </c>
      <c r="D580" s="26" t="s">
        <v>12476</v>
      </c>
      <c r="E580" s="32">
        <v>180.1571</v>
      </c>
      <c r="F580" s="13">
        <v>1.48</v>
      </c>
      <c r="G580" s="18">
        <v>3.58</v>
      </c>
      <c r="H580" s="13" t="s">
        <v>11240</v>
      </c>
      <c r="I580" s="3" t="s">
        <v>11259</v>
      </c>
      <c r="J580" s="18">
        <v>3.58</v>
      </c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ht="15.0" customHeight="1">
      <c r="A581" s="8">
        <v>580.0</v>
      </c>
      <c r="B581" s="9" t="s">
        <v>12477</v>
      </c>
      <c r="C581" s="3" t="s">
        <v>12478</v>
      </c>
      <c r="D581" s="3" t="s">
        <v>12479</v>
      </c>
      <c r="E581" s="25">
        <v>166.1306</v>
      </c>
      <c r="F581" s="13">
        <v>0.73</v>
      </c>
      <c r="G581" s="18">
        <v>4.4</v>
      </c>
      <c r="H581" s="13" t="s">
        <v>11240</v>
      </c>
      <c r="I581" s="3" t="s">
        <v>11658</v>
      </c>
      <c r="J581" s="18">
        <v>4.4</v>
      </c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ht="15.0" customHeight="1">
      <c r="A582" s="8">
        <v>581.0</v>
      </c>
      <c r="B582" s="9" t="s">
        <v>12480</v>
      </c>
      <c r="C582" s="3" t="s">
        <v>12481</v>
      </c>
      <c r="D582" s="3" t="s">
        <v>12482</v>
      </c>
      <c r="E582" s="25">
        <v>166.1306</v>
      </c>
      <c r="F582" s="13">
        <v>1.66</v>
      </c>
      <c r="G582" s="13">
        <v>4.23</v>
      </c>
      <c r="H582" s="13" t="s">
        <v>11240</v>
      </c>
      <c r="I582" s="3" t="s">
        <v>11658</v>
      </c>
      <c r="J582" s="11">
        <v>4.23</v>
      </c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ht="15.0" customHeight="1">
      <c r="A583" s="8">
        <v>582.0</v>
      </c>
      <c r="B583" s="31" t="s">
        <v>1747</v>
      </c>
      <c r="C583" s="3" t="s">
        <v>1748</v>
      </c>
      <c r="D583" s="26" t="s">
        <v>8442</v>
      </c>
      <c r="E583" s="25">
        <v>488.5915</v>
      </c>
      <c r="F583" s="13">
        <v>5.96</v>
      </c>
      <c r="G583" s="18">
        <v>6.03</v>
      </c>
      <c r="H583" s="20" t="s">
        <v>11296</v>
      </c>
      <c r="I583" s="26" t="s">
        <v>11259</v>
      </c>
      <c r="J583" s="18">
        <v>6.03</v>
      </c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ht="15.0" customHeight="1">
      <c r="A584" s="8">
        <v>583.0</v>
      </c>
      <c r="B584" s="9" t="s">
        <v>1753</v>
      </c>
      <c r="C584" s="3" t="s">
        <v>12483</v>
      </c>
      <c r="D584" s="3" t="s">
        <v>1755</v>
      </c>
      <c r="E584" s="25">
        <v>266.335</v>
      </c>
      <c r="F584" s="13">
        <v>5.12</v>
      </c>
      <c r="G584" s="31" t="s">
        <v>12484</v>
      </c>
      <c r="H584" s="13" t="s">
        <v>11240</v>
      </c>
      <c r="I584" s="3" t="s">
        <v>12485</v>
      </c>
      <c r="J584" s="11">
        <v>5.48</v>
      </c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ht="15.0" customHeight="1">
      <c r="A585" s="8">
        <v>584.0</v>
      </c>
      <c r="B585" s="31" t="s">
        <v>1756</v>
      </c>
      <c r="C585" s="26" t="s">
        <v>12486</v>
      </c>
      <c r="D585" s="26" t="s">
        <v>3703</v>
      </c>
      <c r="E585" s="32">
        <v>231.8902</v>
      </c>
      <c r="F585" s="13">
        <v>3.88</v>
      </c>
      <c r="G585" s="18">
        <v>4.96</v>
      </c>
      <c r="H585" s="13" t="s">
        <v>11240</v>
      </c>
      <c r="I585" s="3" t="s">
        <v>11259</v>
      </c>
      <c r="J585" s="18">
        <v>4.96</v>
      </c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ht="15.0" customHeight="1">
      <c r="A586" s="8">
        <v>585.0</v>
      </c>
      <c r="B586" s="31" t="s">
        <v>1759</v>
      </c>
      <c r="C586" s="26" t="s">
        <v>12487</v>
      </c>
      <c r="D586" s="26" t="s">
        <v>3707</v>
      </c>
      <c r="E586" s="32">
        <v>231.8902</v>
      </c>
      <c r="F586" s="13">
        <v>4.21</v>
      </c>
      <c r="G586" s="18">
        <v>6.05</v>
      </c>
      <c r="H586" s="13" t="s">
        <v>11240</v>
      </c>
      <c r="I586" s="3" t="s">
        <v>11259</v>
      </c>
      <c r="J586" s="18">
        <v>6.05</v>
      </c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ht="15.0" customHeight="1">
      <c r="A587" s="8">
        <v>586.0</v>
      </c>
      <c r="B587" s="31" t="s">
        <v>12488</v>
      </c>
      <c r="C587" s="26" t="s">
        <v>12489</v>
      </c>
      <c r="D587" s="26" t="s">
        <v>12490</v>
      </c>
      <c r="E587" s="32">
        <f>289-23</f>
        <v>266</v>
      </c>
      <c r="F587" s="13">
        <v>5.12</v>
      </c>
      <c r="G587" s="31" t="s">
        <v>12491</v>
      </c>
      <c r="H587" s="13" t="s">
        <v>11240</v>
      </c>
      <c r="I587" s="3" t="s">
        <v>11259</v>
      </c>
      <c r="J587" s="18">
        <v>5.496666666666666</v>
      </c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ht="15.0" customHeight="1">
      <c r="A588" s="8">
        <v>587.0</v>
      </c>
      <c r="B588" s="31" t="s">
        <v>3708</v>
      </c>
      <c r="C588" s="3" t="s">
        <v>3709</v>
      </c>
      <c r="D588" s="26" t="s">
        <v>12492</v>
      </c>
      <c r="E588" s="25">
        <v>124.1369</v>
      </c>
      <c r="F588" s="13">
        <v>1.32</v>
      </c>
      <c r="G588" s="18">
        <v>3.2839117410493777</v>
      </c>
      <c r="H588" s="20" t="s">
        <v>11296</v>
      </c>
      <c r="I588" s="26" t="s">
        <v>11394</v>
      </c>
      <c r="J588" s="18">
        <v>3.2839117410493777</v>
      </c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ht="15.0" customHeight="1">
      <c r="A589" s="8">
        <v>588.0</v>
      </c>
      <c r="B589" s="31" t="s">
        <v>1765</v>
      </c>
      <c r="C589" s="26" t="s">
        <v>12493</v>
      </c>
      <c r="D589" s="26" t="s">
        <v>8465</v>
      </c>
      <c r="E589" s="32">
        <v>124.1369</v>
      </c>
      <c r="F589" s="13">
        <v>1.58</v>
      </c>
      <c r="G589" s="18">
        <v>4.46</v>
      </c>
      <c r="H589" s="13" t="s">
        <v>11240</v>
      </c>
      <c r="I589" s="3" t="s">
        <v>11259</v>
      </c>
      <c r="J589" s="18">
        <v>4.46</v>
      </c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ht="15.0" customHeight="1">
      <c r="A590" s="8">
        <v>589.0</v>
      </c>
      <c r="B590" s="31" t="s">
        <v>12494</v>
      </c>
      <c r="C590" s="26" t="s">
        <v>12495</v>
      </c>
      <c r="D590" s="26" t="s">
        <v>12496</v>
      </c>
      <c r="E590" s="32">
        <v>236.3489</v>
      </c>
      <c r="F590" s="13">
        <v>4.56</v>
      </c>
      <c r="G590" s="18">
        <v>3.76</v>
      </c>
      <c r="H590" s="13" t="s">
        <v>11240</v>
      </c>
      <c r="I590" s="3" t="s">
        <v>11259</v>
      </c>
      <c r="J590" s="18">
        <v>3.76</v>
      </c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ht="15.0" customHeight="1">
      <c r="A591" s="8">
        <v>590.0</v>
      </c>
      <c r="B591" s="9" t="s">
        <v>12497</v>
      </c>
      <c r="C591" s="3" t="s">
        <v>12498</v>
      </c>
      <c r="D591" s="3" t="s">
        <v>12499</v>
      </c>
      <c r="E591" s="25">
        <v>180.2</v>
      </c>
      <c r="F591" s="13">
        <v>3.04</v>
      </c>
      <c r="G591" s="13">
        <v>5.84</v>
      </c>
      <c r="H591" s="13" t="s">
        <v>11240</v>
      </c>
      <c r="I591" s="3" t="s">
        <v>12500</v>
      </c>
      <c r="J591" s="11">
        <v>5.84</v>
      </c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ht="15.0" customHeight="1">
      <c r="A592" s="8">
        <v>591.0</v>
      </c>
      <c r="B592" s="9" t="s">
        <v>8519</v>
      </c>
      <c r="C592" s="3" t="s">
        <v>12501</v>
      </c>
      <c r="D592" s="3" t="s">
        <v>12502</v>
      </c>
      <c r="E592" s="32">
        <v>194.2265</v>
      </c>
      <c r="F592" s="13">
        <v>3.57</v>
      </c>
      <c r="G592" s="13">
        <v>5.21</v>
      </c>
      <c r="H592" s="13" t="s">
        <v>11240</v>
      </c>
      <c r="I592" s="3" t="s">
        <v>12500</v>
      </c>
      <c r="J592" s="11">
        <v>5.21</v>
      </c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ht="15.75" customHeight="1">
      <c r="A593" s="8">
        <v>592.0</v>
      </c>
      <c r="B593" s="9" t="s">
        <v>1774</v>
      </c>
      <c r="C593" s="3" t="s">
        <v>12503</v>
      </c>
      <c r="D593" s="3" t="s">
        <v>12504</v>
      </c>
      <c r="E593" s="25">
        <v>152.147</v>
      </c>
      <c r="F593" s="13">
        <v>1.96</v>
      </c>
      <c r="G593" s="13">
        <v>4.4</v>
      </c>
      <c r="H593" s="13" t="s">
        <v>11240</v>
      </c>
      <c r="I593" s="3" t="s">
        <v>12505</v>
      </c>
      <c r="J593" s="11">
        <v>4.4</v>
      </c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ht="15.0" customHeight="1">
      <c r="A594" s="8">
        <v>593.0</v>
      </c>
      <c r="B594" s="9" t="s">
        <v>8525</v>
      </c>
      <c r="C594" s="3" t="s">
        <v>12506</v>
      </c>
      <c r="D594" s="3" t="s">
        <v>12507</v>
      </c>
      <c r="E594" s="25">
        <v>166.1735</v>
      </c>
      <c r="F594" s="13">
        <v>2.47</v>
      </c>
      <c r="G594" s="13">
        <v>4.56</v>
      </c>
      <c r="H594" s="13" t="s">
        <v>11240</v>
      </c>
      <c r="I594" s="3" t="s">
        <v>12500</v>
      </c>
      <c r="J594" s="11">
        <v>4.56</v>
      </c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ht="15.75" customHeight="1">
      <c r="A595" s="8">
        <v>594.0</v>
      </c>
      <c r="B595" s="9" t="s">
        <v>12508</v>
      </c>
      <c r="C595" s="3" t="s">
        <v>12509</v>
      </c>
      <c r="D595" s="3" t="s">
        <v>12510</v>
      </c>
      <c r="E595" s="25">
        <v>180.2</v>
      </c>
      <c r="F595" s="13">
        <v>2.91</v>
      </c>
      <c r="G595" s="13">
        <v>5.46</v>
      </c>
      <c r="H595" s="13" t="s">
        <v>11240</v>
      </c>
      <c r="I595" s="3" t="s">
        <v>12500</v>
      </c>
      <c r="J595" s="11">
        <v>5.46</v>
      </c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ht="15.75" customHeight="1">
      <c r="A596" s="8">
        <v>595.0</v>
      </c>
      <c r="B596" s="9" t="s">
        <v>12511</v>
      </c>
      <c r="C596" s="3" t="s">
        <v>12512</v>
      </c>
      <c r="D596" s="3" t="s">
        <v>12513</v>
      </c>
      <c r="E596" s="25">
        <v>194.2265</v>
      </c>
      <c r="F596" s="13">
        <v>3.4</v>
      </c>
      <c r="G596" s="13">
        <v>4.74</v>
      </c>
      <c r="H596" s="13" t="s">
        <v>11240</v>
      </c>
      <c r="I596" s="3" t="s">
        <v>12500</v>
      </c>
      <c r="J596" s="11">
        <v>4.74</v>
      </c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ht="14.25" customHeight="1">
      <c r="A597" s="8">
        <v>596.0</v>
      </c>
      <c r="B597" s="9" t="s">
        <v>12514</v>
      </c>
      <c r="C597" s="3" t="s">
        <v>12515</v>
      </c>
      <c r="D597" s="3" t="s">
        <v>12516</v>
      </c>
      <c r="E597" s="25">
        <v>221.0366</v>
      </c>
      <c r="F597" s="13">
        <v>3.29</v>
      </c>
      <c r="G597" s="18">
        <v>4.87</v>
      </c>
      <c r="H597" s="13" t="s">
        <v>11240</v>
      </c>
      <c r="I597" s="3" t="s">
        <v>12500</v>
      </c>
      <c r="J597" s="18">
        <v>4.87</v>
      </c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ht="15.0" customHeight="1">
      <c r="A598" s="8">
        <v>597.0</v>
      </c>
      <c r="B598" s="9" t="s">
        <v>12517</v>
      </c>
      <c r="C598" s="3" t="s">
        <v>12518</v>
      </c>
      <c r="D598" s="3" t="s">
        <v>12519</v>
      </c>
      <c r="E598" s="25">
        <v>186.5918</v>
      </c>
      <c r="F598" s="13">
        <v>2.64</v>
      </c>
      <c r="G598" s="13">
        <v>4.91</v>
      </c>
      <c r="H598" s="13" t="s">
        <v>11240</v>
      </c>
      <c r="I598" s="3" t="s">
        <v>12500</v>
      </c>
      <c r="J598" s="11">
        <v>4.91</v>
      </c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ht="15.0" customHeight="1">
      <c r="A599" s="8">
        <v>598.0</v>
      </c>
      <c r="B599" s="31" t="s">
        <v>12520</v>
      </c>
      <c r="C599" s="3" t="s">
        <v>12521</v>
      </c>
      <c r="D599" s="26" t="s">
        <v>12522</v>
      </c>
      <c r="E599" s="25">
        <v>249.0896</v>
      </c>
      <c r="F599" s="13">
        <v>4.19</v>
      </c>
      <c r="G599" s="18">
        <v>4.98</v>
      </c>
      <c r="H599" s="13" t="s">
        <v>11240</v>
      </c>
      <c r="I599" s="3" t="s">
        <v>12500</v>
      </c>
      <c r="J599" s="18">
        <v>4.98</v>
      </c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ht="15.0" customHeight="1">
      <c r="A600" s="8">
        <v>599.0</v>
      </c>
      <c r="B600" s="9" t="s">
        <v>12523</v>
      </c>
      <c r="C600" s="3" t="s">
        <v>12524</v>
      </c>
      <c r="D600" s="3" t="s">
        <v>12525</v>
      </c>
      <c r="E600" s="25">
        <v>200.6183</v>
      </c>
      <c r="F600" s="13">
        <v>3.13</v>
      </c>
      <c r="G600" s="13">
        <v>5.05</v>
      </c>
      <c r="H600" s="13" t="s">
        <v>11240</v>
      </c>
      <c r="I600" s="3" t="s">
        <v>12500</v>
      </c>
      <c r="J600" s="11">
        <v>5.05</v>
      </c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ht="15.0" customHeight="1">
      <c r="A601" s="8">
        <v>600.0</v>
      </c>
      <c r="B601" s="9" t="s">
        <v>12526</v>
      </c>
      <c r="C601" s="3" t="s">
        <v>12527</v>
      </c>
      <c r="D601" s="3" t="s">
        <v>12528</v>
      </c>
      <c r="E601" s="25">
        <v>235.0631</v>
      </c>
      <c r="F601" s="13">
        <v>3.78</v>
      </c>
      <c r="G601" s="13">
        <v>4.81</v>
      </c>
      <c r="H601" s="13" t="s">
        <v>11240</v>
      </c>
      <c r="I601" s="3" t="s">
        <v>12500</v>
      </c>
      <c r="J601" s="11">
        <v>4.81</v>
      </c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ht="15.0" customHeight="1">
      <c r="A602" s="8">
        <v>601.0</v>
      </c>
      <c r="B602" s="31" t="s">
        <v>12529</v>
      </c>
      <c r="C602" s="3" t="s">
        <v>12530</v>
      </c>
      <c r="D602" s="3" t="s">
        <v>12531</v>
      </c>
      <c r="E602" s="25">
        <v>214.6448</v>
      </c>
      <c r="F602" s="13">
        <v>3.62</v>
      </c>
      <c r="G602" s="18">
        <v>5.33</v>
      </c>
      <c r="H602" s="13" t="s">
        <v>11240</v>
      </c>
      <c r="I602" s="3" t="s">
        <v>12500</v>
      </c>
      <c r="J602" s="18">
        <v>5.33</v>
      </c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ht="15.75" customHeight="1">
      <c r="A603" s="8">
        <v>602.0</v>
      </c>
      <c r="B603" s="31" t="s">
        <v>12532</v>
      </c>
      <c r="C603" s="3" t="s">
        <v>12533</v>
      </c>
      <c r="D603" s="26" t="s">
        <v>12534</v>
      </c>
      <c r="E603" s="25">
        <v>214.6448</v>
      </c>
      <c r="F603" s="13">
        <v>3.55</v>
      </c>
      <c r="G603" s="18">
        <v>5.05</v>
      </c>
      <c r="H603" s="13" t="s">
        <v>11240</v>
      </c>
      <c r="I603" s="3" t="s">
        <v>12500</v>
      </c>
      <c r="J603" s="18">
        <v>5.05</v>
      </c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ht="14.25" customHeight="1">
      <c r="A604" s="8">
        <v>603.0</v>
      </c>
      <c r="B604" s="31" t="s">
        <v>12535</v>
      </c>
      <c r="C604" s="3" t="s">
        <v>12536</v>
      </c>
      <c r="D604" s="3" t="s">
        <v>12537</v>
      </c>
      <c r="E604" s="25">
        <v>228.6713</v>
      </c>
      <c r="F604" s="13">
        <v>4.11</v>
      </c>
      <c r="G604" s="18">
        <v>5.8</v>
      </c>
      <c r="H604" s="13" t="s">
        <v>11240</v>
      </c>
      <c r="I604" s="3" t="s">
        <v>12500</v>
      </c>
      <c r="J604" s="18">
        <v>5.8</v>
      </c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ht="15.75" customHeight="1">
      <c r="A605" s="8">
        <v>604.0</v>
      </c>
      <c r="B605" s="31" t="s">
        <v>12538</v>
      </c>
      <c r="C605" s="3" t="s">
        <v>12539</v>
      </c>
      <c r="D605" s="3" t="s">
        <v>12540</v>
      </c>
      <c r="E605" s="25">
        <v>228.6713</v>
      </c>
      <c r="F605" s="13">
        <v>4.04</v>
      </c>
      <c r="G605" s="18">
        <v>5.73</v>
      </c>
      <c r="H605" s="13" t="s">
        <v>11240</v>
      </c>
      <c r="I605" s="3" t="s">
        <v>12500</v>
      </c>
      <c r="J605" s="18">
        <v>5.73</v>
      </c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ht="15.0" customHeight="1">
      <c r="A606" s="8">
        <v>605.0</v>
      </c>
      <c r="B606" s="9" t="s">
        <v>12541</v>
      </c>
      <c r="C606" s="3" t="s">
        <v>12542</v>
      </c>
      <c r="D606" s="3" t="s">
        <v>12543</v>
      </c>
      <c r="E606" s="25">
        <v>249.0896</v>
      </c>
      <c r="F606" s="13">
        <v>4.27</v>
      </c>
      <c r="G606" s="13">
        <v>5.05</v>
      </c>
      <c r="H606" s="13" t="s">
        <v>11240</v>
      </c>
      <c r="I606" s="3" t="s">
        <v>12500</v>
      </c>
      <c r="J606" s="11">
        <v>5.05</v>
      </c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ht="15.0" customHeight="1">
      <c r="A607" s="8">
        <v>606.0</v>
      </c>
      <c r="B607" s="31" t="s">
        <v>12544</v>
      </c>
      <c r="C607" s="3" t="s">
        <v>12545</v>
      </c>
      <c r="D607" s="3" t="s">
        <v>12546</v>
      </c>
      <c r="E607" s="25">
        <v>263.1161</v>
      </c>
      <c r="F607" s="13">
        <v>4.76</v>
      </c>
      <c r="G607" s="18">
        <v>5.38</v>
      </c>
      <c r="H607" s="13" t="s">
        <v>11240</v>
      </c>
      <c r="I607" s="3" t="s">
        <v>12500</v>
      </c>
      <c r="J607" s="18">
        <v>5.38</v>
      </c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ht="15.0" customHeight="1">
      <c r="A608" s="8">
        <v>607.0</v>
      </c>
      <c r="B608" s="31" t="s">
        <v>8553</v>
      </c>
      <c r="C608" s="26" t="s">
        <v>8554</v>
      </c>
      <c r="D608" s="26" t="s">
        <v>12547</v>
      </c>
      <c r="E608" s="32">
        <v>150.1741</v>
      </c>
      <c r="F608" s="13">
        <v>2.03</v>
      </c>
      <c r="G608" s="18">
        <v>4.32</v>
      </c>
      <c r="H608" s="13" t="s">
        <v>11240</v>
      </c>
      <c r="I608" s="3" t="s">
        <v>11259</v>
      </c>
      <c r="J608" s="18">
        <v>4.32</v>
      </c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ht="15.0" customHeight="1">
      <c r="A609" s="8">
        <v>608.0</v>
      </c>
      <c r="B609" s="31" t="s">
        <v>3723</v>
      </c>
      <c r="C609" s="26" t="s">
        <v>12548</v>
      </c>
      <c r="D609" s="26" t="s">
        <v>12549</v>
      </c>
      <c r="E609" s="32">
        <v>136.1476</v>
      </c>
      <c r="F609" s="13">
        <v>1.35</v>
      </c>
      <c r="G609" s="18">
        <v>4.44</v>
      </c>
      <c r="H609" s="13" t="s">
        <v>11240</v>
      </c>
      <c r="I609" s="3" t="s">
        <v>11259</v>
      </c>
      <c r="J609" s="18">
        <v>4.44</v>
      </c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ht="15.0" customHeight="1">
      <c r="A610" s="8">
        <v>609.0</v>
      </c>
      <c r="B610" s="31" t="s">
        <v>8592</v>
      </c>
      <c r="C610" s="26" t="s">
        <v>12550</v>
      </c>
      <c r="D610" s="26" t="s">
        <v>12551</v>
      </c>
      <c r="E610" s="32">
        <v>138.1634</v>
      </c>
      <c r="F610" s="13">
        <v>1.09</v>
      </c>
      <c r="G610" s="18">
        <v>5.22</v>
      </c>
      <c r="H610" s="13" t="s">
        <v>11240</v>
      </c>
      <c r="I610" s="3" t="s">
        <v>11259</v>
      </c>
      <c r="J610" s="18">
        <v>5.22</v>
      </c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ht="14.25" customHeight="1">
      <c r="A611" s="8">
        <v>610.0</v>
      </c>
      <c r="B611" s="31" t="s">
        <v>3727</v>
      </c>
      <c r="C611" s="26" t="s">
        <v>12552</v>
      </c>
      <c r="D611" s="26" t="s">
        <v>12553</v>
      </c>
      <c r="E611" s="32">
        <v>124.1369</v>
      </c>
      <c r="F611" s="13">
        <v>0.25</v>
      </c>
      <c r="G611" s="18">
        <v>4.38</v>
      </c>
      <c r="H611" s="13" t="s">
        <v>11240</v>
      </c>
      <c r="I611" s="3" t="s">
        <v>11259</v>
      </c>
      <c r="J611" s="18">
        <v>4.38</v>
      </c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ht="14.25" customHeight="1">
      <c r="A612" s="8">
        <v>611.0</v>
      </c>
      <c r="B612" s="31" t="s">
        <v>8600</v>
      </c>
      <c r="C612" s="26" t="s">
        <v>12554</v>
      </c>
      <c r="D612" s="26" t="s">
        <v>12555</v>
      </c>
      <c r="E612" s="32">
        <v>154.1628</v>
      </c>
      <c r="F612" s="13">
        <v>0.42</v>
      </c>
      <c r="G612" s="18">
        <v>3.03</v>
      </c>
      <c r="H612" s="13" t="s">
        <v>11240</v>
      </c>
      <c r="I612" s="3" t="s">
        <v>11259</v>
      </c>
      <c r="J612" s="18">
        <v>3.03</v>
      </c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ht="15.75" customHeight="1">
      <c r="A613" s="8">
        <v>612.0</v>
      </c>
      <c r="B613" s="31" t="s">
        <v>8608</v>
      </c>
      <c r="C613" s="3" t="s">
        <v>12556</v>
      </c>
      <c r="D613" s="26" t="s">
        <v>12557</v>
      </c>
      <c r="E613" s="32">
        <v>154.1628</v>
      </c>
      <c r="F613" s="13">
        <v>0.42</v>
      </c>
      <c r="G613" s="18">
        <v>2.76</v>
      </c>
      <c r="H613" s="13" t="s">
        <v>11240</v>
      </c>
      <c r="I613" s="3" t="s">
        <v>11259</v>
      </c>
      <c r="J613" s="18">
        <v>2.76</v>
      </c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ht="14.25" customHeight="1">
      <c r="A614" s="8">
        <v>613.0</v>
      </c>
      <c r="B614" s="31" t="s">
        <v>12558</v>
      </c>
      <c r="C614" s="26" t="s">
        <v>12559</v>
      </c>
      <c r="D614" s="26" t="s">
        <v>12560</v>
      </c>
      <c r="E614" s="32">
        <v>222.3224</v>
      </c>
      <c r="F614" s="13">
        <v>4.85</v>
      </c>
      <c r="G614" s="18">
        <v>4.76</v>
      </c>
      <c r="H614" s="13" t="s">
        <v>11240</v>
      </c>
      <c r="I614" s="3" t="s">
        <v>11259</v>
      </c>
      <c r="J614" s="18">
        <v>4.76</v>
      </c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ht="14.25" customHeight="1">
      <c r="A615" s="8">
        <v>614.0</v>
      </c>
      <c r="B615" s="31" t="s">
        <v>8622</v>
      </c>
      <c r="C615" s="26" t="s">
        <v>12561</v>
      </c>
      <c r="D615" s="26" t="s">
        <v>12562</v>
      </c>
      <c r="E615" s="32">
        <v>124.1369</v>
      </c>
      <c r="F615" s="13">
        <v>0.91</v>
      </c>
      <c r="G615" s="18">
        <v>5.5</v>
      </c>
      <c r="H615" s="13" t="s">
        <v>11240</v>
      </c>
      <c r="I615" s="3" t="s">
        <v>11259</v>
      </c>
      <c r="J615" s="18">
        <v>5.5</v>
      </c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ht="15.75" customHeight="1">
      <c r="A616" s="8">
        <v>615.0</v>
      </c>
      <c r="B616" s="9" t="s">
        <v>1783</v>
      </c>
      <c r="C616" s="3" t="s">
        <v>12563</v>
      </c>
      <c r="D616" s="3" t="s">
        <v>12564</v>
      </c>
      <c r="E616" s="25">
        <v>110.1104</v>
      </c>
      <c r="F616" s="13">
        <v>0.8</v>
      </c>
      <c r="G616" s="13">
        <v>3.0</v>
      </c>
      <c r="H616" s="13" t="s">
        <v>11240</v>
      </c>
      <c r="I616" s="3" t="s">
        <v>11399</v>
      </c>
      <c r="J616" s="13">
        <v>3.0</v>
      </c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ht="15.75" customHeight="1">
      <c r="A617" s="8">
        <v>616.0</v>
      </c>
      <c r="B617" s="31" t="s">
        <v>1786</v>
      </c>
      <c r="C617" s="26" t="s">
        <v>12565</v>
      </c>
      <c r="D617" s="26" t="s">
        <v>12566</v>
      </c>
      <c r="E617" s="32">
        <v>110.1104</v>
      </c>
      <c r="F617" s="13">
        <v>0.88</v>
      </c>
      <c r="G617" s="13">
        <v>4.11</v>
      </c>
      <c r="H617" s="13" t="s">
        <v>11240</v>
      </c>
      <c r="I617" s="26" t="s">
        <v>11984</v>
      </c>
      <c r="J617" s="11">
        <v>4.11</v>
      </c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ht="15.75" customHeight="1">
      <c r="A618" s="8">
        <v>617.0</v>
      </c>
      <c r="B618" s="31" t="s">
        <v>8640</v>
      </c>
      <c r="C618" s="26" t="s">
        <v>12567</v>
      </c>
      <c r="D618" s="26" t="s">
        <v>12568</v>
      </c>
      <c r="E618" s="32">
        <v>124.1369</v>
      </c>
      <c r="F618" s="13">
        <v>1.37</v>
      </c>
      <c r="G618" s="18">
        <v>5.43</v>
      </c>
      <c r="H618" s="13" t="s">
        <v>11240</v>
      </c>
      <c r="I618" s="3" t="s">
        <v>11259</v>
      </c>
      <c r="J618" s="18">
        <v>5.43</v>
      </c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ht="15.75" customHeight="1">
      <c r="A619" s="8">
        <v>618.0</v>
      </c>
      <c r="B619" s="31" t="s">
        <v>8659</v>
      </c>
      <c r="C619" s="26" t="s">
        <v>12569</v>
      </c>
      <c r="D619" s="26" t="s">
        <v>12570</v>
      </c>
      <c r="E619" s="32">
        <v>124.1369</v>
      </c>
      <c r="F619" s="13">
        <v>1.58</v>
      </c>
      <c r="G619" s="18">
        <v>3.26</v>
      </c>
      <c r="H619" s="13" t="s">
        <v>11240</v>
      </c>
      <c r="I619" s="3" t="s">
        <v>11259</v>
      </c>
      <c r="J619" s="18">
        <v>3.26</v>
      </c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ht="14.25" customHeight="1">
      <c r="A620" s="8">
        <v>619.0</v>
      </c>
      <c r="B620" s="9" t="s">
        <v>3733</v>
      </c>
      <c r="C620" s="3" t="s">
        <v>3734</v>
      </c>
      <c r="D620" s="26" t="s">
        <v>3735</v>
      </c>
      <c r="E620" s="25">
        <v>138.1205</v>
      </c>
      <c r="F620" s="13">
        <v>1.09</v>
      </c>
      <c r="G620" s="18">
        <v>3.5998035281667917</v>
      </c>
      <c r="H620" s="20" t="s">
        <v>11240</v>
      </c>
      <c r="I620" s="26" t="s">
        <v>12270</v>
      </c>
      <c r="J620" s="18">
        <v>3.5998035281667917</v>
      </c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ht="15.0" customHeight="1">
      <c r="A621" s="8">
        <v>620.0</v>
      </c>
      <c r="B621" s="9" t="s">
        <v>3737</v>
      </c>
      <c r="C621" s="3" t="s">
        <v>3738</v>
      </c>
      <c r="D621" s="26" t="s">
        <v>3739</v>
      </c>
      <c r="E621" s="25">
        <v>138.1205</v>
      </c>
      <c r="F621" s="13">
        <v>1.53</v>
      </c>
      <c r="G621" s="18">
        <v>3.535060874449826</v>
      </c>
      <c r="H621" s="20" t="s">
        <v>11240</v>
      </c>
      <c r="I621" s="26" t="s">
        <v>12270</v>
      </c>
      <c r="J621" s="18">
        <v>3.535060874449826</v>
      </c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ht="15.0" customHeight="1">
      <c r="A622" s="8">
        <v>621.0</v>
      </c>
      <c r="B622" s="31" t="s">
        <v>8728</v>
      </c>
      <c r="C622" s="26" t="s">
        <v>12571</v>
      </c>
      <c r="D622" s="26" t="s">
        <v>12572</v>
      </c>
      <c r="E622" s="32">
        <v>144.5552</v>
      </c>
      <c r="F622" s="13">
        <v>1.4</v>
      </c>
      <c r="G622" s="18">
        <v>4.3</v>
      </c>
      <c r="H622" s="13" t="s">
        <v>11240</v>
      </c>
      <c r="I622" s="3" t="s">
        <v>11259</v>
      </c>
      <c r="J622" s="18">
        <v>4.3</v>
      </c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ht="15.0" customHeight="1">
      <c r="A623" s="8">
        <v>622.0</v>
      </c>
      <c r="B623" s="31" t="s">
        <v>8770</v>
      </c>
      <c r="C623" s="26" t="s">
        <v>12573</v>
      </c>
      <c r="D623" s="26" t="s">
        <v>12574</v>
      </c>
      <c r="E623" s="32">
        <v>152.147</v>
      </c>
      <c r="F623" s="13">
        <v>1.49</v>
      </c>
      <c r="G623" s="18">
        <v>4.36</v>
      </c>
      <c r="H623" s="13" t="s">
        <v>11240</v>
      </c>
      <c r="I623" s="3" t="s">
        <v>11259</v>
      </c>
      <c r="J623" s="18">
        <v>4.36</v>
      </c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ht="15.0" customHeight="1">
      <c r="A624" s="8">
        <v>623.0</v>
      </c>
      <c r="B624" s="31" t="s">
        <v>8777</v>
      </c>
      <c r="C624" s="26" t="s">
        <v>12575</v>
      </c>
      <c r="D624" s="26" t="s">
        <v>12576</v>
      </c>
      <c r="E624" s="32">
        <v>155.108</v>
      </c>
      <c r="F624" s="13">
        <v>1.66</v>
      </c>
      <c r="G624" s="18">
        <v>4.29</v>
      </c>
      <c r="H624" s="13" t="s">
        <v>11240</v>
      </c>
      <c r="I624" s="3" t="s">
        <v>11259</v>
      </c>
      <c r="J624" s="18">
        <v>4.29</v>
      </c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ht="15.75" customHeight="1">
      <c r="A625" s="8">
        <v>624.0</v>
      </c>
      <c r="B625" s="31" t="s">
        <v>1805</v>
      </c>
      <c r="C625" s="26" t="s">
        <v>12577</v>
      </c>
      <c r="D625" s="26" t="s">
        <v>8816</v>
      </c>
      <c r="E625" s="32">
        <v>109.1256</v>
      </c>
      <c r="F625" s="13">
        <v>0.04</v>
      </c>
      <c r="G625" s="18">
        <v>5.13</v>
      </c>
      <c r="H625" s="13" t="s">
        <v>11240</v>
      </c>
      <c r="I625" s="3" t="s">
        <v>11259</v>
      </c>
      <c r="J625" s="18">
        <v>5.13</v>
      </c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ht="14.25" customHeight="1">
      <c r="A626" s="8">
        <v>625.0</v>
      </c>
      <c r="B626" s="31" t="s">
        <v>1811</v>
      </c>
      <c r="C626" s="26" t="s">
        <v>12578</v>
      </c>
      <c r="D626" s="26" t="s">
        <v>8881</v>
      </c>
      <c r="E626" s="32">
        <v>154.1232</v>
      </c>
      <c r="F626" s="13">
        <v>0.96</v>
      </c>
      <c r="G626" s="18">
        <v>3.56</v>
      </c>
      <c r="H626" s="13" t="s">
        <v>11240</v>
      </c>
      <c r="I626" s="3" t="s">
        <v>11259</v>
      </c>
      <c r="J626" s="18">
        <v>3.56</v>
      </c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ht="15.0" customHeight="1">
      <c r="A627" s="8">
        <v>626.0</v>
      </c>
      <c r="B627" s="9" t="s">
        <v>1819</v>
      </c>
      <c r="C627" s="3" t="s">
        <v>1820</v>
      </c>
      <c r="D627" s="3" t="s">
        <v>12579</v>
      </c>
      <c r="E627" s="25">
        <v>108.1408</v>
      </c>
      <c r="F627" s="13">
        <v>0.15</v>
      </c>
      <c r="G627" s="13">
        <v>3.400357238373724</v>
      </c>
      <c r="H627" s="13" t="s">
        <v>11240</v>
      </c>
      <c r="I627" s="3" t="s">
        <v>11290</v>
      </c>
      <c r="J627" s="11">
        <v>3.400357238373724</v>
      </c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ht="14.25" customHeight="1">
      <c r="A628" s="8">
        <v>627.0</v>
      </c>
      <c r="B628" s="31" t="s">
        <v>3743</v>
      </c>
      <c r="C628" s="26" t="s">
        <v>12580</v>
      </c>
      <c r="D628" s="26" t="s">
        <v>12581</v>
      </c>
      <c r="E628" s="32">
        <v>122.1673</v>
      </c>
      <c r="F628" s="13">
        <v>0.14</v>
      </c>
      <c r="G628" s="18">
        <v>3.1</v>
      </c>
      <c r="H628" s="13" t="s">
        <v>11240</v>
      </c>
      <c r="I628" s="3" t="s">
        <v>11259</v>
      </c>
      <c r="J628" s="18">
        <v>3.1</v>
      </c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ht="14.25" customHeight="1">
      <c r="A629" s="8">
        <v>628.0</v>
      </c>
      <c r="B629" s="31" t="s">
        <v>1825</v>
      </c>
      <c r="C629" s="3" t="s">
        <v>1826</v>
      </c>
      <c r="D629" s="26" t="s">
        <v>12582</v>
      </c>
      <c r="E629" s="25">
        <v>108.1408</v>
      </c>
      <c r="F629" s="13">
        <v>-0.3</v>
      </c>
      <c r="G629" s="18">
        <v>3.46</v>
      </c>
      <c r="H629" s="20" t="s">
        <v>11296</v>
      </c>
      <c r="I629" s="26" t="s">
        <v>11259</v>
      </c>
      <c r="J629" s="18">
        <v>3.46</v>
      </c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ht="15.0" customHeight="1">
      <c r="A630" s="8">
        <v>629.0</v>
      </c>
      <c r="B630" s="31" t="s">
        <v>12583</v>
      </c>
      <c r="C630" s="26" t="s">
        <v>12584</v>
      </c>
      <c r="D630" s="26" t="s">
        <v>12585</v>
      </c>
      <c r="E630" s="32">
        <v>122.1673</v>
      </c>
      <c r="F630" s="13">
        <v>0.66</v>
      </c>
      <c r="G630" s="18">
        <v>3.64</v>
      </c>
      <c r="H630" s="13" t="s">
        <v>11240</v>
      </c>
      <c r="I630" s="3" t="s">
        <v>11259</v>
      </c>
      <c r="J630" s="18">
        <v>3.64</v>
      </c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ht="15.75" customHeight="1">
      <c r="A631" s="8">
        <v>630.0</v>
      </c>
      <c r="B631" s="31" t="s">
        <v>12586</v>
      </c>
      <c r="C631" s="26" t="s">
        <v>12587</v>
      </c>
      <c r="D631" s="26" t="s">
        <v>12588</v>
      </c>
      <c r="E631" s="32">
        <v>122.1673</v>
      </c>
      <c r="F631" s="13">
        <v>0.71</v>
      </c>
      <c r="G631" s="18">
        <v>3.79</v>
      </c>
      <c r="H631" s="13" t="s">
        <v>11240</v>
      </c>
      <c r="I631" s="3" t="s">
        <v>11259</v>
      </c>
      <c r="J631" s="18">
        <v>3.79</v>
      </c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ht="14.25" customHeight="1">
      <c r="A632" s="8">
        <v>631.0</v>
      </c>
      <c r="B632" s="31" t="s">
        <v>12589</v>
      </c>
      <c r="C632" s="26" t="s">
        <v>12590</v>
      </c>
      <c r="D632" s="26" t="s">
        <v>12591</v>
      </c>
      <c r="E632" s="32">
        <v>142.5856</v>
      </c>
      <c r="F632" s="13">
        <v>1.28</v>
      </c>
      <c r="G632" s="18">
        <v>4.9</v>
      </c>
      <c r="H632" s="13" t="s">
        <v>11240</v>
      </c>
      <c r="I632" s="3" t="s">
        <v>11259</v>
      </c>
      <c r="J632" s="18">
        <v>4.9</v>
      </c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ht="15.0" customHeight="1">
      <c r="A633" s="8">
        <v>632.0</v>
      </c>
      <c r="B633" s="31" t="s">
        <v>8904</v>
      </c>
      <c r="C633" s="26" t="s">
        <v>12592</v>
      </c>
      <c r="D633" s="26" t="s">
        <v>12593</v>
      </c>
      <c r="E633" s="32">
        <v>153.1384</v>
      </c>
      <c r="F633" s="13">
        <v>0.88</v>
      </c>
      <c r="G633" s="18">
        <v>3.84</v>
      </c>
      <c r="H633" s="13" t="s">
        <v>11240</v>
      </c>
      <c r="I633" s="3" t="s">
        <v>11259</v>
      </c>
      <c r="J633" s="18">
        <v>3.84</v>
      </c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ht="14.25" customHeight="1">
      <c r="A634" s="8">
        <v>633.0</v>
      </c>
      <c r="B634" s="31" t="s">
        <v>12594</v>
      </c>
      <c r="C634" s="26" t="s">
        <v>12595</v>
      </c>
      <c r="D634" s="26" t="s">
        <v>12596</v>
      </c>
      <c r="E634" s="32">
        <v>136.1938</v>
      </c>
      <c r="F634" s="13">
        <v>1.25</v>
      </c>
      <c r="G634" s="18">
        <v>5.14</v>
      </c>
      <c r="H634" s="13" t="s">
        <v>11240</v>
      </c>
      <c r="I634" s="3" t="s">
        <v>11259</v>
      </c>
      <c r="J634" s="18">
        <v>5.14</v>
      </c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ht="15.0" customHeight="1">
      <c r="A635" s="8">
        <v>634.0</v>
      </c>
      <c r="B635" s="31" t="s">
        <v>8912</v>
      </c>
      <c r="C635" s="26" t="s">
        <v>8913</v>
      </c>
      <c r="D635" s="26" t="s">
        <v>12597</v>
      </c>
      <c r="E635" s="32">
        <v>121.1792</v>
      </c>
      <c r="F635" s="13">
        <v>1.41</v>
      </c>
      <c r="G635" s="18">
        <v>3.97</v>
      </c>
      <c r="H635" s="13" t="s">
        <v>11240</v>
      </c>
      <c r="I635" s="3" t="s">
        <v>11259</v>
      </c>
      <c r="J635" s="18">
        <v>3.97</v>
      </c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ht="14.25" customHeight="1">
      <c r="A636" s="8">
        <v>635.0</v>
      </c>
      <c r="B636" s="31" t="s">
        <v>1834</v>
      </c>
      <c r="C636" s="26" t="s">
        <v>12598</v>
      </c>
      <c r="D636" s="26" t="s">
        <v>12599</v>
      </c>
      <c r="E636" s="32">
        <v>107.1527</v>
      </c>
      <c r="F636" s="13">
        <v>1.09</v>
      </c>
      <c r="G636" s="31" t="s">
        <v>12600</v>
      </c>
      <c r="H636" s="13" t="s">
        <v>11240</v>
      </c>
      <c r="I636" s="3" t="s">
        <v>11951</v>
      </c>
      <c r="J636" s="11">
        <v>3.599</v>
      </c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ht="15.0" customHeight="1">
      <c r="A637" s="8">
        <v>636.0</v>
      </c>
      <c r="B637" s="31" t="s">
        <v>8918</v>
      </c>
      <c r="C637" s="26" t="s">
        <v>12601</v>
      </c>
      <c r="D637" s="26" t="s">
        <v>12602</v>
      </c>
      <c r="E637" s="32">
        <v>121.1792</v>
      </c>
      <c r="F637" s="13">
        <v>1.46</v>
      </c>
      <c r="G637" s="18">
        <v>3.74</v>
      </c>
      <c r="H637" s="13" t="s">
        <v>11240</v>
      </c>
      <c r="I637" s="3" t="s">
        <v>11259</v>
      </c>
      <c r="J637" s="18">
        <v>3.74</v>
      </c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ht="14.25" customHeight="1">
      <c r="A638" s="8">
        <v>637.0</v>
      </c>
      <c r="B638" s="31" t="s">
        <v>8934</v>
      </c>
      <c r="C638" s="26" t="s">
        <v>12603</v>
      </c>
      <c r="D638" s="26" t="s">
        <v>12604</v>
      </c>
      <c r="E638" s="32">
        <v>135.2057</v>
      </c>
      <c r="F638" s="13">
        <v>1.83</v>
      </c>
      <c r="G638" s="18">
        <v>4.55</v>
      </c>
      <c r="H638" s="13" t="s">
        <v>11240</v>
      </c>
      <c r="I638" s="3" t="s">
        <v>11259</v>
      </c>
      <c r="J638" s="18">
        <v>4.55</v>
      </c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ht="15.75" customHeight="1">
      <c r="A639" s="8">
        <v>638.0</v>
      </c>
      <c r="B639" s="31" t="s">
        <v>12605</v>
      </c>
      <c r="C639" s="26" t="s">
        <v>12606</v>
      </c>
      <c r="D639" s="26" t="s">
        <v>12607</v>
      </c>
      <c r="E639" s="32">
        <v>137.1786</v>
      </c>
      <c r="F639" s="13">
        <v>1.15</v>
      </c>
      <c r="G639" s="18">
        <v>3.74</v>
      </c>
      <c r="H639" s="13" t="s">
        <v>11240</v>
      </c>
      <c r="I639" s="3" t="s">
        <v>11259</v>
      </c>
      <c r="J639" s="18">
        <v>3.74</v>
      </c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ht="15.75" customHeight="1">
      <c r="A640" s="8">
        <v>639.0</v>
      </c>
      <c r="B640" s="31" t="s">
        <v>8942</v>
      </c>
      <c r="C640" s="26" t="s">
        <v>12608</v>
      </c>
      <c r="D640" s="26" t="s">
        <v>12609</v>
      </c>
      <c r="E640" s="32">
        <v>141.5975</v>
      </c>
      <c r="F640" s="13">
        <v>1.71</v>
      </c>
      <c r="G640" s="18">
        <v>3.9</v>
      </c>
      <c r="H640" s="13" t="s">
        <v>11240</v>
      </c>
      <c r="I640" s="3" t="s">
        <v>11259</v>
      </c>
      <c r="J640" s="18">
        <v>3.9</v>
      </c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ht="15.0" customHeight="1">
      <c r="A641" s="8">
        <v>640.0</v>
      </c>
      <c r="B641" s="31" t="s">
        <v>8946</v>
      </c>
      <c r="C641" s="26" t="s">
        <v>12610</v>
      </c>
      <c r="D641" s="26" t="s">
        <v>12611</v>
      </c>
      <c r="E641" s="32">
        <v>155.624</v>
      </c>
      <c r="F641" s="13">
        <v>1.98</v>
      </c>
      <c r="G641" s="18">
        <v>3.77</v>
      </c>
      <c r="H641" s="13" t="s">
        <v>11240</v>
      </c>
      <c r="I641" s="3" t="s">
        <v>11259</v>
      </c>
      <c r="J641" s="18">
        <v>3.77</v>
      </c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ht="15.0" customHeight="1">
      <c r="A642" s="8">
        <v>641.0</v>
      </c>
      <c r="B642" s="31" t="s">
        <v>12612</v>
      </c>
      <c r="C642" s="26" t="s">
        <v>12613</v>
      </c>
      <c r="D642" s="26" t="s">
        <v>12614</v>
      </c>
      <c r="E642" s="32">
        <v>125.1432</v>
      </c>
      <c r="F642" s="13">
        <v>1.27</v>
      </c>
      <c r="G642" s="18">
        <v>3.63</v>
      </c>
      <c r="H642" s="13" t="s">
        <v>11240</v>
      </c>
      <c r="I642" s="3" t="s">
        <v>11259</v>
      </c>
      <c r="J642" s="18">
        <v>3.63</v>
      </c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ht="15.0" customHeight="1">
      <c r="A643" s="8">
        <v>642.0</v>
      </c>
      <c r="B643" s="31" t="s">
        <v>12615</v>
      </c>
      <c r="C643" s="26" t="s">
        <v>12616</v>
      </c>
      <c r="D643" s="26" t="s">
        <v>12617</v>
      </c>
      <c r="E643" s="32">
        <v>175.1507</v>
      </c>
      <c r="F643" s="13">
        <v>2.03</v>
      </c>
      <c r="G643" s="18">
        <v>3.72</v>
      </c>
      <c r="H643" s="13" t="s">
        <v>11240</v>
      </c>
      <c r="I643" s="3" t="s">
        <v>11259</v>
      </c>
      <c r="J643" s="18">
        <v>3.72</v>
      </c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ht="15.0" customHeight="1">
      <c r="A644" s="8">
        <v>643.0</v>
      </c>
      <c r="B644" s="9" t="s">
        <v>1852</v>
      </c>
      <c r="C644" s="3" t="s">
        <v>12618</v>
      </c>
      <c r="D644" s="3" t="s">
        <v>12619</v>
      </c>
      <c r="E644" s="25">
        <v>153.1351</v>
      </c>
      <c r="F644" s="13">
        <v>1.73</v>
      </c>
      <c r="G644" s="13">
        <v>3.5</v>
      </c>
      <c r="H644" s="13" t="s">
        <v>11240</v>
      </c>
      <c r="I644" s="3" t="s">
        <v>11658</v>
      </c>
      <c r="J644" s="13">
        <v>3.5</v>
      </c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ht="15.75" customHeight="1">
      <c r="A645" s="8">
        <v>644.0</v>
      </c>
      <c r="B645" s="31" t="s">
        <v>8961</v>
      </c>
      <c r="C645" s="3" t="s">
        <v>12620</v>
      </c>
      <c r="D645" s="26" t="s">
        <v>12621</v>
      </c>
      <c r="E645" s="25">
        <v>153.1351</v>
      </c>
      <c r="F645" s="13">
        <v>2.03</v>
      </c>
      <c r="G645" s="18">
        <v>4.23</v>
      </c>
      <c r="H645" s="20" t="s">
        <v>11240</v>
      </c>
      <c r="I645" s="26" t="s">
        <v>12622</v>
      </c>
      <c r="J645" s="18">
        <v>4.23</v>
      </c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ht="15.75" customHeight="1">
      <c r="A646" s="8">
        <v>645.0</v>
      </c>
      <c r="B646" s="31" t="s">
        <v>12623</v>
      </c>
      <c r="C646" s="26" t="s">
        <v>12624</v>
      </c>
      <c r="D646" s="26" t="s">
        <v>12625</v>
      </c>
      <c r="E646" s="32">
        <v>167.1616</v>
      </c>
      <c r="F646" s="13">
        <v>2.44</v>
      </c>
      <c r="G646" s="18">
        <v>4.18</v>
      </c>
      <c r="H646" s="13" t="s">
        <v>11240</v>
      </c>
      <c r="I646" s="3" t="s">
        <v>11259</v>
      </c>
      <c r="J646" s="18">
        <v>4.18</v>
      </c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ht="14.25" customHeight="1">
      <c r="A647" s="8">
        <v>646.0</v>
      </c>
      <c r="B647" s="9" t="s">
        <v>1855</v>
      </c>
      <c r="C647" s="3" t="s">
        <v>12626</v>
      </c>
      <c r="D647" s="3" t="s">
        <v>12627</v>
      </c>
      <c r="E647" s="25">
        <v>153.1351</v>
      </c>
      <c r="F647" s="13">
        <v>2.16</v>
      </c>
      <c r="G647" s="13">
        <v>4.12</v>
      </c>
      <c r="H647" s="13" t="s">
        <v>11240</v>
      </c>
      <c r="I647" s="3" t="s">
        <v>11658</v>
      </c>
      <c r="J647" s="13">
        <v>4.12</v>
      </c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ht="15.0" customHeight="1">
      <c r="A648" s="8">
        <v>647.0</v>
      </c>
      <c r="B648" s="31" t="s">
        <v>12628</v>
      </c>
      <c r="C648" s="26" t="s">
        <v>12629</v>
      </c>
      <c r="D648" s="26" t="s">
        <v>12630</v>
      </c>
      <c r="E648" s="32">
        <v>187.5799</v>
      </c>
      <c r="F648" s="13">
        <v>2.54</v>
      </c>
      <c r="G648" s="18">
        <v>4.64</v>
      </c>
      <c r="H648" s="13" t="s">
        <v>11240</v>
      </c>
      <c r="I648" s="3" t="s">
        <v>11259</v>
      </c>
      <c r="J648" s="18">
        <v>4.64</v>
      </c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ht="15.75" customHeight="1">
      <c r="A649" s="8">
        <v>648.0</v>
      </c>
      <c r="B649" s="31" t="s">
        <v>12631</v>
      </c>
      <c r="C649" s="26" t="s">
        <v>12632</v>
      </c>
      <c r="D649" s="26" t="s">
        <v>12633</v>
      </c>
      <c r="E649" s="32">
        <v>171.1256</v>
      </c>
      <c r="F649" s="13">
        <v>2.09</v>
      </c>
      <c r="G649" s="18">
        <v>3.5</v>
      </c>
      <c r="H649" s="13" t="s">
        <v>11240</v>
      </c>
      <c r="I649" s="3" t="s">
        <v>11259</v>
      </c>
      <c r="J649" s="18">
        <v>3.5</v>
      </c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ht="15.0" customHeight="1">
      <c r="A650" s="8">
        <v>649.0</v>
      </c>
      <c r="B650" s="31" t="s">
        <v>12634</v>
      </c>
      <c r="C650" s="26" t="s">
        <v>12635</v>
      </c>
      <c r="D650" s="26" t="s">
        <v>12636</v>
      </c>
      <c r="E650" s="32">
        <v>171.1256</v>
      </c>
      <c r="F650" s="13">
        <v>2.09</v>
      </c>
      <c r="G650" s="18">
        <v>3.6</v>
      </c>
      <c r="H650" s="13" t="s">
        <v>11240</v>
      </c>
      <c r="I650" s="3" t="s">
        <v>11259</v>
      </c>
      <c r="J650" s="18">
        <v>3.6</v>
      </c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ht="15.0" customHeight="1">
      <c r="A651" s="8">
        <v>650.0</v>
      </c>
      <c r="B651" s="31" t="s">
        <v>8990</v>
      </c>
      <c r="C651" s="3" t="s">
        <v>8991</v>
      </c>
      <c r="D651" s="26" t="s">
        <v>12637</v>
      </c>
      <c r="E651" s="25">
        <v>148.1187</v>
      </c>
      <c r="F651" s="13">
        <v>1.19</v>
      </c>
      <c r="G651" s="18">
        <v>4.79</v>
      </c>
      <c r="H651" s="20" t="s">
        <v>11296</v>
      </c>
      <c r="I651" s="26" t="s">
        <v>11259</v>
      </c>
      <c r="J651" s="18">
        <v>4.79</v>
      </c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ht="14.25" customHeight="1">
      <c r="A652" s="8">
        <v>651.0</v>
      </c>
      <c r="B652" s="31" t="s">
        <v>12638</v>
      </c>
      <c r="C652" s="26" t="s">
        <v>12639</v>
      </c>
      <c r="D652" s="26" t="s">
        <v>12640</v>
      </c>
      <c r="E652" s="32">
        <v>216.1167</v>
      </c>
      <c r="F652" s="13">
        <v>2.32</v>
      </c>
      <c r="G652" s="18">
        <v>6.39</v>
      </c>
      <c r="H652" s="13" t="s">
        <v>11240</v>
      </c>
      <c r="I652" s="3" t="s">
        <v>11259</v>
      </c>
      <c r="J652" s="18">
        <v>6.39</v>
      </c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ht="15.0" customHeight="1">
      <c r="A653" s="8">
        <v>652.0</v>
      </c>
      <c r="B653" s="31" t="s">
        <v>12641</v>
      </c>
      <c r="C653" s="26" t="s">
        <v>12642</v>
      </c>
      <c r="D653" s="26" t="s">
        <v>12643</v>
      </c>
      <c r="E653" s="32">
        <v>181.1452</v>
      </c>
      <c r="F653" s="13">
        <v>1.89</v>
      </c>
      <c r="G653" s="18">
        <v>4.22</v>
      </c>
      <c r="H653" s="13" t="s">
        <v>11240</v>
      </c>
      <c r="I653" s="3" t="s">
        <v>11259</v>
      </c>
      <c r="J653" s="18">
        <v>4.22</v>
      </c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ht="15.0" customHeight="1">
      <c r="A654" s="8">
        <v>653.0</v>
      </c>
      <c r="B654" s="31" t="s">
        <v>1861</v>
      </c>
      <c r="C654" s="3" t="s">
        <v>1862</v>
      </c>
      <c r="D654" s="26" t="s">
        <v>12644</v>
      </c>
      <c r="E654" s="25">
        <v>181.1452</v>
      </c>
      <c r="F654" s="13">
        <v>1.89</v>
      </c>
      <c r="G654" s="18">
        <v>4.11</v>
      </c>
      <c r="H654" s="20" t="s">
        <v>11296</v>
      </c>
      <c r="I654" s="26" t="s">
        <v>11259</v>
      </c>
      <c r="J654" s="18">
        <v>4.11</v>
      </c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ht="14.25" customHeight="1">
      <c r="A655" s="8">
        <v>654.0</v>
      </c>
      <c r="B655" s="31" t="s">
        <v>12645</v>
      </c>
      <c r="C655" s="3" t="s">
        <v>12646</v>
      </c>
      <c r="D655" s="26" t="s">
        <v>12647</v>
      </c>
      <c r="E655" s="25">
        <v>165.1458</v>
      </c>
      <c r="F655" s="13">
        <v>1.53</v>
      </c>
      <c r="G655" s="18">
        <v>3.78</v>
      </c>
      <c r="H655" s="20" t="s">
        <v>11296</v>
      </c>
      <c r="I655" s="26" t="s">
        <v>11259</v>
      </c>
      <c r="J655" s="18">
        <v>3.78</v>
      </c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ht="15.75" customHeight="1">
      <c r="A656" s="8">
        <v>655.0</v>
      </c>
      <c r="B656" s="31" t="s">
        <v>12648</v>
      </c>
      <c r="C656" s="26" t="s">
        <v>12649</v>
      </c>
      <c r="D656" s="26" t="s">
        <v>12650</v>
      </c>
      <c r="E656" s="32">
        <v>167.1616</v>
      </c>
      <c r="F656" s="13">
        <v>1.12</v>
      </c>
      <c r="G656" s="31" t="s">
        <v>12651</v>
      </c>
      <c r="H656" s="13" t="s">
        <v>11240</v>
      </c>
      <c r="I656" s="3" t="s">
        <v>11259</v>
      </c>
      <c r="J656" s="18">
        <v>3.61</v>
      </c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ht="15.75" customHeight="1">
      <c r="A657" s="8">
        <v>656.0</v>
      </c>
      <c r="B657" s="31" t="s">
        <v>9025</v>
      </c>
      <c r="C657" s="26" t="s">
        <v>12652</v>
      </c>
      <c r="D657" s="26" t="s">
        <v>12653</v>
      </c>
      <c r="E657" s="32">
        <v>153.1351</v>
      </c>
      <c r="F657" s="13">
        <v>1.26</v>
      </c>
      <c r="G657" s="18">
        <v>3.66</v>
      </c>
      <c r="H657" s="13" t="s">
        <v>11240</v>
      </c>
      <c r="I657" s="3" t="s">
        <v>11259</v>
      </c>
      <c r="J657" s="18">
        <v>3.66</v>
      </c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ht="15.75" customHeight="1">
      <c r="A658" s="8">
        <v>657.0</v>
      </c>
      <c r="B658" s="31" t="s">
        <v>12654</v>
      </c>
      <c r="C658" s="26" t="s">
        <v>12655</v>
      </c>
      <c r="D658" s="26" t="s">
        <v>12656</v>
      </c>
      <c r="E658" s="32">
        <v>179.1723</v>
      </c>
      <c r="F658" s="13">
        <v>1.66</v>
      </c>
      <c r="G658" s="18">
        <v>4.01</v>
      </c>
      <c r="H658" s="13" t="s">
        <v>11240</v>
      </c>
      <c r="I658" s="3" t="s">
        <v>11259</v>
      </c>
      <c r="J658" s="18">
        <v>4.01</v>
      </c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ht="14.25" customHeight="1">
      <c r="A659" s="8">
        <v>658.0</v>
      </c>
      <c r="B659" s="31" t="s">
        <v>12657</v>
      </c>
      <c r="C659" s="26" t="s">
        <v>12658</v>
      </c>
      <c r="D659" s="26" t="s">
        <v>12659</v>
      </c>
      <c r="E659" s="32">
        <v>183.161</v>
      </c>
      <c r="F659" s="13">
        <v>0.92</v>
      </c>
      <c r="G659" s="18">
        <v>3.19</v>
      </c>
      <c r="H659" s="13" t="s">
        <v>11240</v>
      </c>
      <c r="I659" s="3" t="s">
        <v>11259</v>
      </c>
      <c r="J659" s="42">
        <v>3.19</v>
      </c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ht="15.0" customHeight="1">
      <c r="A660" s="8">
        <v>659.0</v>
      </c>
      <c r="B660" s="31" t="s">
        <v>12660</v>
      </c>
      <c r="C660" s="26" t="s">
        <v>12661</v>
      </c>
      <c r="D660" s="26" t="s">
        <v>12662</v>
      </c>
      <c r="E660" s="32">
        <v>195.1717</v>
      </c>
      <c r="F660" s="13">
        <v>1.73</v>
      </c>
      <c r="G660" s="18">
        <v>4.32</v>
      </c>
      <c r="H660" s="13" t="s">
        <v>11240</v>
      </c>
      <c r="I660" s="3" t="s">
        <v>11259</v>
      </c>
      <c r="J660" s="18">
        <v>4.32</v>
      </c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ht="15.0" customHeight="1">
      <c r="A661" s="8">
        <v>660.0</v>
      </c>
      <c r="B661" s="31" t="s">
        <v>12663</v>
      </c>
      <c r="C661" s="3" t="s">
        <v>12664</v>
      </c>
      <c r="D661" s="26" t="s">
        <v>12665</v>
      </c>
      <c r="E661" s="25">
        <v>181.1452</v>
      </c>
      <c r="F661" s="13">
        <v>1.5</v>
      </c>
      <c r="G661" s="18">
        <v>4.25</v>
      </c>
      <c r="H661" s="20" t="s">
        <v>11296</v>
      </c>
      <c r="I661" s="26" t="s">
        <v>11259</v>
      </c>
      <c r="J661" s="18">
        <v>4.25</v>
      </c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ht="15.0" customHeight="1">
      <c r="A662" s="8">
        <v>661.0</v>
      </c>
      <c r="B662" s="31" t="s">
        <v>12666</v>
      </c>
      <c r="C662" s="26" t="s">
        <v>12667</v>
      </c>
      <c r="D662" s="26" t="s">
        <v>12668</v>
      </c>
      <c r="E662" s="32">
        <v>167.1187</v>
      </c>
      <c r="F662" s="13">
        <v>0.86</v>
      </c>
      <c r="G662" s="18">
        <v>5.1</v>
      </c>
      <c r="H662" s="13" t="s">
        <v>11240</v>
      </c>
      <c r="I662" s="3" t="s">
        <v>11259</v>
      </c>
      <c r="J662" s="18">
        <v>5.1</v>
      </c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ht="15.75" customHeight="1">
      <c r="A663" s="8">
        <v>662.0</v>
      </c>
      <c r="B663" s="31" t="s">
        <v>12669</v>
      </c>
      <c r="C663" s="26" t="s">
        <v>12670</v>
      </c>
      <c r="D663" s="26" t="s">
        <v>12671</v>
      </c>
      <c r="E663" s="32">
        <v>195.1717</v>
      </c>
      <c r="F663" s="13">
        <v>1.9</v>
      </c>
      <c r="G663" s="18">
        <v>4.96</v>
      </c>
      <c r="H663" s="13" t="s">
        <v>11240</v>
      </c>
      <c r="I663" s="3" t="s">
        <v>11259</v>
      </c>
      <c r="J663" s="18">
        <v>4.96</v>
      </c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ht="15.0" customHeight="1">
      <c r="A664" s="8">
        <v>663.0</v>
      </c>
      <c r="B664" s="31" t="s">
        <v>12672</v>
      </c>
      <c r="C664" s="26" t="s">
        <v>12673</v>
      </c>
      <c r="D664" s="26" t="s">
        <v>12674</v>
      </c>
      <c r="E664" s="32">
        <v>235.1167</v>
      </c>
      <c r="F664" s="13">
        <v>1.82</v>
      </c>
      <c r="G664" s="18">
        <v>4.25</v>
      </c>
      <c r="H664" s="13" t="s">
        <v>11240</v>
      </c>
      <c r="I664" s="3" t="s">
        <v>11259</v>
      </c>
      <c r="J664" s="18">
        <v>4.25</v>
      </c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ht="15.0" customHeight="1">
      <c r="A665" s="8">
        <v>664.0</v>
      </c>
      <c r="B665" s="31" t="s">
        <v>12675</v>
      </c>
      <c r="C665" s="26" t="s">
        <v>12676</v>
      </c>
      <c r="D665" s="26" t="s">
        <v>12677</v>
      </c>
      <c r="E665" s="32">
        <v>179.1723</v>
      </c>
      <c r="F665" s="13">
        <v>1.29</v>
      </c>
      <c r="G665" s="18">
        <v>3.74</v>
      </c>
      <c r="H665" s="13" t="s">
        <v>11240</v>
      </c>
      <c r="I665" s="3" t="s">
        <v>11259</v>
      </c>
      <c r="J665" s="18">
        <v>3.74</v>
      </c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ht="15.0" customHeight="1">
      <c r="A666" s="8">
        <v>665.0</v>
      </c>
      <c r="B666" s="31" t="s">
        <v>9034</v>
      </c>
      <c r="C666" s="26" t="s">
        <v>12678</v>
      </c>
      <c r="D666" s="26" t="s">
        <v>12679</v>
      </c>
      <c r="E666" s="32">
        <v>162.1452</v>
      </c>
      <c r="F666" s="13">
        <v>1.37</v>
      </c>
      <c r="G666" s="18">
        <v>4.4</v>
      </c>
      <c r="H666" s="13" t="s">
        <v>11240</v>
      </c>
      <c r="I666" s="3" t="s">
        <v>11259</v>
      </c>
      <c r="J666" s="18">
        <v>4.4</v>
      </c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ht="15.0" customHeight="1">
      <c r="A667" s="8">
        <v>666.0</v>
      </c>
      <c r="B667" s="31" t="s">
        <v>12680</v>
      </c>
      <c r="C667" s="26" t="s">
        <v>12681</v>
      </c>
      <c r="D667" s="26" t="s">
        <v>12682</v>
      </c>
      <c r="E667" s="32">
        <v>239.1812</v>
      </c>
      <c r="F667" s="13">
        <v>1.48</v>
      </c>
      <c r="G667" s="18">
        <v>3.95</v>
      </c>
      <c r="H667" s="13" t="s">
        <v>11240</v>
      </c>
      <c r="I667" s="3" t="s">
        <v>11259</v>
      </c>
      <c r="J667" s="18">
        <v>3.95</v>
      </c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ht="15.0" customHeight="1">
      <c r="A668" s="8">
        <v>667.0</v>
      </c>
      <c r="B668" s="9" t="s">
        <v>1873</v>
      </c>
      <c r="C668" s="3" t="s">
        <v>12683</v>
      </c>
      <c r="D668" s="3" t="s">
        <v>12684</v>
      </c>
      <c r="E668" s="25">
        <v>168.1068</v>
      </c>
      <c r="F668" s="13">
        <v>1.49</v>
      </c>
      <c r="G668" s="31" t="s">
        <v>12685</v>
      </c>
      <c r="H668" s="13" t="s">
        <v>11240</v>
      </c>
      <c r="I668" s="3" t="s">
        <v>11595</v>
      </c>
      <c r="J668" s="11">
        <v>4.325</v>
      </c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ht="15.75" customHeight="1">
      <c r="A669" s="8">
        <v>668.0</v>
      </c>
      <c r="B669" s="9" t="s">
        <v>1876</v>
      </c>
      <c r="C669" s="3" t="s">
        <v>12686</v>
      </c>
      <c r="D669" s="3" t="s">
        <v>12687</v>
      </c>
      <c r="E669" s="25">
        <v>168.1068</v>
      </c>
      <c r="F669" s="13">
        <v>1.46</v>
      </c>
      <c r="G669" s="31" t="s">
        <v>12688</v>
      </c>
      <c r="H669" s="13" t="s">
        <v>11240</v>
      </c>
      <c r="I669" s="3" t="s">
        <v>11644</v>
      </c>
      <c r="J669" s="11">
        <v>5.905</v>
      </c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ht="15.0" customHeight="1">
      <c r="A670" s="8">
        <v>669.0</v>
      </c>
      <c r="B670" s="9" t="s">
        <v>1879</v>
      </c>
      <c r="C670" s="3" t="s">
        <v>12689</v>
      </c>
      <c r="D670" s="3" t="s">
        <v>1881</v>
      </c>
      <c r="E670" s="25">
        <v>182.1333</v>
      </c>
      <c r="F670" s="13">
        <v>1.98</v>
      </c>
      <c r="G670" s="31" t="s">
        <v>12690</v>
      </c>
      <c r="H670" s="13" t="s">
        <v>11240</v>
      </c>
      <c r="I670" s="3" t="s">
        <v>11647</v>
      </c>
      <c r="J670" s="11">
        <v>4.095</v>
      </c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ht="14.25" customHeight="1">
      <c r="A671" s="8">
        <v>670.0</v>
      </c>
      <c r="B671" s="9" t="s">
        <v>9052</v>
      </c>
      <c r="C671" s="3" t="s">
        <v>12691</v>
      </c>
      <c r="D671" s="3" t="s">
        <v>12692</v>
      </c>
      <c r="E671" s="25">
        <v>168.1068</v>
      </c>
      <c r="F671" s="13">
        <v>1.69</v>
      </c>
      <c r="G671" s="31" t="s">
        <v>12693</v>
      </c>
      <c r="H671" s="13" t="s">
        <v>11240</v>
      </c>
      <c r="I671" s="3" t="s">
        <v>11644</v>
      </c>
      <c r="J671" s="11">
        <v>5.13</v>
      </c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ht="15.0" customHeight="1">
      <c r="A672" s="8">
        <v>671.0</v>
      </c>
      <c r="B672" s="31" t="s">
        <v>3759</v>
      </c>
      <c r="C672" s="26" t="s">
        <v>12694</v>
      </c>
      <c r="D672" s="26" t="s">
        <v>3761</v>
      </c>
      <c r="E672" s="32">
        <v>182.1333</v>
      </c>
      <c r="F672" s="13">
        <v>2.18</v>
      </c>
      <c r="G672" s="18">
        <v>4.48</v>
      </c>
      <c r="H672" s="13" t="s">
        <v>11240</v>
      </c>
      <c r="I672" s="3" t="s">
        <v>11639</v>
      </c>
      <c r="J672" s="18">
        <v>4.48</v>
      </c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ht="14.25" customHeight="1">
      <c r="A673" s="8">
        <v>672.0</v>
      </c>
      <c r="B673" s="9" t="s">
        <v>1882</v>
      </c>
      <c r="C673" s="3" t="s">
        <v>12695</v>
      </c>
      <c r="D673" s="3" t="s">
        <v>1884</v>
      </c>
      <c r="E673" s="25">
        <v>182.1333</v>
      </c>
      <c r="F673" s="13">
        <v>2.1</v>
      </c>
      <c r="G673" s="31" t="s">
        <v>12696</v>
      </c>
      <c r="H673" s="13" t="s">
        <v>11240</v>
      </c>
      <c r="I673" s="3" t="s">
        <v>11647</v>
      </c>
      <c r="J673" s="11">
        <v>4.535</v>
      </c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ht="15.0" customHeight="1">
      <c r="A674" s="8">
        <v>673.0</v>
      </c>
      <c r="B674" s="31" t="s">
        <v>9056</v>
      </c>
      <c r="C674" s="26" t="s">
        <v>12697</v>
      </c>
      <c r="D674" s="26" t="s">
        <v>12698</v>
      </c>
      <c r="E674" s="32">
        <v>182.1333</v>
      </c>
      <c r="F674" s="13">
        <v>2.08</v>
      </c>
      <c r="G674" s="18">
        <v>4.42</v>
      </c>
      <c r="H674" s="13" t="s">
        <v>11240</v>
      </c>
      <c r="I674" s="3" t="s">
        <v>11639</v>
      </c>
      <c r="J674" s="18">
        <v>4.42</v>
      </c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ht="14.25" customHeight="1">
      <c r="A675" s="8">
        <v>674.0</v>
      </c>
      <c r="B675" s="9" t="s">
        <v>1888</v>
      </c>
      <c r="C675" s="3" t="s">
        <v>12699</v>
      </c>
      <c r="D675" s="3" t="s">
        <v>12700</v>
      </c>
      <c r="E675" s="25">
        <v>183.1214</v>
      </c>
      <c r="F675" s="13">
        <v>1.84</v>
      </c>
      <c r="G675" s="31" t="s">
        <v>12701</v>
      </c>
      <c r="H675" s="13" t="s">
        <v>11240</v>
      </c>
      <c r="I675" s="3" t="s">
        <v>11595</v>
      </c>
      <c r="J675" s="11">
        <v>3.86</v>
      </c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ht="14.25" customHeight="1">
      <c r="A676" s="8">
        <v>675.0</v>
      </c>
      <c r="B676" s="31" t="s">
        <v>9069</v>
      </c>
      <c r="C676" s="26" t="s">
        <v>12702</v>
      </c>
      <c r="D676" s="26" t="s">
        <v>9071</v>
      </c>
      <c r="E676" s="32">
        <v>183.1214</v>
      </c>
      <c r="F676" s="13">
        <v>1.89</v>
      </c>
      <c r="G676" s="18">
        <v>3.91</v>
      </c>
      <c r="H676" s="13" t="s">
        <v>11240</v>
      </c>
      <c r="I676" s="3" t="s">
        <v>11259</v>
      </c>
      <c r="J676" s="18">
        <v>3.91</v>
      </c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ht="15.0" customHeight="1">
      <c r="A677" s="8">
        <v>676.0</v>
      </c>
      <c r="B677" s="31" t="s">
        <v>12703</v>
      </c>
      <c r="C677" s="26" t="s">
        <v>12704</v>
      </c>
      <c r="D677" s="26" t="s">
        <v>12705</v>
      </c>
      <c r="E677" s="32">
        <v>197.1479</v>
      </c>
      <c r="F677" s="13">
        <v>1.84</v>
      </c>
      <c r="G677" s="18">
        <v>4.2</v>
      </c>
      <c r="H677" s="13" t="s">
        <v>11240</v>
      </c>
      <c r="I677" s="3" t="s">
        <v>11259</v>
      </c>
      <c r="J677" s="18">
        <v>4.2</v>
      </c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ht="15.0" customHeight="1">
      <c r="A678" s="8">
        <v>677.0</v>
      </c>
      <c r="B678" s="31" t="s">
        <v>9081</v>
      </c>
      <c r="C678" s="26" t="s">
        <v>12706</v>
      </c>
      <c r="D678" s="26" t="s">
        <v>12707</v>
      </c>
      <c r="E678" s="32">
        <v>217.5662</v>
      </c>
      <c r="F678" s="13">
        <v>2.48</v>
      </c>
      <c r="G678" s="18">
        <v>4.04</v>
      </c>
      <c r="H678" s="13" t="s">
        <v>11240</v>
      </c>
      <c r="I678" s="3" t="s">
        <v>11259</v>
      </c>
      <c r="J678" s="18">
        <v>4.04</v>
      </c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ht="14.25" customHeight="1">
      <c r="A679" s="8">
        <v>678.0</v>
      </c>
      <c r="B679" s="31" t="s">
        <v>9086</v>
      </c>
      <c r="C679" s="26" t="s">
        <v>12708</v>
      </c>
      <c r="D679" s="26" t="s">
        <v>9088</v>
      </c>
      <c r="E679" s="32">
        <v>217.5662</v>
      </c>
      <c r="F679" s="13">
        <v>1.93</v>
      </c>
      <c r="G679" s="18">
        <v>4.73</v>
      </c>
      <c r="H679" s="13" t="s">
        <v>11240</v>
      </c>
      <c r="I679" s="3" t="s">
        <v>11259</v>
      </c>
      <c r="J679" s="18">
        <v>4.73</v>
      </c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ht="15.0" customHeight="1">
      <c r="A680" s="8">
        <v>679.0</v>
      </c>
      <c r="B680" s="9" t="s">
        <v>9094</v>
      </c>
      <c r="C680" s="3" t="s">
        <v>12709</v>
      </c>
      <c r="D680" s="3" t="s">
        <v>12710</v>
      </c>
      <c r="E680" s="25">
        <v>247.0029</v>
      </c>
      <c r="F680" s="13">
        <v>2.52</v>
      </c>
      <c r="G680" s="13">
        <v>5.0</v>
      </c>
      <c r="H680" s="13" t="s">
        <v>11240</v>
      </c>
      <c r="I680" s="3" t="s">
        <v>11658</v>
      </c>
      <c r="J680" s="11">
        <v>5.0</v>
      </c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ht="15.0" customHeight="1">
      <c r="A681" s="8">
        <v>680.0</v>
      </c>
      <c r="B681" s="9" t="s">
        <v>1891</v>
      </c>
      <c r="C681" s="3" t="s">
        <v>12711</v>
      </c>
      <c r="D681" s="3" t="s">
        <v>12712</v>
      </c>
      <c r="E681" s="25">
        <v>202.5516</v>
      </c>
      <c r="F681" s="13">
        <v>2.17</v>
      </c>
      <c r="G681" s="31" t="s">
        <v>12713</v>
      </c>
      <c r="H681" s="13" t="s">
        <v>11240</v>
      </c>
      <c r="I681" s="3" t="s">
        <v>11452</v>
      </c>
      <c r="J681" s="11">
        <v>5.065</v>
      </c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ht="15.0" customHeight="1">
      <c r="A682" s="8">
        <v>681.0</v>
      </c>
      <c r="B682" s="31" t="s">
        <v>12714</v>
      </c>
      <c r="C682" s="26" t="s">
        <v>12715</v>
      </c>
      <c r="D682" s="26" t="s">
        <v>12716</v>
      </c>
      <c r="E682" s="32">
        <v>202.5516</v>
      </c>
      <c r="F682" s="13">
        <v>2.18</v>
      </c>
      <c r="G682" s="18">
        <v>5.36</v>
      </c>
      <c r="H682" s="13" t="s">
        <v>11240</v>
      </c>
      <c r="I682" s="3" t="s">
        <v>11259</v>
      </c>
      <c r="J682" s="18">
        <v>5.36</v>
      </c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ht="14.25" customHeight="1">
      <c r="A683" s="8">
        <v>682.0</v>
      </c>
      <c r="B683" s="31" t="s">
        <v>9113</v>
      </c>
      <c r="C683" s="26" t="s">
        <v>12717</v>
      </c>
      <c r="D683" s="26" t="s">
        <v>9115</v>
      </c>
      <c r="E683" s="32">
        <v>236.9964</v>
      </c>
      <c r="F683" s="13">
        <v>2.92</v>
      </c>
      <c r="G683" s="18">
        <v>5.86</v>
      </c>
      <c r="H683" s="13" t="s">
        <v>11240</v>
      </c>
      <c r="I683" s="3" t="s">
        <v>11259</v>
      </c>
      <c r="J683" s="18">
        <v>5.86</v>
      </c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ht="14.25" customHeight="1">
      <c r="A684" s="8">
        <v>683.0</v>
      </c>
      <c r="B684" s="31" t="s">
        <v>9122</v>
      </c>
      <c r="C684" s="26" t="s">
        <v>12718</v>
      </c>
      <c r="D684" s="26" t="s">
        <v>9124</v>
      </c>
      <c r="E684" s="32">
        <v>236.9964</v>
      </c>
      <c r="F684" s="13">
        <v>2.92</v>
      </c>
      <c r="G684" s="18">
        <v>5.99</v>
      </c>
      <c r="H684" s="13" t="s">
        <v>11240</v>
      </c>
      <c r="I684" s="3" t="s">
        <v>11259</v>
      </c>
      <c r="J684" s="18">
        <v>5.99</v>
      </c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ht="14.25" customHeight="1">
      <c r="A685" s="8">
        <v>684.0</v>
      </c>
      <c r="B685" s="31" t="s">
        <v>9130</v>
      </c>
      <c r="C685" s="26" t="s">
        <v>12719</v>
      </c>
      <c r="D685" s="26" t="s">
        <v>9132</v>
      </c>
      <c r="E685" s="32">
        <v>193.1163</v>
      </c>
      <c r="F685" s="13">
        <v>1.18</v>
      </c>
      <c r="G685" s="18">
        <v>5.17</v>
      </c>
      <c r="H685" s="13" t="s">
        <v>11240</v>
      </c>
      <c r="I685" s="3" t="s">
        <v>11259</v>
      </c>
      <c r="J685" s="18">
        <v>5.17</v>
      </c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ht="15.0" customHeight="1">
      <c r="A686" s="8">
        <v>685.0</v>
      </c>
      <c r="B686" s="31" t="s">
        <v>12720</v>
      </c>
      <c r="C686" s="26" t="s">
        <v>12721</v>
      </c>
      <c r="D686" s="26" t="s">
        <v>12722</v>
      </c>
      <c r="E686" s="32">
        <v>193.1163</v>
      </c>
      <c r="F686" s="13">
        <v>1.18</v>
      </c>
      <c r="G686" s="18">
        <v>6.06</v>
      </c>
      <c r="H686" s="13" t="s">
        <v>11240</v>
      </c>
      <c r="I686" s="3" t="s">
        <v>11259</v>
      </c>
      <c r="J686" s="18">
        <v>6.06</v>
      </c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ht="14.25" customHeight="1">
      <c r="A687" s="8">
        <v>686.0</v>
      </c>
      <c r="B687" s="31" t="s">
        <v>9142</v>
      </c>
      <c r="C687" s="26" t="s">
        <v>12723</v>
      </c>
      <c r="D687" s="26" t="s">
        <v>9144</v>
      </c>
      <c r="E687" s="32">
        <v>204.0878</v>
      </c>
      <c r="F687" s="13">
        <v>2.03</v>
      </c>
      <c r="G687" s="31" t="s">
        <v>12724</v>
      </c>
      <c r="H687" s="13" t="s">
        <v>11240</v>
      </c>
      <c r="I687" s="3" t="s">
        <v>11259</v>
      </c>
      <c r="J687" s="18">
        <v>6.135</v>
      </c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ht="14.25" customHeight="1">
      <c r="A688" s="8">
        <v>687.0</v>
      </c>
      <c r="B688" s="9" t="s">
        <v>1900</v>
      </c>
      <c r="C688" s="3" t="s">
        <v>12725</v>
      </c>
      <c r="D688" s="3" t="s">
        <v>1902</v>
      </c>
      <c r="E688" s="25">
        <v>184.1062</v>
      </c>
      <c r="F688" s="13">
        <v>1.67</v>
      </c>
      <c r="G688" s="31" t="s">
        <v>12726</v>
      </c>
      <c r="H688" s="13" t="s">
        <v>11240</v>
      </c>
      <c r="I688" s="3" t="s">
        <v>12727</v>
      </c>
      <c r="J688" s="11">
        <v>3.851</v>
      </c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ht="14.25" customHeight="1">
      <c r="A689" s="8">
        <v>688.0</v>
      </c>
      <c r="B689" s="31" t="s">
        <v>1909</v>
      </c>
      <c r="C689" s="26" t="s">
        <v>12728</v>
      </c>
      <c r="D689" s="26" t="s">
        <v>12729</v>
      </c>
      <c r="E689" s="32">
        <v>198.1327</v>
      </c>
      <c r="F689" s="13">
        <v>2.13</v>
      </c>
      <c r="G689" s="18">
        <v>4.53</v>
      </c>
      <c r="H689" s="13" t="s">
        <v>11240</v>
      </c>
      <c r="I689" s="3" t="s">
        <v>11259</v>
      </c>
      <c r="J689" s="18">
        <v>4.53</v>
      </c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ht="14.25" customHeight="1">
      <c r="A690" s="8">
        <v>689.0</v>
      </c>
      <c r="B690" s="31" t="s">
        <v>9175</v>
      </c>
      <c r="C690" s="26" t="s">
        <v>12730</v>
      </c>
      <c r="D690" s="26" t="s">
        <v>12731</v>
      </c>
      <c r="E690" s="32">
        <v>198.1327</v>
      </c>
      <c r="F690" s="13">
        <v>2.27</v>
      </c>
      <c r="G690" s="18">
        <v>4.35</v>
      </c>
      <c r="H690" s="13" t="s">
        <v>11240</v>
      </c>
      <c r="I690" s="3" t="s">
        <v>11259</v>
      </c>
      <c r="J690" s="18">
        <v>4.35</v>
      </c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ht="14.25" customHeight="1">
      <c r="A691" s="8">
        <v>690.0</v>
      </c>
      <c r="B691" s="31" t="s">
        <v>12732</v>
      </c>
      <c r="C691" s="26" t="s">
        <v>12733</v>
      </c>
      <c r="D691" s="26" t="s">
        <v>12734</v>
      </c>
      <c r="E691" s="32">
        <v>236.1048</v>
      </c>
      <c r="F691" s="13">
        <v>2.59</v>
      </c>
      <c r="G691" s="18">
        <v>4.65</v>
      </c>
      <c r="H691" s="13" t="s">
        <v>11240</v>
      </c>
      <c r="I691" s="3" t="s">
        <v>11259</v>
      </c>
      <c r="J691" s="18">
        <v>4.65</v>
      </c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ht="14.25" customHeight="1">
      <c r="A692" s="8">
        <v>691.0</v>
      </c>
      <c r="B692" s="31" t="s">
        <v>12735</v>
      </c>
      <c r="C692" s="26" t="s">
        <v>12736</v>
      </c>
      <c r="D692" s="26" t="s">
        <v>12737</v>
      </c>
      <c r="E692" s="32">
        <v>270.5496</v>
      </c>
      <c r="F692" s="13">
        <v>2.5</v>
      </c>
      <c r="G692" s="18">
        <v>5.53</v>
      </c>
      <c r="H692" s="13" t="s">
        <v>11240</v>
      </c>
      <c r="I692" s="3" t="s">
        <v>11259</v>
      </c>
      <c r="J692" s="18">
        <v>5.53</v>
      </c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ht="15.75" customHeight="1">
      <c r="A693" s="8">
        <v>692.0</v>
      </c>
      <c r="B693" s="31" t="s">
        <v>9191</v>
      </c>
      <c r="C693" s="26" t="s">
        <v>12738</v>
      </c>
      <c r="D693" s="26" t="s">
        <v>12739</v>
      </c>
      <c r="E693" s="32">
        <v>198.1327</v>
      </c>
      <c r="F693" s="13">
        <v>0.71</v>
      </c>
      <c r="G693" s="18">
        <v>4.45</v>
      </c>
      <c r="H693" s="13" t="s">
        <v>11240</v>
      </c>
      <c r="I693" s="3" t="s">
        <v>11259</v>
      </c>
      <c r="J693" s="18">
        <v>4.45</v>
      </c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ht="15.0" customHeight="1">
      <c r="A694" s="8">
        <v>693.0</v>
      </c>
      <c r="B694" s="31" t="s">
        <v>9187</v>
      </c>
      <c r="C694" s="26" t="s">
        <v>12740</v>
      </c>
      <c r="D694" s="26" t="s">
        <v>12741</v>
      </c>
      <c r="E694" s="32">
        <v>198.1327</v>
      </c>
      <c r="F694" s="13">
        <v>0.71</v>
      </c>
      <c r="G694" s="18">
        <v>3.71</v>
      </c>
      <c r="H694" s="13" t="s">
        <v>11240</v>
      </c>
      <c r="I694" s="3" t="s">
        <v>11259</v>
      </c>
      <c r="J694" s="18">
        <v>3.71</v>
      </c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ht="14.25" customHeight="1">
      <c r="A695" s="8">
        <v>694.0</v>
      </c>
      <c r="B695" s="31" t="s">
        <v>3790</v>
      </c>
      <c r="C695" s="3" t="s">
        <v>3791</v>
      </c>
      <c r="D695" s="26" t="s">
        <v>12742</v>
      </c>
      <c r="E695" s="25">
        <v>229.1038</v>
      </c>
      <c r="F695" s="13">
        <v>1.33</v>
      </c>
      <c r="G695" s="18">
        <v>2.63</v>
      </c>
      <c r="H695" s="20" t="s">
        <v>11296</v>
      </c>
      <c r="I695" s="26" t="s">
        <v>11259</v>
      </c>
      <c r="J695" s="18">
        <v>2.63</v>
      </c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ht="15.0" customHeight="1">
      <c r="A696" s="8">
        <v>695.0</v>
      </c>
      <c r="B696" s="31" t="s">
        <v>9201</v>
      </c>
      <c r="C696" s="26" t="s">
        <v>12743</v>
      </c>
      <c r="D696" s="26" t="s">
        <v>9203</v>
      </c>
      <c r="E696" s="32">
        <v>103.1211</v>
      </c>
      <c r="F696" s="13">
        <v>1.56</v>
      </c>
      <c r="G696" s="18">
        <v>3.99</v>
      </c>
      <c r="H696" s="13" t="s">
        <v>11240</v>
      </c>
      <c r="I696" s="3" t="s">
        <v>11259</v>
      </c>
      <c r="J696" s="18">
        <v>3.99</v>
      </c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ht="15.0" customHeight="1">
      <c r="A697" s="8">
        <v>696.0</v>
      </c>
      <c r="B697" s="31" t="s">
        <v>9205</v>
      </c>
      <c r="C697" s="26" t="s">
        <v>12744</v>
      </c>
      <c r="D697" s="26" t="s">
        <v>12745</v>
      </c>
      <c r="E697" s="32">
        <v>117.1476</v>
      </c>
      <c r="F697" s="13">
        <v>2.09</v>
      </c>
      <c r="G697" s="18">
        <v>4.48</v>
      </c>
      <c r="H697" s="13" t="s">
        <v>11240</v>
      </c>
      <c r="I697" s="3" t="s">
        <v>11259</v>
      </c>
      <c r="J697" s="18">
        <v>4.48</v>
      </c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ht="14.25" customHeight="1">
      <c r="A698" s="8">
        <v>697.0</v>
      </c>
      <c r="B698" s="31" t="s">
        <v>9215</v>
      </c>
      <c r="C698" s="26" t="s">
        <v>12746</v>
      </c>
      <c r="D698" s="26" t="s">
        <v>9217</v>
      </c>
      <c r="E698" s="32">
        <v>182.0172</v>
      </c>
      <c r="F698" s="13">
        <v>2.43</v>
      </c>
      <c r="G698" s="18">
        <v>4.34</v>
      </c>
      <c r="H698" s="13" t="s">
        <v>11240</v>
      </c>
      <c r="I698" s="3" t="s">
        <v>11259</v>
      </c>
      <c r="J698" s="18">
        <v>4.34</v>
      </c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ht="15.0" customHeight="1">
      <c r="A699" s="8">
        <v>698.0</v>
      </c>
      <c r="B699" s="9" t="s">
        <v>9219</v>
      </c>
      <c r="C699" s="3" t="s">
        <v>12747</v>
      </c>
      <c r="D699" s="3" t="s">
        <v>12748</v>
      </c>
      <c r="E699" s="25">
        <v>137.5659</v>
      </c>
      <c r="F699" s="13">
        <v>2.47</v>
      </c>
      <c r="G699" s="31" t="s">
        <v>12749</v>
      </c>
      <c r="H699" s="13" t="s">
        <v>11240</v>
      </c>
      <c r="I699" s="3" t="s">
        <v>11595</v>
      </c>
      <c r="J699" s="11">
        <v>4.375</v>
      </c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ht="15.75" customHeight="1">
      <c r="A700" s="8">
        <v>699.0</v>
      </c>
      <c r="B700" s="9" t="s">
        <v>12750</v>
      </c>
      <c r="C700" s="3" t="s">
        <v>12751</v>
      </c>
      <c r="D700" s="3" t="s">
        <v>12752</v>
      </c>
      <c r="E700" s="25">
        <v>172.0107</v>
      </c>
      <c r="F700" s="13">
        <v>2.83</v>
      </c>
      <c r="G700" s="13">
        <v>4.22</v>
      </c>
      <c r="H700" s="13" t="s">
        <v>11240</v>
      </c>
      <c r="I700" s="3" t="s">
        <v>11588</v>
      </c>
      <c r="J700" s="13">
        <v>4.22</v>
      </c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ht="15.75" customHeight="1">
      <c r="A701" s="8">
        <v>700.0</v>
      </c>
      <c r="B701" s="31" t="s">
        <v>12753</v>
      </c>
      <c r="C701" s="26" t="s">
        <v>12754</v>
      </c>
      <c r="D701" s="26" t="s">
        <v>12755</v>
      </c>
      <c r="E701" s="32">
        <v>172.0107</v>
      </c>
      <c r="F701" s="13">
        <v>2.83</v>
      </c>
      <c r="G701" s="18">
        <v>3.9</v>
      </c>
      <c r="H701" s="13" t="s">
        <v>11240</v>
      </c>
      <c r="I701" s="3" t="s">
        <v>11259</v>
      </c>
      <c r="J701" s="18">
        <v>3.9</v>
      </c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ht="15.0" customHeight="1">
      <c r="A702" s="8">
        <v>701.0</v>
      </c>
      <c r="B702" s="31" t="s">
        <v>9231</v>
      </c>
      <c r="C702" s="26" t="s">
        <v>12756</v>
      </c>
      <c r="D702" s="26" t="s">
        <v>9233</v>
      </c>
      <c r="E702" s="32">
        <v>121.1116</v>
      </c>
      <c r="F702" s="13">
        <v>1.74</v>
      </c>
      <c r="G702" s="18">
        <v>3.3</v>
      </c>
      <c r="H702" s="13" t="s">
        <v>11240</v>
      </c>
      <c r="I702" s="3" t="s">
        <v>11259</v>
      </c>
      <c r="J702" s="18">
        <v>3.3</v>
      </c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ht="15.75" customHeight="1">
      <c r="A703" s="8">
        <v>702.0</v>
      </c>
      <c r="B703" s="31" t="s">
        <v>12757</v>
      </c>
      <c r="C703" s="26" t="s">
        <v>12758</v>
      </c>
      <c r="D703" s="26" t="s">
        <v>12759</v>
      </c>
      <c r="E703" s="32">
        <v>139.1021</v>
      </c>
      <c r="F703" s="13">
        <v>1.94</v>
      </c>
      <c r="G703" s="18">
        <v>3.4</v>
      </c>
      <c r="H703" s="13" t="s">
        <v>11240</v>
      </c>
      <c r="I703" s="3" t="s">
        <v>11259</v>
      </c>
      <c r="J703" s="18">
        <v>3.4</v>
      </c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ht="15.75" customHeight="1">
      <c r="A704" s="8">
        <v>703.0</v>
      </c>
      <c r="B704" s="31" t="s">
        <v>12760</v>
      </c>
      <c r="C704" s="26" t="s">
        <v>12761</v>
      </c>
      <c r="D704" s="26" t="s">
        <v>12762</v>
      </c>
      <c r="E704" s="32">
        <v>135.1381</v>
      </c>
      <c r="F704" s="13">
        <v>2.29</v>
      </c>
      <c r="G704" s="18">
        <v>4.04</v>
      </c>
      <c r="H704" s="13" t="s">
        <v>11240</v>
      </c>
      <c r="I704" s="3" t="s">
        <v>11259</v>
      </c>
      <c r="J704" s="18">
        <v>4.04</v>
      </c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ht="15.75" customHeight="1">
      <c r="A705" s="8">
        <v>704.0</v>
      </c>
      <c r="B705" s="31" t="s">
        <v>1924</v>
      </c>
      <c r="C705" s="26" t="s">
        <v>12763</v>
      </c>
      <c r="D705" s="26" t="s">
        <v>12764</v>
      </c>
      <c r="E705" s="32">
        <v>171.1191</v>
      </c>
      <c r="F705" s="13">
        <v>2.5</v>
      </c>
      <c r="G705" s="18">
        <v>4.35</v>
      </c>
      <c r="H705" s="13" t="s">
        <v>11240</v>
      </c>
      <c r="I705" s="3" t="s">
        <v>11259</v>
      </c>
      <c r="J705" s="18">
        <v>4.35</v>
      </c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ht="14.25" customHeight="1">
      <c r="A706" s="8">
        <v>705.0</v>
      </c>
      <c r="B706" s="31" t="s">
        <v>12765</v>
      </c>
      <c r="C706" s="26" t="s">
        <v>12766</v>
      </c>
      <c r="D706" s="26" t="s">
        <v>12767</v>
      </c>
      <c r="E706" s="32">
        <v>171.1191</v>
      </c>
      <c r="F706" s="13">
        <v>2.5</v>
      </c>
      <c r="G706" s="18">
        <v>4.36</v>
      </c>
      <c r="H706" s="13" t="s">
        <v>11240</v>
      </c>
      <c r="I706" s="3" t="s">
        <v>11259</v>
      </c>
      <c r="J706" s="18">
        <v>4.36</v>
      </c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ht="14.25" customHeight="1">
      <c r="A707" s="8">
        <v>706.0</v>
      </c>
      <c r="B707" s="31" t="s">
        <v>12768</v>
      </c>
      <c r="C707" s="26" t="s">
        <v>12769</v>
      </c>
      <c r="D707" s="26" t="s">
        <v>12770</v>
      </c>
      <c r="E707" s="32">
        <v>121.1363</v>
      </c>
      <c r="F707" s="13">
        <v>1.15</v>
      </c>
      <c r="G707" s="18">
        <v>4.44</v>
      </c>
      <c r="H707" s="13" t="s">
        <v>11240</v>
      </c>
      <c r="I707" s="3" t="s">
        <v>11259</v>
      </c>
      <c r="J707" s="18">
        <v>4.44</v>
      </c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ht="15.0" customHeight="1">
      <c r="A708" s="8">
        <v>707.0</v>
      </c>
      <c r="B708" s="31" t="s">
        <v>9234</v>
      </c>
      <c r="C708" s="26" t="s">
        <v>12771</v>
      </c>
      <c r="D708" s="26" t="s">
        <v>9236</v>
      </c>
      <c r="E708" s="32">
        <v>135.1628</v>
      </c>
      <c r="F708" s="13">
        <v>1.16</v>
      </c>
      <c r="G708" s="18">
        <v>2.7</v>
      </c>
      <c r="H708" s="13" t="s">
        <v>11240</v>
      </c>
      <c r="I708" s="3" t="s">
        <v>11259</v>
      </c>
      <c r="J708" s="18">
        <v>2.7</v>
      </c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ht="15.0" customHeight="1">
      <c r="A709" s="8">
        <v>708.0</v>
      </c>
      <c r="B709" s="31" t="s">
        <v>12772</v>
      </c>
      <c r="C709" s="26" t="s">
        <v>12773</v>
      </c>
      <c r="D709" s="26" t="s">
        <v>12774</v>
      </c>
      <c r="E709" s="32">
        <v>213.66</v>
      </c>
      <c r="F709" s="13">
        <v>1.75</v>
      </c>
      <c r="G709" s="18">
        <v>3.58</v>
      </c>
      <c r="H709" s="13" t="s">
        <v>11240</v>
      </c>
      <c r="I709" s="3" t="s">
        <v>11259</v>
      </c>
      <c r="J709" s="18">
        <v>3.58</v>
      </c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ht="14.25" customHeight="1">
      <c r="A710" s="8">
        <v>709.0</v>
      </c>
      <c r="B710" s="9" t="s">
        <v>1939</v>
      </c>
      <c r="C710" s="3" t="s">
        <v>1940</v>
      </c>
      <c r="D710" s="3" t="s">
        <v>12775</v>
      </c>
      <c r="E710" s="25">
        <v>218.0789</v>
      </c>
      <c r="F710" s="13">
        <v>3.07</v>
      </c>
      <c r="G710" s="13">
        <v>2.813610858541855</v>
      </c>
      <c r="H710" s="13" t="s">
        <v>11240</v>
      </c>
      <c r="I710" s="3" t="s">
        <v>11300</v>
      </c>
      <c r="J710" s="11">
        <v>2.813610858541855</v>
      </c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ht="15.0" customHeight="1">
      <c r="A711" s="8">
        <v>710.0</v>
      </c>
      <c r="B711" s="9" t="s">
        <v>12776</v>
      </c>
      <c r="C711" s="3" t="s">
        <v>12777</v>
      </c>
      <c r="D711" s="3" t="s">
        <v>12778</v>
      </c>
      <c r="E711" s="25">
        <v>283.7925</v>
      </c>
      <c r="F711" s="13">
        <v>2.9</v>
      </c>
      <c r="G711" s="13">
        <v>3.3595907059592203</v>
      </c>
      <c r="H711" s="13" t="s">
        <v>11240</v>
      </c>
      <c r="I711" s="3" t="s">
        <v>11300</v>
      </c>
      <c r="J711" s="11">
        <v>3.3595907059592203</v>
      </c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ht="14.25" customHeight="1">
      <c r="A712" s="8">
        <v>711.0</v>
      </c>
      <c r="B712" s="9" t="s">
        <v>1945</v>
      </c>
      <c r="C712" s="3" t="s">
        <v>1946</v>
      </c>
      <c r="D712" s="3" t="s">
        <v>12779</v>
      </c>
      <c r="E712" s="25">
        <v>269.766</v>
      </c>
      <c r="F712" s="13">
        <v>3.52</v>
      </c>
      <c r="G712" s="13">
        <v>3.6303248670535004</v>
      </c>
      <c r="H712" s="13" t="s">
        <v>11240</v>
      </c>
      <c r="I712" s="3" t="s">
        <v>11300</v>
      </c>
      <c r="J712" s="11">
        <v>3.6303248670535004</v>
      </c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ht="14.25" customHeight="1">
      <c r="A713" s="8">
        <v>712.0</v>
      </c>
      <c r="B713" s="9" t="s">
        <v>12780</v>
      </c>
      <c r="C713" s="3" t="s">
        <v>12781</v>
      </c>
      <c r="D713" s="3" t="s">
        <v>12782</v>
      </c>
      <c r="E713" s="25">
        <v>279.3307</v>
      </c>
      <c r="F713" s="13">
        <v>1.71</v>
      </c>
      <c r="G713" s="13">
        <v>2.9477603819114044</v>
      </c>
      <c r="H713" s="13" t="s">
        <v>11240</v>
      </c>
      <c r="I713" s="3" t="s">
        <v>11300</v>
      </c>
      <c r="J713" s="11">
        <v>2.9477603819114044</v>
      </c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ht="14.25" customHeight="1">
      <c r="A714" s="8">
        <v>713.0</v>
      </c>
      <c r="B714" s="9" t="s">
        <v>12783</v>
      </c>
      <c r="C714" s="3" t="s">
        <v>12784</v>
      </c>
      <c r="D714" s="26" t="s">
        <v>12785</v>
      </c>
      <c r="E714" s="25">
        <v>124.2041</v>
      </c>
      <c r="F714" s="13">
        <v>3.23</v>
      </c>
      <c r="G714" s="18">
        <v>5.89</v>
      </c>
      <c r="H714" s="20" t="s">
        <v>11240</v>
      </c>
      <c r="I714" s="26" t="s">
        <v>12786</v>
      </c>
      <c r="J714" s="18">
        <v>5.89</v>
      </c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ht="15.0" customHeight="1">
      <c r="A715" s="8">
        <v>714.0</v>
      </c>
      <c r="B715" s="9" t="s">
        <v>12787</v>
      </c>
      <c r="C715" s="3" t="s">
        <v>12788</v>
      </c>
      <c r="D715" s="26" t="s">
        <v>12789</v>
      </c>
      <c r="E715" s="25">
        <v>124.2041</v>
      </c>
      <c r="F715" s="13">
        <v>3.23</v>
      </c>
      <c r="G715" s="18">
        <v>4.6</v>
      </c>
      <c r="H715" s="20" t="s">
        <v>11240</v>
      </c>
      <c r="I715" s="26" t="s">
        <v>12786</v>
      </c>
      <c r="J715" s="18">
        <v>4.6</v>
      </c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ht="15.0" customHeight="1">
      <c r="A716" s="8">
        <v>715.0</v>
      </c>
      <c r="B716" s="31" t="s">
        <v>1951</v>
      </c>
      <c r="C716" s="26" t="s">
        <v>12790</v>
      </c>
      <c r="D716" s="26" t="s">
        <v>12791</v>
      </c>
      <c r="E716" s="32">
        <v>110.1776</v>
      </c>
      <c r="F716" s="13">
        <v>2.52</v>
      </c>
      <c r="G716" s="31" t="s">
        <v>12792</v>
      </c>
      <c r="H716" s="13" t="s">
        <v>11240</v>
      </c>
      <c r="I716" s="3" t="s">
        <v>12793</v>
      </c>
      <c r="J716" s="18">
        <v>5.41</v>
      </c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ht="15.75" customHeight="1">
      <c r="A717" s="8">
        <v>716.0</v>
      </c>
      <c r="B717" s="9" t="s">
        <v>12794</v>
      </c>
      <c r="C717" s="3" t="s">
        <v>12795</v>
      </c>
      <c r="D717" s="26" t="s">
        <v>12796</v>
      </c>
      <c r="E717" s="25">
        <v>138.2306</v>
      </c>
      <c r="F717" s="13">
        <v>3.78</v>
      </c>
      <c r="G717" s="18">
        <v>4.64</v>
      </c>
      <c r="H717" s="20" t="s">
        <v>11240</v>
      </c>
      <c r="I717" s="26" t="s">
        <v>12786</v>
      </c>
      <c r="J717" s="18">
        <v>4.64</v>
      </c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ht="14.25" customHeight="1">
      <c r="A718" s="8">
        <v>717.0</v>
      </c>
      <c r="B718" s="9" t="s">
        <v>12797</v>
      </c>
      <c r="C718" s="3" t="s">
        <v>12798</v>
      </c>
      <c r="D718" s="26" t="s">
        <v>12799</v>
      </c>
      <c r="E718" s="25">
        <v>166.2836</v>
      </c>
      <c r="F718" s="13">
        <v>4.59</v>
      </c>
      <c r="G718" s="18">
        <v>5.34</v>
      </c>
      <c r="H718" s="20" t="s">
        <v>11240</v>
      </c>
      <c r="I718" s="26" t="s">
        <v>12786</v>
      </c>
      <c r="J718" s="18">
        <v>5.34</v>
      </c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ht="15.75" customHeight="1">
      <c r="A719" s="8">
        <v>718.0</v>
      </c>
      <c r="B719" s="9" t="s">
        <v>12800</v>
      </c>
      <c r="C719" s="3" t="s">
        <v>12801</v>
      </c>
      <c r="D719" s="26" t="s">
        <v>12802</v>
      </c>
      <c r="E719" s="25">
        <v>138.2306</v>
      </c>
      <c r="F719" s="13">
        <v>3.78</v>
      </c>
      <c r="G719" s="18">
        <v>4.66</v>
      </c>
      <c r="H719" s="20" t="s">
        <v>11240</v>
      </c>
      <c r="I719" s="26" t="s">
        <v>12786</v>
      </c>
      <c r="J719" s="18">
        <v>4.66</v>
      </c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ht="15.75" customHeight="1">
      <c r="A720" s="8">
        <v>719.0</v>
      </c>
      <c r="B720" s="9" t="s">
        <v>12803</v>
      </c>
      <c r="C720" s="3" t="s">
        <v>12804</v>
      </c>
      <c r="D720" s="26" t="s">
        <v>12805</v>
      </c>
      <c r="E720" s="25">
        <v>138.2306</v>
      </c>
      <c r="F720" s="13">
        <v>3.78</v>
      </c>
      <c r="G720" s="18">
        <v>4.77</v>
      </c>
      <c r="H720" s="20" t="s">
        <v>11240</v>
      </c>
      <c r="I720" s="26" t="s">
        <v>12786</v>
      </c>
      <c r="J720" s="18">
        <v>4.77</v>
      </c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ht="15.75" customHeight="1">
      <c r="A721" s="8">
        <v>720.0</v>
      </c>
      <c r="B721" s="9" t="s">
        <v>12806</v>
      </c>
      <c r="C721" s="3" t="s">
        <v>12807</v>
      </c>
      <c r="D721" s="26" t="s">
        <v>12808</v>
      </c>
      <c r="E721" s="25">
        <v>138.2306</v>
      </c>
      <c r="F721" s="13">
        <v>3.78</v>
      </c>
      <c r="G721" s="18">
        <v>4.95</v>
      </c>
      <c r="H721" s="20" t="s">
        <v>11240</v>
      </c>
      <c r="I721" s="26" t="s">
        <v>12786</v>
      </c>
      <c r="J721" s="18">
        <v>4.95</v>
      </c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ht="15.75" customHeight="1">
      <c r="A722" s="8">
        <v>721.0</v>
      </c>
      <c r="B722" s="31" t="s">
        <v>12809</v>
      </c>
      <c r="C722" s="26" t="s">
        <v>12810</v>
      </c>
      <c r="D722" s="26" t="s">
        <v>12811</v>
      </c>
      <c r="E722" s="32">
        <v>140.2035</v>
      </c>
      <c r="F722" s="13">
        <v>2.77</v>
      </c>
      <c r="G722" s="18">
        <v>5.61</v>
      </c>
      <c r="H722" s="13" t="s">
        <v>11240</v>
      </c>
      <c r="I722" s="3" t="s">
        <v>11259</v>
      </c>
      <c r="J722" s="18">
        <v>5.61</v>
      </c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ht="15.75" customHeight="1">
      <c r="A723" s="8">
        <v>722.0</v>
      </c>
      <c r="B723" s="9" t="s">
        <v>12812</v>
      </c>
      <c r="C723" s="3" t="s">
        <v>12813</v>
      </c>
      <c r="D723" s="26" t="s">
        <v>12814</v>
      </c>
      <c r="E723" s="25">
        <v>170.2294</v>
      </c>
      <c r="F723" s="13">
        <v>2.33</v>
      </c>
      <c r="G723" s="18">
        <v>4.72</v>
      </c>
      <c r="H723" s="20" t="s">
        <v>11240</v>
      </c>
      <c r="I723" s="26" t="s">
        <v>12786</v>
      </c>
      <c r="J723" s="18">
        <v>4.72</v>
      </c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ht="15.0" customHeight="1">
      <c r="A724" s="8">
        <v>723.0</v>
      </c>
      <c r="B724" s="9" t="s">
        <v>12815</v>
      </c>
      <c r="C724" s="3" t="s">
        <v>12816</v>
      </c>
      <c r="D724" s="26" t="s">
        <v>12817</v>
      </c>
      <c r="E724" s="25">
        <v>140.2035</v>
      </c>
      <c r="F724" s="13">
        <v>2.77</v>
      </c>
      <c r="G724" s="18">
        <v>4.26</v>
      </c>
      <c r="H724" s="20" t="s">
        <v>11240</v>
      </c>
      <c r="I724" s="26" t="s">
        <v>12786</v>
      </c>
      <c r="J724" s="18">
        <v>4.26</v>
      </c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ht="15.0" customHeight="1">
      <c r="A725" s="8">
        <v>724.0</v>
      </c>
      <c r="B725" s="9" t="s">
        <v>12818</v>
      </c>
      <c r="C725" s="3" t="s">
        <v>12819</v>
      </c>
      <c r="D725" s="26" t="s">
        <v>12820</v>
      </c>
      <c r="E725" s="25">
        <v>189.0737</v>
      </c>
      <c r="F725" s="13">
        <v>3.58</v>
      </c>
      <c r="G725" s="18">
        <v>5.6</v>
      </c>
      <c r="H725" s="20" t="s">
        <v>11240</v>
      </c>
      <c r="I725" s="26" t="s">
        <v>12786</v>
      </c>
      <c r="J725" s="18">
        <v>5.6</v>
      </c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ht="15.0" customHeight="1">
      <c r="A726" s="8">
        <v>725.0</v>
      </c>
      <c r="B726" s="9" t="s">
        <v>12821</v>
      </c>
      <c r="C726" s="3" t="s">
        <v>12822</v>
      </c>
      <c r="D726" s="26" t="s">
        <v>12823</v>
      </c>
      <c r="E726" s="25">
        <v>189.0737</v>
      </c>
      <c r="F726" s="13">
        <v>3.58</v>
      </c>
      <c r="G726" s="18">
        <v>4.57</v>
      </c>
      <c r="H726" s="20" t="s">
        <v>11240</v>
      </c>
      <c r="I726" s="26" t="s">
        <v>12786</v>
      </c>
      <c r="J726" s="18">
        <v>4.57</v>
      </c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ht="15.0" customHeight="1">
      <c r="A727" s="8">
        <v>726.0</v>
      </c>
      <c r="B727" s="9" t="s">
        <v>12824</v>
      </c>
      <c r="C727" s="3" t="s">
        <v>12825</v>
      </c>
      <c r="D727" s="26" t="s">
        <v>12826</v>
      </c>
      <c r="E727" s="25">
        <v>189.0737</v>
      </c>
      <c r="F727" s="13">
        <v>3.58</v>
      </c>
      <c r="G727" s="18">
        <v>4.88</v>
      </c>
      <c r="H727" s="20" t="s">
        <v>11240</v>
      </c>
      <c r="I727" s="26" t="s">
        <v>12786</v>
      </c>
      <c r="J727" s="18">
        <v>4.88</v>
      </c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ht="15.0" customHeight="1">
      <c r="A728" s="8">
        <v>727.0</v>
      </c>
      <c r="B728" s="31" t="s">
        <v>12827</v>
      </c>
      <c r="C728" s="26" t="s">
        <v>12828</v>
      </c>
      <c r="D728" s="26" t="s">
        <v>12829</v>
      </c>
      <c r="E728" s="32">
        <v>144.6224</v>
      </c>
      <c r="F728" s="13">
        <v>3.33</v>
      </c>
      <c r="G728" s="31" t="s">
        <v>12830</v>
      </c>
      <c r="H728" s="13" t="s">
        <v>11240</v>
      </c>
      <c r="I728" s="3" t="s">
        <v>12793</v>
      </c>
      <c r="J728" s="18">
        <v>5.19</v>
      </c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ht="14.25" customHeight="1">
      <c r="A729" s="8">
        <v>728.0</v>
      </c>
      <c r="B729" s="9" t="s">
        <v>12831</v>
      </c>
      <c r="C729" s="3" t="s">
        <v>12832</v>
      </c>
      <c r="D729" s="26" t="s">
        <v>12833</v>
      </c>
      <c r="E729" s="25">
        <v>179.0672</v>
      </c>
      <c r="F729" s="13">
        <v>3.97</v>
      </c>
      <c r="G729" s="18">
        <v>5.59</v>
      </c>
      <c r="H729" s="20" t="s">
        <v>11240</v>
      </c>
      <c r="I729" s="26" t="s">
        <v>12786</v>
      </c>
      <c r="J729" s="18">
        <v>5.59</v>
      </c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ht="14.25" customHeight="1">
      <c r="A730" s="8">
        <v>729.0</v>
      </c>
      <c r="B730" s="9" t="s">
        <v>12834</v>
      </c>
      <c r="C730" s="3" t="s">
        <v>12835</v>
      </c>
      <c r="D730" s="26" t="s">
        <v>12836</v>
      </c>
      <c r="E730" s="25">
        <v>144.6224</v>
      </c>
      <c r="F730" s="13">
        <v>3.33</v>
      </c>
      <c r="G730" s="18">
        <v>5.03</v>
      </c>
      <c r="H730" s="20" t="s">
        <v>11240</v>
      </c>
      <c r="I730" s="26" t="s">
        <v>12786</v>
      </c>
      <c r="J730" s="18">
        <v>5.03</v>
      </c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ht="15.0" customHeight="1">
      <c r="A731" s="8">
        <v>730.0</v>
      </c>
      <c r="B731" s="9" t="s">
        <v>12837</v>
      </c>
      <c r="C731" s="3" t="s">
        <v>12838</v>
      </c>
      <c r="D731" s="26" t="s">
        <v>12839</v>
      </c>
      <c r="E731" s="25">
        <v>179.0672</v>
      </c>
      <c r="F731" s="13">
        <v>3.97</v>
      </c>
      <c r="G731" s="18">
        <v>5.16</v>
      </c>
      <c r="H731" s="20" t="s">
        <v>11240</v>
      </c>
      <c r="I731" s="26" t="s">
        <v>12786</v>
      </c>
      <c r="J731" s="18">
        <v>5.16</v>
      </c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ht="15.75" customHeight="1">
      <c r="A732" s="8">
        <v>731.0</v>
      </c>
      <c r="B732" s="9" t="s">
        <v>12840</v>
      </c>
      <c r="C732" s="3" t="s">
        <v>12841</v>
      </c>
      <c r="D732" s="26" t="s">
        <v>12842</v>
      </c>
      <c r="E732" s="25">
        <v>144.6224</v>
      </c>
      <c r="F732" s="13">
        <v>3.33</v>
      </c>
      <c r="G732" s="18">
        <v>4.9</v>
      </c>
      <c r="H732" s="20" t="s">
        <v>11240</v>
      </c>
      <c r="I732" s="26" t="s">
        <v>12786</v>
      </c>
      <c r="J732" s="18">
        <v>4.9</v>
      </c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ht="14.25" customHeight="1">
      <c r="A733" s="8">
        <v>732.0</v>
      </c>
      <c r="B733" s="9" t="s">
        <v>12843</v>
      </c>
      <c r="C733" s="3" t="s">
        <v>12844</v>
      </c>
      <c r="D733" s="26" t="s">
        <v>12845</v>
      </c>
      <c r="E733" s="25">
        <v>179.0672</v>
      </c>
      <c r="F733" s="13">
        <v>3.97</v>
      </c>
      <c r="G733" s="18">
        <v>5.11</v>
      </c>
      <c r="H733" s="20" t="s">
        <v>11240</v>
      </c>
      <c r="I733" s="26" t="s">
        <v>12786</v>
      </c>
      <c r="J733" s="18">
        <v>5.11</v>
      </c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ht="15.0" customHeight="1">
      <c r="A734" s="8">
        <v>733.0</v>
      </c>
      <c r="B734" s="9" t="s">
        <v>12846</v>
      </c>
      <c r="C734" s="3" t="s">
        <v>12847</v>
      </c>
      <c r="D734" s="26" t="s">
        <v>12848</v>
      </c>
      <c r="E734" s="25">
        <v>179.0672</v>
      </c>
      <c r="F734" s="13">
        <v>3.97</v>
      </c>
      <c r="G734" s="18">
        <v>4.91</v>
      </c>
      <c r="H734" s="20" t="s">
        <v>11240</v>
      </c>
      <c r="I734" s="26" t="s">
        <v>12786</v>
      </c>
      <c r="J734" s="18">
        <v>4.91</v>
      </c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ht="15.0" customHeight="1">
      <c r="A735" s="8">
        <v>734.0</v>
      </c>
      <c r="B735" s="9" t="s">
        <v>12849</v>
      </c>
      <c r="C735" s="3" t="s">
        <v>12850</v>
      </c>
      <c r="D735" s="26" t="s">
        <v>12851</v>
      </c>
      <c r="E735" s="25">
        <v>179.0672</v>
      </c>
      <c r="F735" s="13">
        <v>3.97</v>
      </c>
      <c r="G735" s="18">
        <v>4.99</v>
      </c>
      <c r="H735" s="20" t="s">
        <v>11240</v>
      </c>
      <c r="I735" s="26" t="s">
        <v>12786</v>
      </c>
      <c r="J735" s="18">
        <v>4.99</v>
      </c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ht="15.0" customHeight="1">
      <c r="A736" s="8">
        <v>735.0</v>
      </c>
      <c r="B736" s="9" t="s">
        <v>12852</v>
      </c>
      <c r="C736" s="3" t="s">
        <v>12853</v>
      </c>
      <c r="D736" s="26" t="s">
        <v>12854</v>
      </c>
      <c r="E736" s="25">
        <v>128.1681</v>
      </c>
      <c r="F736" s="13">
        <v>2.89</v>
      </c>
      <c r="G736" s="18">
        <v>4.97</v>
      </c>
      <c r="H736" s="20" t="s">
        <v>11240</v>
      </c>
      <c r="I736" s="26" t="s">
        <v>12786</v>
      </c>
      <c r="J736" s="18">
        <v>4.97</v>
      </c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ht="15.0" customHeight="1">
      <c r="A737" s="8">
        <v>736.0</v>
      </c>
      <c r="B737" s="9" t="s">
        <v>12855</v>
      </c>
      <c r="C737" s="3" t="s">
        <v>12856</v>
      </c>
      <c r="D737" s="26" t="s">
        <v>12857</v>
      </c>
      <c r="E737" s="25">
        <v>182.1396</v>
      </c>
      <c r="F737" s="13">
        <v>3.49</v>
      </c>
      <c r="G737" s="18">
        <v>4.86</v>
      </c>
      <c r="H737" s="20" t="s">
        <v>11240</v>
      </c>
      <c r="I737" s="26" t="s">
        <v>12786</v>
      </c>
      <c r="J737" s="18">
        <v>4.86</v>
      </c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ht="15.75" customHeight="1">
      <c r="A738" s="8">
        <v>737.0</v>
      </c>
      <c r="B738" s="9" t="s">
        <v>12858</v>
      </c>
      <c r="C738" s="3" t="s">
        <v>12859</v>
      </c>
      <c r="D738" s="26" t="s">
        <v>12860</v>
      </c>
      <c r="E738" s="25">
        <v>200.1301</v>
      </c>
      <c r="F738" s="13">
        <v>3.69</v>
      </c>
      <c r="G738" s="18">
        <v>4.34</v>
      </c>
      <c r="H738" s="20" t="s">
        <v>11240</v>
      </c>
      <c r="I738" s="26" t="s">
        <v>12786</v>
      </c>
      <c r="J738" s="18">
        <v>4.34</v>
      </c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ht="15.0" customHeight="1">
      <c r="A739" s="8">
        <v>738.0</v>
      </c>
      <c r="B739" s="9" t="s">
        <v>12861</v>
      </c>
      <c r="C739" s="3" t="s">
        <v>12862</v>
      </c>
      <c r="D739" s="26" t="s">
        <v>12863</v>
      </c>
      <c r="E739" s="25">
        <v>146.1586</v>
      </c>
      <c r="F739" s="13">
        <v>3.09</v>
      </c>
      <c r="G739" s="18">
        <v>5.15</v>
      </c>
      <c r="H739" s="20" t="s">
        <v>11240</v>
      </c>
      <c r="I739" s="26" t="s">
        <v>12786</v>
      </c>
      <c r="J739" s="18">
        <v>5.15</v>
      </c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ht="14.25" customHeight="1">
      <c r="A740" s="8">
        <v>739.0</v>
      </c>
      <c r="B740" s="9" t="s">
        <v>12864</v>
      </c>
      <c r="C740" s="3" t="s">
        <v>12865</v>
      </c>
      <c r="D740" s="26" t="s">
        <v>12866</v>
      </c>
      <c r="E740" s="25">
        <v>128.1681</v>
      </c>
      <c r="F740" s="13">
        <v>2.89</v>
      </c>
      <c r="G740" s="18">
        <v>5.06</v>
      </c>
      <c r="H740" s="20" t="s">
        <v>11240</v>
      </c>
      <c r="I740" s="26" t="s">
        <v>12786</v>
      </c>
      <c r="J740" s="18">
        <v>5.06</v>
      </c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ht="15.75" customHeight="1">
      <c r="A741" s="8">
        <v>740.0</v>
      </c>
      <c r="B741" s="9" t="s">
        <v>12867</v>
      </c>
      <c r="C741" s="3" t="s">
        <v>12868</v>
      </c>
      <c r="D741" s="26" t="s">
        <v>12869</v>
      </c>
      <c r="E741" s="25">
        <v>128.1681</v>
      </c>
      <c r="F741" s="13">
        <v>2.89</v>
      </c>
      <c r="G741" s="18">
        <v>4.78</v>
      </c>
      <c r="H741" s="20" t="s">
        <v>11240</v>
      </c>
      <c r="I741" s="26" t="s">
        <v>12786</v>
      </c>
      <c r="J741" s="18">
        <v>4.78</v>
      </c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ht="14.25" customHeight="1">
      <c r="A742" s="8">
        <v>741.0</v>
      </c>
      <c r="B742" s="31" t="s">
        <v>12870</v>
      </c>
      <c r="C742" s="26" t="s">
        <v>12871</v>
      </c>
      <c r="D742" s="26" t="s">
        <v>12872</v>
      </c>
      <c r="E742" s="32">
        <v>167.2321</v>
      </c>
      <c r="F742" s="13">
        <v>0.59</v>
      </c>
      <c r="G742" s="18">
        <v>4.57</v>
      </c>
      <c r="H742" s="13" t="s">
        <v>11240</v>
      </c>
      <c r="I742" s="3" t="s">
        <v>11259</v>
      </c>
      <c r="J742" s="18">
        <v>4.57</v>
      </c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ht="15.75" customHeight="1">
      <c r="A743" s="8">
        <v>742.0</v>
      </c>
      <c r="B743" s="31" t="s">
        <v>12873</v>
      </c>
      <c r="C743" s="26" t="s">
        <v>12874</v>
      </c>
      <c r="D743" s="26" t="s">
        <v>12875</v>
      </c>
      <c r="E743" s="32">
        <v>189.62</v>
      </c>
      <c r="F743" s="13">
        <v>3.6</v>
      </c>
      <c r="G743" s="18">
        <v>4.75</v>
      </c>
      <c r="H743" s="13" t="s">
        <v>11240</v>
      </c>
      <c r="I743" s="3" t="s">
        <v>11259</v>
      </c>
      <c r="J743" s="18">
        <v>4.75</v>
      </c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ht="14.25" customHeight="1">
      <c r="A744" s="8">
        <v>743.0</v>
      </c>
      <c r="B744" s="31" t="s">
        <v>12876</v>
      </c>
      <c r="C744" s="26" t="s">
        <v>12877</v>
      </c>
      <c r="D744" s="26" t="s">
        <v>12878</v>
      </c>
      <c r="E744" s="32">
        <v>157.191</v>
      </c>
      <c r="F744" s="13">
        <v>0.31</v>
      </c>
      <c r="G744" s="18">
        <v>2.8</v>
      </c>
      <c r="H744" s="13" t="s">
        <v>11240</v>
      </c>
      <c r="I744" s="3" t="s">
        <v>11259</v>
      </c>
      <c r="J744" s="18">
        <v>2.8</v>
      </c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ht="14.25" customHeight="1">
      <c r="A745" s="8">
        <v>744.0</v>
      </c>
      <c r="B745" s="31" t="s">
        <v>12879</v>
      </c>
      <c r="C745" s="26" t="s">
        <v>12880</v>
      </c>
      <c r="D745" s="26" t="s">
        <v>12881</v>
      </c>
      <c r="E745" s="32">
        <v>187.2169</v>
      </c>
      <c r="F745" s="13">
        <v>0.47</v>
      </c>
      <c r="G745" s="18">
        <v>3.3</v>
      </c>
      <c r="H745" s="13" t="s">
        <v>11240</v>
      </c>
      <c r="I745" s="3" t="s">
        <v>11259</v>
      </c>
      <c r="J745" s="18">
        <v>3.3</v>
      </c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ht="14.25" customHeight="1">
      <c r="A746" s="8">
        <v>745.0</v>
      </c>
      <c r="B746" s="31" t="s">
        <v>12882</v>
      </c>
      <c r="C746" s="26" t="s">
        <v>12883</v>
      </c>
      <c r="D746" s="26" t="s">
        <v>12884</v>
      </c>
      <c r="E746" s="32">
        <v>171.2175</v>
      </c>
      <c r="F746" s="13">
        <v>0.82</v>
      </c>
      <c r="G746" s="18">
        <v>3.54</v>
      </c>
      <c r="H746" s="13" t="s">
        <v>11240</v>
      </c>
      <c r="I746" s="3" t="s">
        <v>11259</v>
      </c>
      <c r="J746" s="18">
        <v>3.54</v>
      </c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ht="14.25" customHeight="1">
      <c r="A747" s="8">
        <v>746.0</v>
      </c>
      <c r="B747" s="31" t="s">
        <v>12885</v>
      </c>
      <c r="C747" s="26" t="s">
        <v>12886</v>
      </c>
      <c r="D747" s="26" t="s">
        <v>12887</v>
      </c>
      <c r="E747" s="32">
        <v>200.2586</v>
      </c>
      <c r="F747" s="13">
        <v>-0.28</v>
      </c>
      <c r="G747" s="18">
        <v>3.61</v>
      </c>
      <c r="H747" s="13" t="s">
        <v>11240</v>
      </c>
      <c r="I747" s="3" t="s">
        <v>11259</v>
      </c>
      <c r="J747" s="18">
        <v>3.61</v>
      </c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ht="14.25" customHeight="1">
      <c r="A748" s="8">
        <v>747.0</v>
      </c>
      <c r="B748" s="31" t="s">
        <v>12888</v>
      </c>
      <c r="C748" s="26" t="s">
        <v>12889</v>
      </c>
      <c r="D748" s="26" t="s">
        <v>12890</v>
      </c>
      <c r="E748" s="32">
        <v>201.2005</v>
      </c>
      <c r="F748" s="13">
        <v>0.5</v>
      </c>
      <c r="G748" s="18">
        <v>3.12</v>
      </c>
      <c r="H748" s="13" t="s">
        <v>11240</v>
      </c>
      <c r="I748" s="3" t="s">
        <v>11259</v>
      </c>
      <c r="J748" s="18">
        <v>3.12</v>
      </c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ht="14.25" customHeight="1">
      <c r="A749" s="8">
        <v>748.0</v>
      </c>
      <c r="B749" s="31" t="s">
        <v>12891</v>
      </c>
      <c r="C749" s="26" t="s">
        <v>12892</v>
      </c>
      <c r="D749" s="26" t="s">
        <v>12893</v>
      </c>
      <c r="E749" s="32">
        <v>191.6358</v>
      </c>
      <c r="F749" s="13">
        <v>1.15</v>
      </c>
      <c r="G749" s="18">
        <v>3.36</v>
      </c>
      <c r="H749" s="13" t="s">
        <v>11240</v>
      </c>
      <c r="I749" s="3" t="s">
        <v>11259</v>
      </c>
      <c r="J749" s="18">
        <v>3.36</v>
      </c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ht="15.75" customHeight="1">
      <c r="A750" s="8">
        <v>749.0</v>
      </c>
      <c r="B750" s="31" t="s">
        <v>12894</v>
      </c>
      <c r="C750" s="3" t="s">
        <v>12895</v>
      </c>
      <c r="D750" s="26" t="s">
        <v>12896</v>
      </c>
      <c r="E750" s="25">
        <v>202.1886</v>
      </c>
      <c r="F750" s="13">
        <v>0.64</v>
      </c>
      <c r="G750" s="18">
        <v>5.52</v>
      </c>
      <c r="H750" s="20" t="s">
        <v>11296</v>
      </c>
      <c r="I750" s="26" t="s">
        <v>11259</v>
      </c>
      <c r="J750" s="18">
        <v>5.52</v>
      </c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ht="15.75" customHeight="1">
      <c r="A751" s="8">
        <v>750.0</v>
      </c>
      <c r="B751" s="31" t="s">
        <v>1954</v>
      </c>
      <c r="C751" s="26" t="s">
        <v>12897</v>
      </c>
      <c r="D751" s="26" t="s">
        <v>12898</v>
      </c>
      <c r="E751" s="32">
        <v>190.6477</v>
      </c>
      <c r="F751" s="13">
        <v>3.49</v>
      </c>
      <c r="G751" s="18">
        <v>4.92</v>
      </c>
      <c r="H751" s="13" t="s">
        <v>11240</v>
      </c>
      <c r="I751" s="3" t="s">
        <v>11259</v>
      </c>
      <c r="J751" s="18">
        <v>4.92</v>
      </c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ht="15.75" customHeight="1">
      <c r="A752" s="8">
        <v>751.0</v>
      </c>
      <c r="B752" s="31" t="s">
        <v>12899</v>
      </c>
      <c r="C752" s="26" t="s">
        <v>12900</v>
      </c>
      <c r="D752" s="26" t="s">
        <v>12901</v>
      </c>
      <c r="E752" s="32">
        <v>231.2264</v>
      </c>
      <c r="F752" s="13">
        <v>-0.59</v>
      </c>
      <c r="G752" s="18">
        <v>3.56</v>
      </c>
      <c r="H752" s="13" t="s">
        <v>11240</v>
      </c>
      <c r="I752" s="3" t="s">
        <v>11259</v>
      </c>
      <c r="J752" s="18">
        <v>3.56</v>
      </c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ht="15.75" customHeight="1">
      <c r="A753" s="8">
        <v>752.0</v>
      </c>
      <c r="B753" s="31" t="s">
        <v>12902</v>
      </c>
      <c r="C753" s="26" t="s">
        <v>12903</v>
      </c>
      <c r="D753" s="26" t="s">
        <v>12904</v>
      </c>
      <c r="E753" s="32">
        <v>181.2124</v>
      </c>
      <c r="F753" s="13">
        <v>-0.42</v>
      </c>
      <c r="G753" s="18">
        <v>3.71</v>
      </c>
      <c r="H753" s="13" t="s">
        <v>11240</v>
      </c>
      <c r="I753" s="3" t="s">
        <v>11259</v>
      </c>
      <c r="J753" s="18">
        <v>3.71</v>
      </c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ht="15.0" customHeight="1">
      <c r="A754" s="8">
        <v>753.0</v>
      </c>
      <c r="B754" s="31" t="s">
        <v>12905</v>
      </c>
      <c r="C754" s="26" t="s">
        <v>12906</v>
      </c>
      <c r="D754" s="26" t="s">
        <v>12907</v>
      </c>
      <c r="E754" s="32">
        <v>251.1017</v>
      </c>
      <c r="F754" s="13">
        <v>0.9</v>
      </c>
      <c r="G754" s="18">
        <v>4.03</v>
      </c>
      <c r="H754" s="13" t="s">
        <v>11240</v>
      </c>
      <c r="I754" s="3" t="s">
        <v>11259</v>
      </c>
      <c r="J754" s="18">
        <v>4.03</v>
      </c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ht="14.25" customHeight="1">
      <c r="A755" s="8">
        <v>754.0</v>
      </c>
      <c r="B755" s="9" t="s">
        <v>12908</v>
      </c>
      <c r="C755" s="3" t="s">
        <v>12909</v>
      </c>
      <c r="D755" s="3" t="s">
        <v>12910</v>
      </c>
      <c r="E755" s="25">
        <v>183.1853</v>
      </c>
      <c r="F755" s="13">
        <v>1.8</v>
      </c>
      <c r="G755" s="13">
        <v>4.28</v>
      </c>
      <c r="H755" s="13" t="s">
        <v>11240</v>
      </c>
      <c r="I755" s="3" t="s">
        <v>11259</v>
      </c>
      <c r="J755" s="13">
        <v>4.28</v>
      </c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ht="15.75" customHeight="1">
      <c r="A756" s="8">
        <v>755.0</v>
      </c>
      <c r="B756" s="9" t="s">
        <v>12911</v>
      </c>
      <c r="C756" s="3" t="s">
        <v>12912</v>
      </c>
      <c r="D756" s="26" t="s">
        <v>12913</v>
      </c>
      <c r="E756" s="25">
        <v>140.2035</v>
      </c>
      <c r="F756" s="13">
        <v>2.11</v>
      </c>
      <c r="G756" s="18">
        <v>4.49</v>
      </c>
      <c r="H756" s="20" t="s">
        <v>11240</v>
      </c>
      <c r="I756" s="26" t="s">
        <v>12786</v>
      </c>
      <c r="J756" s="18">
        <v>4.49</v>
      </c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ht="14.25" customHeight="1">
      <c r="A757" s="8">
        <v>756.0</v>
      </c>
      <c r="B757" s="31" t="s">
        <v>9282</v>
      </c>
      <c r="C757" s="3" t="s">
        <v>9283</v>
      </c>
      <c r="D757" s="26" t="s">
        <v>12914</v>
      </c>
      <c r="E757" s="25">
        <v>137.2029</v>
      </c>
      <c r="F757" s="13">
        <v>1.49</v>
      </c>
      <c r="G757" s="18">
        <v>3.65</v>
      </c>
      <c r="H757" s="20" t="s">
        <v>11296</v>
      </c>
      <c r="I757" s="26" t="s">
        <v>11259</v>
      </c>
      <c r="J757" s="18">
        <v>3.65</v>
      </c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ht="15.0" customHeight="1">
      <c r="A758" s="8">
        <v>757.0</v>
      </c>
      <c r="B758" s="31" t="s">
        <v>3809</v>
      </c>
      <c r="C758" s="3" t="s">
        <v>3810</v>
      </c>
      <c r="D758" s="26" t="s">
        <v>3811</v>
      </c>
      <c r="E758" s="25">
        <v>135.1871</v>
      </c>
      <c r="F758" s="13">
        <v>3.28</v>
      </c>
      <c r="G758" s="18">
        <v>4.81</v>
      </c>
      <c r="H758" s="20" t="s">
        <v>11296</v>
      </c>
      <c r="I758" s="26" t="s">
        <v>11259</v>
      </c>
      <c r="J758" s="18">
        <v>4.81</v>
      </c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ht="15.0" customHeight="1">
      <c r="A759" s="8">
        <v>758.0</v>
      </c>
      <c r="B759" s="31" t="s">
        <v>3812</v>
      </c>
      <c r="C759" s="3" t="s">
        <v>3813</v>
      </c>
      <c r="D759" s="26" t="s">
        <v>12915</v>
      </c>
      <c r="E759" s="25">
        <v>192.2626</v>
      </c>
      <c r="F759" s="13">
        <v>4.67</v>
      </c>
      <c r="G759" s="18">
        <v>7.03</v>
      </c>
      <c r="H759" s="20" t="s">
        <v>11296</v>
      </c>
      <c r="I759" s="26" t="s">
        <v>11259</v>
      </c>
      <c r="J759" s="18">
        <v>7.03</v>
      </c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ht="14.25" customHeight="1">
      <c r="A760" s="8">
        <v>759.0</v>
      </c>
      <c r="B760" s="31" t="s">
        <v>12916</v>
      </c>
      <c r="C760" s="26" t="s">
        <v>12917</v>
      </c>
      <c r="D760" s="26" t="s">
        <v>12918</v>
      </c>
      <c r="E760" s="32">
        <v>169.6319</v>
      </c>
      <c r="F760" s="13">
        <v>3.91</v>
      </c>
      <c r="G760" s="18">
        <v>5.53</v>
      </c>
      <c r="H760" s="13" t="s">
        <v>11240</v>
      </c>
      <c r="I760" s="3" t="s">
        <v>11259</v>
      </c>
      <c r="J760" s="18">
        <v>5.53</v>
      </c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ht="15.0" customHeight="1">
      <c r="A761" s="8">
        <v>760.0</v>
      </c>
      <c r="B761" s="31" t="s">
        <v>12919</v>
      </c>
      <c r="C761" s="26" t="s">
        <v>12920</v>
      </c>
      <c r="D761" s="26" t="s">
        <v>12921</v>
      </c>
      <c r="E761" s="32">
        <v>153.1776</v>
      </c>
      <c r="F761" s="13">
        <v>3.53</v>
      </c>
      <c r="G761" s="18">
        <v>5.24</v>
      </c>
      <c r="H761" s="13" t="s">
        <v>11240</v>
      </c>
      <c r="I761" s="3" t="s">
        <v>11259</v>
      </c>
      <c r="J761" s="18">
        <v>5.24</v>
      </c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ht="15.0" customHeight="1">
      <c r="A762" s="8">
        <v>761.0</v>
      </c>
      <c r="B762" s="31" t="s">
        <v>3815</v>
      </c>
      <c r="C762" s="26" t="s">
        <v>12922</v>
      </c>
      <c r="D762" s="26" t="s">
        <v>12923</v>
      </c>
      <c r="E762" s="32">
        <v>152.2175</v>
      </c>
      <c r="F762" s="13">
        <v>0.71</v>
      </c>
      <c r="G762" s="31" t="s">
        <v>12924</v>
      </c>
      <c r="H762" s="13" t="s">
        <v>11240</v>
      </c>
      <c r="I762" s="3" t="s">
        <v>11259</v>
      </c>
      <c r="J762" s="18">
        <v>4.305</v>
      </c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ht="15.0" customHeight="1">
      <c r="A763" s="8">
        <v>762.0</v>
      </c>
      <c r="B763" s="9" t="s">
        <v>12925</v>
      </c>
      <c r="C763" s="3" t="s">
        <v>12926</v>
      </c>
      <c r="D763" s="3" t="s">
        <v>12927</v>
      </c>
      <c r="E763" s="25">
        <v>333.2312</v>
      </c>
      <c r="F763" s="13">
        <v>3.7</v>
      </c>
      <c r="G763" s="13">
        <v>5.997660185697905</v>
      </c>
      <c r="H763" s="13" t="s">
        <v>11240</v>
      </c>
      <c r="I763" s="3" t="s">
        <v>11300</v>
      </c>
      <c r="J763" s="11">
        <v>5.997660185697905</v>
      </c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ht="15.0" customHeight="1">
      <c r="A764" s="8">
        <v>763.0</v>
      </c>
      <c r="B764" s="31" t="s">
        <v>12928</v>
      </c>
      <c r="C764" s="26" t="s">
        <v>12929</v>
      </c>
      <c r="D764" s="26" t="s">
        <v>12930</v>
      </c>
      <c r="E764" s="32">
        <v>357.2518</v>
      </c>
      <c r="F764" s="13">
        <v>4.41</v>
      </c>
      <c r="G764" s="18">
        <v>3.9</v>
      </c>
      <c r="H764" s="13" t="s">
        <v>11240</v>
      </c>
      <c r="I764" s="3" t="s">
        <v>11259</v>
      </c>
      <c r="J764" s="18">
        <v>3.9</v>
      </c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ht="15.0" customHeight="1">
      <c r="A765" s="8">
        <v>764.0</v>
      </c>
      <c r="B765" s="31" t="s">
        <v>3828</v>
      </c>
      <c r="C765" s="26" t="s">
        <v>12931</v>
      </c>
      <c r="D765" s="26" t="s">
        <v>3830</v>
      </c>
      <c r="E765" s="32">
        <v>149.2136</v>
      </c>
      <c r="F765" s="13">
        <v>3.16</v>
      </c>
      <c r="G765" s="18">
        <v>7.11</v>
      </c>
      <c r="H765" s="13" t="s">
        <v>11240</v>
      </c>
      <c r="I765" s="3" t="s">
        <v>11259</v>
      </c>
      <c r="J765" s="18">
        <v>7.11</v>
      </c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ht="15.0" customHeight="1">
      <c r="A766" s="8">
        <v>765.0</v>
      </c>
      <c r="B766" s="31" t="s">
        <v>9322</v>
      </c>
      <c r="C766" s="26" t="s">
        <v>12932</v>
      </c>
      <c r="D766" s="26" t="s">
        <v>12933</v>
      </c>
      <c r="E766" s="32">
        <v>149.2136</v>
      </c>
      <c r="F766" s="13">
        <v>1.99</v>
      </c>
      <c r="G766" s="18">
        <v>5.47</v>
      </c>
      <c r="H766" s="13" t="s">
        <v>11240</v>
      </c>
      <c r="I766" s="3" t="s">
        <v>11259</v>
      </c>
      <c r="J766" s="18">
        <v>5.47</v>
      </c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ht="15.0" customHeight="1">
      <c r="A767" s="8">
        <v>766.0</v>
      </c>
      <c r="B767" s="31" t="s">
        <v>12934</v>
      </c>
      <c r="C767" s="26" t="s">
        <v>12935</v>
      </c>
      <c r="D767" s="26" t="s">
        <v>12936</v>
      </c>
      <c r="E767" s="32">
        <v>124.2041</v>
      </c>
      <c r="F767" s="13">
        <v>2.48</v>
      </c>
      <c r="G767" s="18">
        <v>5.1</v>
      </c>
      <c r="H767" s="13" t="s">
        <v>11240</v>
      </c>
      <c r="I767" s="3" t="s">
        <v>11259</v>
      </c>
      <c r="J767" s="18">
        <v>5.1</v>
      </c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ht="15.0" customHeight="1">
      <c r="A768" s="8">
        <v>767.0</v>
      </c>
      <c r="B768" s="31" t="s">
        <v>12937</v>
      </c>
      <c r="C768" s="26" t="s">
        <v>12938</v>
      </c>
      <c r="D768" s="26" t="s">
        <v>12939</v>
      </c>
      <c r="E768" s="32">
        <v>154.23</v>
      </c>
      <c r="F768" s="13">
        <v>2.56</v>
      </c>
      <c r="G768" s="18">
        <v>5.83</v>
      </c>
      <c r="H768" s="13" t="s">
        <v>11240</v>
      </c>
      <c r="I768" s="3" t="s">
        <v>11259</v>
      </c>
      <c r="J768" s="18">
        <v>5.83</v>
      </c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ht="15.0" customHeight="1">
      <c r="A769" s="8">
        <v>768.0</v>
      </c>
      <c r="B769" s="31" t="s">
        <v>12940</v>
      </c>
      <c r="C769" s="26" t="s">
        <v>12941</v>
      </c>
      <c r="D769" s="26" t="s">
        <v>12942</v>
      </c>
      <c r="E769" s="32">
        <v>158.6489</v>
      </c>
      <c r="F769" s="13">
        <v>3.13</v>
      </c>
      <c r="G769" s="18">
        <v>5.57</v>
      </c>
      <c r="H769" s="13" t="s">
        <v>11240</v>
      </c>
      <c r="I769" s="3" t="s">
        <v>11259</v>
      </c>
      <c r="J769" s="18">
        <v>5.57</v>
      </c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ht="15.0" customHeight="1">
      <c r="A770" s="8">
        <v>769.0</v>
      </c>
      <c r="B770" s="31" t="s">
        <v>12943</v>
      </c>
      <c r="C770" s="26" t="s">
        <v>12944</v>
      </c>
      <c r="D770" s="26" t="s">
        <v>12945</v>
      </c>
      <c r="E770" s="32">
        <v>163.2401</v>
      </c>
      <c r="F770" s="13">
        <v>1.65</v>
      </c>
      <c r="G770" s="18">
        <v>4.89</v>
      </c>
      <c r="H770" s="13" t="s">
        <v>11240</v>
      </c>
      <c r="I770" s="3" t="s">
        <v>11259</v>
      </c>
      <c r="J770" s="18">
        <v>4.89</v>
      </c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ht="15.0" customHeight="1">
      <c r="A771" s="8">
        <v>770.0</v>
      </c>
      <c r="B771" s="9" t="s">
        <v>3840</v>
      </c>
      <c r="C771" s="3" t="s">
        <v>3841</v>
      </c>
      <c r="D771" s="3" t="s">
        <v>12946</v>
      </c>
      <c r="E771" s="25">
        <v>275.1945</v>
      </c>
      <c r="F771" s="13">
        <v>1.98</v>
      </c>
      <c r="G771" s="13">
        <v>3.821206215223466</v>
      </c>
      <c r="H771" s="13" t="s">
        <v>11240</v>
      </c>
      <c r="I771" s="3" t="s">
        <v>11300</v>
      </c>
      <c r="J771" s="11">
        <v>3.821206215223466</v>
      </c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ht="15.0" customHeight="1">
      <c r="A772" s="8">
        <v>771.0</v>
      </c>
      <c r="B772" s="9" t="s">
        <v>3843</v>
      </c>
      <c r="C772" s="3" t="s">
        <v>12947</v>
      </c>
      <c r="D772" s="3" t="s">
        <v>12948</v>
      </c>
      <c r="E772" s="25">
        <v>291.2611</v>
      </c>
      <c r="F772" s="13">
        <v>3.83</v>
      </c>
      <c r="G772" s="13">
        <v>3.934140786424585</v>
      </c>
      <c r="H772" s="13" t="s">
        <v>11240</v>
      </c>
      <c r="I772" s="3" t="s">
        <v>11300</v>
      </c>
      <c r="J772" s="11">
        <v>3.934140786424585</v>
      </c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ht="15.0" customHeight="1">
      <c r="A773" s="8">
        <v>772.0</v>
      </c>
      <c r="B773" s="9" t="s">
        <v>3846</v>
      </c>
      <c r="C773" s="3" t="s">
        <v>12949</v>
      </c>
      <c r="D773" s="3" t="s">
        <v>12950</v>
      </c>
      <c r="E773" s="25">
        <v>277.2346</v>
      </c>
      <c r="F773" s="13">
        <v>3.3</v>
      </c>
      <c r="G773" s="13">
        <v>4.28443073384452</v>
      </c>
      <c r="H773" s="13" t="s">
        <v>11240</v>
      </c>
      <c r="I773" s="3" t="s">
        <v>11300</v>
      </c>
      <c r="J773" s="11">
        <v>4.28443073384452</v>
      </c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ht="15.0" customHeight="1">
      <c r="A774" s="8">
        <v>773.0</v>
      </c>
      <c r="B774" s="31" t="s">
        <v>12951</v>
      </c>
      <c r="C774" s="26" t="s">
        <v>12952</v>
      </c>
      <c r="D774" s="26" t="s">
        <v>12953</v>
      </c>
      <c r="E774" s="32">
        <v>138.1238</v>
      </c>
      <c r="F774" s="13">
        <v>0.65</v>
      </c>
      <c r="G774" s="18">
        <v>3.12</v>
      </c>
      <c r="H774" s="13" t="s">
        <v>11240</v>
      </c>
      <c r="I774" s="3" t="s">
        <v>11259</v>
      </c>
      <c r="J774" s="18">
        <v>3.12</v>
      </c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ht="15.0" customHeight="1">
      <c r="A775" s="8">
        <v>774.0</v>
      </c>
      <c r="B775" s="31" t="s">
        <v>9338</v>
      </c>
      <c r="C775" s="26" t="s">
        <v>12954</v>
      </c>
      <c r="D775" s="26" t="s">
        <v>12955</v>
      </c>
      <c r="E775" s="32">
        <v>122.1244</v>
      </c>
      <c r="F775" s="13">
        <v>-0.28</v>
      </c>
      <c r="G775" s="18">
        <v>2.41</v>
      </c>
      <c r="H775" s="13" t="s">
        <v>11240</v>
      </c>
      <c r="I775" s="3" t="s">
        <v>11259</v>
      </c>
      <c r="J775" s="18">
        <v>2.41</v>
      </c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ht="15.0" customHeight="1">
      <c r="A776" s="8">
        <v>775.0</v>
      </c>
      <c r="B776" s="31" t="s">
        <v>1975</v>
      </c>
      <c r="C776" s="26" t="s">
        <v>12956</v>
      </c>
      <c r="D776" s="26" t="s">
        <v>12957</v>
      </c>
      <c r="E776" s="32">
        <v>94.1143</v>
      </c>
      <c r="F776" s="13">
        <v>0.11</v>
      </c>
      <c r="G776" s="18">
        <v>2.18</v>
      </c>
      <c r="H776" s="13" t="s">
        <v>11240</v>
      </c>
      <c r="I776" s="3" t="s">
        <v>11259</v>
      </c>
      <c r="J776" s="18">
        <v>2.18</v>
      </c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ht="15.0" customHeight="1">
      <c r="A777" s="8">
        <v>776.0</v>
      </c>
      <c r="B777" s="31" t="s">
        <v>1978</v>
      </c>
      <c r="C777" s="26" t="s">
        <v>12958</v>
      </c>
      <c r="D777" s="26" t="s">
        <v>12959</v>
      </c>
      <c r="E777" s="32">
        <v>94.1143</v>
      </c>
      <c r="F777" s="13">
        <v>0.32</v>
      </c>
      <c r="G777" s="18">
        <v>3.6</v>
      </c>
      <c r="H777" s="13" t="s">
        <v>11240</v>
      </c>
      <c r="I777" s="3" t="s">
        <v>11259</v>
      </c>
      <c r="J777" s="18">
        <v>3.6</v>
      </c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ht="15.0" customHeight="1">
      <c r="A778" s="8">
        <v>777.0</v>
      </c>
      <c r="B778" s="31" t="s">
        <v>1981</v>
      </c>
      <c r="C778" s="26" t="s">
        <v>12960</v>
      </c>
      <c r="D778" s="26" t="s">
        <v>12961</v>
      </c>
      <c r="E778" s="32">
        <v>94.1143</v>
      </c>
      <c r="F778" s="13">
        <v>0.48</v>
      </c>
      <c r="G778" s="18">
        <v>2.57</v>
      </c>
      <c r="H778" s="13" t="s">
        <v>11240</v>
      </c>
      <c r="I778" s="3" t="s">
        <v>11259</v>
      </c>
      <c r="J778" s="18">
        <v>2.57</v>
      </c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ht="15.0" customHeight="1">
      <c r="A779" s="8">
        <v>778.0</v>
      </c>
      <c r="B779" s="31" t="s">
        <v>12962</v>
      </c>
      <c r="C779" s="26" t="s">
        <v>12963</v>
      </c>
      <c r="D779" s="26" t="s">
        <v>12964</v>
      </c>
      <c r="E779" s="32">
        <v>166.0763</v>
      </c>
      <c r="F779" s="13">
        <v>0.69</v>
      </c>
      <c r="G779" s="18">
        <v>3.03</v>
      </c>
      <c r="H779" s="13" t="s">
        <v>11240</v>
      </c>
      <c r="I779" s="3" t="s">
        <v>11259</v>
      </c>
      <c r="J779" s="18">
        <v>3.03</v>
      </c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ht="15.0" customHeight="1">
      <c r="A780" s="8">
        <v>779.0</v>
      </c>
      <c r="B780" s="31" t="s">
        <v>9380</v>
      </c>
      <c r="C780" s="26" t="s">
        <v>12965</v>
      </c>
      <c r="D780" s="26" t="s">
        <v>12966</v>
      </c>
      <c r="E780" s="32">
        <v>198.9849</v>
      </c>
      <c r="F780" s="13">
        <v>1.58</v>
      </c>
      <c r="G780" s="18">
        <v>3.72</v>
      </c>
      <c r="H780" s="13" t="s">
        <v>11240</v>
      </c>
      <c r="I780" s="3" t="s">
        <v>11259</v>
      </c>
      <c r="J780" s="18">
        <v>3.72</v>
      </c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ht="15.0" customHeight="1">
      <c r="A781" s="8">
        <v>780.0</v>
      </c>
      <c r="B781" s="31" t="s">
        <v>9384</v>
      </c>
      <c r="C781" s="26" t="s">
        <v>12967</v>
      </c>
      <c r="D781" s="26" t="s">
        <v>12968</v>
      </c>
      <c r="E781" s="32">
        <v>122.1673</v>
      </c>
      <c r="F781" s="13">
        <v>1.34</v>
      </c>
      <c r="G781" s="31" t="s">
        <v>12969</v>
      </c>
      <c r="H781" s="13" t="s">
        <v>11240</v>
      </c>
      <c r="I781" s="3" t="s">
        <v>11259</v>
      </c>
      <c r="J781" s="18">
        <v>3.725</v>
      </c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ht="15.0" customHeight="1">
      <c r="A782" s="8">
        <v>781.0</v>
      </c>
      <c r="B782" s="31" t="s">
        <v>1987</v>
      </c>
      <c r="C782" s="26" t="s">
        <v>12970</v>
      </c>
      <c r="D782" s="26" t="s">
        <v>12971</v>
      </c>
      <c r="E782" s="32">
        <v>122.1673</v>
      </c>
      <c r="F782" s="13">
        <v>1.65</v>
      </c>
      <c r="G782" s="18">
        <v>3.09</v>
      </c>
      <c r="H782" s="13" t="s">
        <v>11240</v>
      </c>
      <c r="I782" s="3" t="s">
        <v>11259</v>
      </c>
      <c r="J782" s="18">
        <v>3.09</v>
      </c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ht="15.0" customHeight="1">
      <c r="A783" s="8">
        <v>782.0</v>
      </c>
      <c r="B783" s="31" t="s">
        <v>9390</v>
      </c>
      <c r="C783" s="26" t="s">
        <v>12972</v>
      </c>
      <c r="D783" s="26" t="s">
        <v>12973</v>
      </c>
      <c r="E783" s="32">
        <v>104.1092</v>
      </c>
      <c r="F783" s="13">
        <v>0.46</v>
      </c>
      <c r="G783" s="31" t="s">
        <v>12974</v>
      </c>
      <c r="H783" s="13" t="s">
        <v>11240</v>
      </c>
      <c r="I783" s="3" t="s">
        <v>11259</v>
      </c>
      <c r="J783" s="18">
        <v>2.39</v>
      </c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ht="15.0" customHeight="1">
      <c r="A784" s="8">
        <v>783.0</v>
      </c>
      <c r="B784" s="31" t="s">
        <v>3857</v>
      </c>
      <c r="C784" s="26" t="s">
        <v>12975</v>
      </c>
      <c r="D784" s="26" t="s">
        <v>12976</v>
      </c>
      <c r="E784" s="32">
        <v>104.1092</v>
      </c>
      <c r="F784" s="13">
        <v>0.36</v>
      </c>
      <c r="G784" s="18">
        <v>2.21</v>
      </c>
      <c r="H784" s="13" t="s">
        <v>11240</v>
      </c>
      <c r="I784" s="3" t="s">
        <v>11259</v>
      </c>
      <c r="J784" s="18">
        <v>2.21</v>
      </c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ht="15.0" customHeight="1">
      <c r="A785" s="8">
        <v>784.0</v>
      </c>
      <c r="B785" s="31" t="s">
        <v>1990</v>
      </c>
      <c r="C785" s="26" t="s">
        <v>12977</v>
      </c>
      <c r="D785" s="26" t="s">
        <v>12978</v>
      </c>
      <c r="E785" s="32">
        <v>104.1092</v>
      </c>
      <c r="F785" s="13">
        <v>0.45</v>
      </c>
      <c r="G785" s="18">
        <v>2.81</v>
      </c>
      <c r="H785" s="13" t="s">
        <v>11240</v>
      </c>
      <c r="I785" s="3" t="s">
        <v>11259</v>
      </c>
      <c r="J785" s="18">
        <v>2.81</v>
      </c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ht="15.0" customHeight="1">
      <c r="A786" s="8">
        <v>785.0</v>
      </c>
      <c r="B786" s="31" t="s">
        <v>9398</v>
      </c>
      <c r="C786" s="26" t="s">
        <v>12979</v>
      </c>
      <c r="D786" s="26" t="s">
        <v>12980</v>
      </c>
      <c r="E786" s="32">
        <v>109.1289</v>
      </c>
      <c r="F786" s="13">
        <v>0.25</v>
      </c>
      <c r="G786" s="18">
        <v>2.32</v>
      </c>
      <c r="H786" s="13" t="s">
        <v>11240</v>
      </c>
      <c r="I786" s="3" t="s">
        <v>11259</v>
      </c>
      <c r="J786" s="18">
        <v>2.32</v>
      </c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ht="15.0" customHeight="1">
      <c r="A787" s="8">
        <v>786.0</v>
      </c>
      <c r="B787" s="31" t="s">
        <v>9402</v>
      </c>
      <c r="C787" s="26" t="s">
        <v>12981</v>
      </c>
      <c r="D787" s="26" t="s">
        <v>12982</v>
      </c>
      <c r="E787" s="32">
        <v>109.1289</v>
      </c>
      <c r="F787" s="13">
        <v>-0.39</v>
      </c>
      <c r="G787" s="18">
        <v>2.24</v>
      </c>
      <c r="H787" s="13" t="s">
        <v>11240</v>
      </c>
      <c r="I787" s="3" t="s">
        <v>11259</v>
      </c>
      <c r="J787" s="18">
        <v>2.24</v>
      </c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ht="15.0" customHeight="1">
      <c r="A788" s="8">
        <v>787.0</v>
      </c>
      <c r="B788" s="31" t="s">
        <v>9406</v>
      </c>
      <c r="C788" s="26" t="s">
        <v>9407</v>
      </c>
      <c r="D788" s="26" t="s">
        <v>12983</v>
      </c>
      <c r="E788" s="32">
        <v>111.0985</v>
      </c>
      <c r="F788" s="13">
        <v>0.59</v>
      </c>
      <c r="G788" s="18">
        <v>2.62</v>
      </c>
      <c r="H788" s="13" t="s">
        <v>11240</v>
      </c>
      <c r="I788" s="3" t="s">
        <v>11259</v>
      </c>
      <c r="J788" s="43">
        <v>2.62</v>
      </c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ht="15.0" customHeight="1">
      <c r="A789" s="8">
        <v>788.0</v>
      </c>
      <c r="B789" s="31" t="s">
        <v>9414</v>
      </c>
      <c r="C789" s="26" t="s">
        <v>12984</v>
      </c>
      <c r="D789" s="26" t="s">
        <v>9416</v>
      </c>
      <c r="E789" s="32">
        <v>203.5397</v>
      </c>
      <c r="F789" s="13">
        <v>1.08</v>
      </c>
      <c r="G789" s="18">
        <v>6.64</v>
      </c>
      <c r="H789" s="13" t="s">
        <v>11240</v>
      </c>
      <c r="I789" s="3" t="s">
        <v>11259</v>
      </c>
      <c r="J789" s="18">
        <v>6.64</v>
      </c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ht="15.0" customHeight="1">
      <c r="A790" s="8">
        <v>789.0</v>
      </c>
      <c r="B790" s="31" t="s">
        <v>9418</v>
      </c>
      <c r="C790" s="26" t="s">
        <v>12985</v>
      </c>
      <c r="D790" s="26" t="s">
        <v>12986</v>
      </c>
      <c r="E790" s="32">
        <v>95.0991</v>
      </c>
      <c r="F790" s="13">
        <v>0.48</v>
      </c>
      <c r="G790" s="18">
        <v>2.25</v>
      </c>
      <c r="H790" s="13" t="s">
        <v>11240</v>
      </c>
      <c r="I790" s="3" t="s">
        <v>11259</v>
      </c>
      <c r="J790" s="18">
        <v>2.25</v>
      </c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ht="15.0" customHeight="1">
      <c r="A791" s="8">
        <v>790.0</v>
      </c>
      <c r="B791" s="31" t="s">
        <v>9422</v>
      </c>
      <c r="C791" s="26" t="s">
        <v>9423</v>
      </c>
      <c r="D791" s="26" t="s">
        <v>12987</v>
      </c>
      <c r="E791" s="32">
        <v>95.0991</v>
      </c>
      <c r="F791" s="13">
        <v>1.07</v>
      </c>
      <c r="G791" s="18">
        <v>2.57</v>
      </c>
      <c r="H791" s="13" t="s">
        <v>11240</v>
      </c>
      <c r="I791" s="3" t="s">
        <v>11259</v>
      </c>
      <c r="J791" s="18">
        <v>2.57</v>
      </c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ht="15.0" customHeight="1">
      <c r="A792" s="8">
        <v>791.0</v>
      </c>
      <c r="B792" s="31" t="s">
        <v>1996</v>
      </c>
      <c r="C792" s="26" t="s">
        <v>1997</v>
      </c>
      <c r="D792" s="26" t="s">
        <v>12988</v>
      </c>
      <c r="E792" s="32">
        <v>129.5439</v>
      </c>
      <c r="F792" s="13">
        <v>1.72</v>
      </c>
      <c r="G792" s="18">
        <v>2.57</v>
      </c>
      <c r="H792" s="13" t="s">
        <v>11240</v>
      </c>
      <c r="I792" s="3" t="s">
        <v>11259</v>
      </c>
      <c r="J792" s="18">
        <v>2.57</v>
      </c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ht="15.0" customHeight="1">
      <c r="A793" s="8">
        <v>792.0</v>
      </c>
      <c r="B793" s="31" t="s">
        <v>9460</v>
      </c>
      <c r="C793" s="26" t="s">
        <v>12989</v>
      </c>
      <c r="D793" s="26" t="s">
        <v>12990</v>
      </c>
      <c r="E793" s="32">
        <v>139.1119</v>
      </c>
      <c r="F793" s="13">
        <v>0.65</v>
      </c>
      <c r="G793" s="18">
        <v>3.26</v>
      </c>
      <c r="H793" s="13" t="s">
        <v>11240</v>
      </c>
      <c r="I793" s="3" t="s">
        <v>11259</v>
      </c>
      <c r="J793" s="18">
        <v>3.26</v>
      </c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ht="15.0" customHeight="1">
      <c r="A794" s="8">
        <v>793.0</v>
      </c>
      <c r="B794" s="31" t="s">
        <v>9476</v>
      </c>
      <c r="C794" s="26" t="s">
        <v>12991</v>
      </c>
      <c r="D794" s="26" t="s">
        <v>9478</v>
      </c>
      <c r="E794" s="32">
        <v>158.5421</v>
      </c>
      <c r="F794" s="13">
        <v>1.27</v>
      </c>
      <c r="G794" s="18">
        <v>3.67</v>
      </c>
      <c r="H794" s="13" t="s">
        <v>11240</v>
      </c>
      <c r="I794" s="3" t="s">
        <v>11259</v>
      </c>
      <c r="J794" s="18">
        <v>3.67</v>
      </c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ht="15.0" customHeight="1">
      <c r="A795" s="8">
        <v>794.0</v>
      </c>
      <c r="B795" s="31" t="s">
        <v>9513</v>
      </c>
      <c r="C795" s="26" t="s">
        <v>9514</v>
      </c>
      <c r="D795" s="26" t="s">
        <v>12992</v>
      </c>
      <c r="E795" s="32">
        <v>122.1244</v>
      </c>
      <c r="F795" s="13">
        <v>0.77</v>
      </c>
      <c r="G795" s="18">
        <v>3.74</v>
      </c>
      <c r="H795" s="13" t="s">
        <v>11240</v>
      </c>
      <c r="I795" s="3" t="s">
        <v>11259</v>
      </c>
      <c r="J795" s="18">
        <v>3.74</v>
      </c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ht="15.0" customHeight="1">
      <c r="A796" s="8">
        <v>795.0</v>
      </c>
      <c r="B796" s="31" t="s">
        <v>12993</v>
      </c>
      <c r="C796" s="26" t="s">
        <v>12994</v>
      </c>
      <c r="D796" s="26" t="s">
        <v>12995</v>
      </c>
      <c r="E796" s="32">
        <v>138.191</v>
      </c>
      <c r="F796" s="13">
        <v>0.49</v>
      </c>
      <c r="G796" s="18">
        <v>4.45</v>
      </c>
      <c r="H796" s="13" t="s">
        <v>11240</v>
      </c>
      <c r="I796" s="3" t="s">
        <v>11259</v>
      </c>
      <c r="J796" s="18">
        <v>4.45</v>
      </c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ht="15.0" customHeight="1">
      <c r="A797" s="8">
        <v>796.0</v>
      </c>
      <c r="B797" s="31" t="s">
        <v>12996</v>
      </c>
      <c r="C797" s="26" t="s">
        <v>12997</v>
      </c>
      <c r="D797" s="26" t="s">
        <v>12998</v>
      </c>
      <c r="E797" s="32">
        <v>118.1357</v>
      </c>
      <c r="F797" s="13">
        <v>0.37</v>
      </c>
      <c r="G797" s="18">
        <v>3.61</v>
      </c>
      <c r="H797" s="13" t="s">
        <v>11240</v>
      </c>
      <c r="I797" s="3" t="s">
        <v>11259</v>
      </c>
      <c r="J797" s="18">
        <v>3.61</v>
      </c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ht="15.0" customHeight="1">
      <c r="A798" s="8">
        <v>797.0</v>
      </c>
      <c r="B798" s="31" t="s">
        <v>12999</v>
      </c>
      <c r="C798" s="26" t="s">
        <v>13000</v>
      </c>
      <c r="D798" s="26" t="s">
        <v>13001</v>
      </c>
      <c r="E798" s="32">
        <v>111.1657</v>
      </c>
      <c r="F798" s="13">
        <v>-0.13</v>
      </c>
      <c r="G798" s="18">
        <v>4.68</v>
      </c>
      <c r="H798" s="13" t="s">
        <v>11240</v>
      </c>
      <c r="I798" s="3" t="s">
        <v>11259</v>
      </c>
      <c r="J798" s="18">
        <v>4.68</v>
      </c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ht="15.0" customHeight="1">
      <c r="A799" s="8">
        <v>798.0</v>
      </c>
      <c r="B799" s="9" t="s">
        <v>13002</v>
      </c>
      <c r="C799" s="3" t="s">
        <v>13003</v>
      </c>
      <c r="D799" s="3" t="s">
        <v>13004</v>
      </c>
      <c r="E799" s="25">
        <v>322.533</v>
      </c>
      <c r="F799" s="13">
        <v>4.31</v>
      </c>
      <c r="G799" s="13">
        <v>3.7745304324328997</v>
      </c>
      <c r="H799" s="13" t="s">
        <v>11240</v>
      </c>
      <c r="I799" s="3" t="s">
        <v>11300</v>
      </c>
      <c r="J799" s="11">
        <v>3.7745304324328997</v>
      </c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ht="15.0" customHeight="1">
      <c r="A800" s="8">
        <v>799.0</v>
      </c>
      <c r="B800" s="31" t="s">
        <v>2014</v>
      </c>
      <c r="C800" s="3" t="s">
        <v>2015</v>
      </c>
      <c r="D800" s="26" t="s">
        <v>13005</v>
      </c>
      <c r="E800" s="25">
        <v>154.2074</v>
      </c>
      <c r="F800" s="13">
        <v>3.98</v>
      </c>
      <c r="G800" s="18">
        <v>4.91</v>
      </c>
      <c r="H800" s="20" t="s">
        <v>11296</v>
      </c>
      <c r="I800" s="26" t="s">
        <v>11259</v>
      </c>
      <c r="J800" s="18">
        <v>4.91</v>
      </c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ht="15.0" customHeight="1">
      <c r="A801" s="8">
        <v>800.0</v>
      </c>
      <c r="B801" s="31" t="s">
        <v>13006</v>
      </c>
      <c r="C801" s="26" t="s">
        <v>13007</v>
      </c>
      <c r="D801" s="26" t="s">
        <v>13008</v>
      </c>
      <c r="E801" s="32">
        <v>168.2339</v>
      </c>
      <c r="F801" s="13">
        <v>4.3</v>
      </c>
      <c r="G801" s="18">
        <v>5.09</v>
      </c>
      <c r="H801" s="13" t="s">
        <v>11240</v>
      </c>
      <c r="I801" s="3" t="s">
        <v>11259</v>
      </c>
      <c r="J801" s="18">
        <v>5.09</v>
      </c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ht="15.0" customHeight="1">
      <c r="A802" s="8">
        <v>801.0</v>
      </c>
      <c r="B802" s="31" t="s">
        <v>9523</v>
      </c>
      <c r="C802" s="26" t="s">
        <v>13009</v>
      </c>
      <c r="D802" s="26" t="s">
        <v>13010</v>
      </c>
      <c r="E802" s="32">
        <v>168.2339</v>
      </c>
      <c r="F802" s="13">
        <v>4.63</v>
      </c>
      <c r="G802" s="31" t="s">
        <v>13011</v>
      </c>
      <c r="H802" s="13" t="s">
        <v>11240</v>
      </c>
      <c r="I802" s="3" t="s">
        <v>11259</v>
      </c>
      <c r="J802" s="18">
        <v>5.0</v>
      </c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ht="15.0" customHeight="1">
      <c r="A803" s="8">
        <v>802.0</v>
      </c>
      <c r="B803" s="9" t="s">
        <v>3878</v>
      </c>
      <c r="C803" s="3" t="s">
        <v>3879</v>
      </c>
      <c r="D803" s="26" t="s">
        <v>13012</v>
      </c>
      <c r="E803" s="25">
        <v>188.6522</v>
      </c>
      <c r="F803" s="13">
        <v>4.61</v>
      </c>
      <c r="G803" s="18">
        <v>6.2</v>
      </c>
      <c r="H803" s="20" t="s">
        <v>11240</v>
      </c>
      <c r="I803" s="26" t="s">
        <v>11361</v>
      </c>
      <c r="J803" s="18">
        <v>6.2</v>
      </c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ht="15.0" customHeight="1">
      <c r="A804" s="8">
        <v>803.0</v>
      </c>
      <c r="B804" s="9" t="s">
        <v>13013</v>
      </c>
      <c r="C804" s="3" t="s">
        <v>13014</v>
      </c>
      <c r="D804" s="26" t="s">
        <v>13015</v>
      </c>
      <c r="E804" s="25">
        <v>223.097</v>
      </c>
      <c r="F804" s="13">
        <v>5.02</v>
      </c>
      <c r="G804" s="18">
        <v>7.12</v>
      </c>
      <c r="H804" s="20" t="s">
        <v>11240</v>
      </c>
      <c r="I804" s="26" t="s">
        <v>11361</v>
      </c>
      <c r="J804" s="18">
        <v>7.12</v>
      </c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ht="15.0" customHeight="1">
      <c r="A805" s="8">
        <v>804.0</v>
      </c>
      <c r="B805" s="31" t="s">
        <v>9540</v>
      </c>
      <c r="C805" s="26" t="s">
        <v>13016</v>
      </c>
      <c r="D805" s="26" t="s">
        <v>13017</v>
      </c>
      <c r="E805" s="32">
        <v>184.2333</v>
      </c>
      <c r="F805" s="13">
        <v>2.84</v>
      </c>
      <c r="G805" s="18">
        <v>4.87</v>
      </c>
      <c r="H805" s="13" t="s">
        <v>11240</v>
      </c>
      <c r="I805" s="3" t="s">
        <v>11259</v>
      </c>
      <c r="J805" s="18">
        <v>4.87</v>
      </c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ht="15.0" customHeight="1">
      <c r="A806" s="8">
        <v>805.0</v>
      </c>
      <c r="B806" s="31" t="s">
        <v>9544</v>
      </c>
      <c r="C806" s="26" t="s">
        <v>13018</v>
      </c>
      <c r="D806" s="26" t="s">
        <v>13019</v>
      </c>
      <c r="E806" s="32">
        <v>198.2169</v>
      </c>
      <c r="F806" s="13">
        <v>3.75</v>
      </c>
      <c r="G806" s="18">
        <v>4.16</v>
      </c>
      <c r="H806" s="13" t="s">
        <v>11240</v>
      </c>
      <c r="I806" s="3" t="s">
        <v>11259</v>
      </c>
      <c r="J806" s="18">
        <v>4.16</v>
      </c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ht="15.0" customHeight="1">
      <c r="A807" s="8">
        <v>806.0</v>
      </c>
      <c r="B807" s="31" t="s">
        <v>9558</v>
      </c>
      <c r="C807" s="3" t="s">
        <v>9559</v>
      </c>
      <c r="D807" s="26" t="s">
        <v>13020</v>
      </c>
      <c r="E807" s="25">
        <v>184.2333</v>
      </c>
      <c r="F807" s="13">
        <v>2.67</v>
      </c>
      <c r="G807" s="18">
        <v>3.52</v>
      </c>
      <c r="H807" s="20" t="s">
        <v>11296</v>
      </c>
      <c r="I807" s="26" t="s">
        <v>11259</v>
      </c>
      <c r="J807" s="18">
        <v>3.52</v>
      </c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ht="15.0" customHeight="1">
      <c r="A808" s="8">
        <v>807.0</v>
      </c>
      <c r="B808" s="31" t="s">
        <v>13021</v>
      </c>
      <c r="C808" s="26" t="s">
        <v>13022</v>
      </c>
      <c r="D808" s="26" t="s">
        <v>13023</v>
      </c>
      <c r="E808" s="32">
        <v>168.2339</v>
      </c>
      <c r="F808" s="13">
        <v>4.14</v>
      </c>
      <c r="G808" s="18">
        <v>4.87</v>
      </c>
      <c r="H808" s="13" t="s">
        <v>11240</v>
      </c>
      <c r="I808" s="3" t="s">
        <v>11259</v>
      </c>
      <c r="J808" s="18">
        <v>4.87</v>
      </c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ht="15.0" customHeight="1">
      <c r="A809" s="8">
        <v>808.0</v>
      </c>
      <c r="B809" s="31" t="s">
        <v>13024</v>
      </c>
      <c r="C809" s="26" t="s">
        <v>13025</v>
      </c>
      <c r="D809" s="26" t="s">
        <v>13026</v>
      </c>
      <c r="E809" s="32">
        <v>183.2485</v>
      </c>
      <c r="F809" s="13">
        <v>2.7</v>
      </c>
      <c r="G809" s="18">
        <v>3.59</v>
      </c>
      <c r="H809" s="13" t="s">
        <v>11240</v>
      </c>
      <c r="I809" s="3" t="s">
        <v>11259</v>
      </c>
      <c r="J809" s="18">
        <v>3.59</v>
      </c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ht="15.0" customHeight="1">
      <c r="A810" s="8">
        <v>809.0</v>
      </c>
      <c r="B810" s="31" t="s">
        <v>13027</v>
      </c>
      <c r="C810" s="26" t="s">
        <v>13028</v>
      </c>
      <c r="D810" s="26" t="s">
        <v>13029</v>
      </c>
      <c r="E810" s="32">
        <v>183.2485</v>
      </c>
      <c r="F810" s="13">
        <v>3.13</v>
      </c>
      <c r="G810" s="18">
        <v>4.92</v>
      </c>
      <c r="H810" s="13" t="s">
        <v>11240</v>
      </c>
      <c r="I810" s="3" t="s">
        <v>11259</v>
      </c>
      <c r="J810" s="18">
        <v>4.92</v>
      </c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ht="15.0" customHeight="1">
      <c r="A811" s="8">
        <v>810.0</v>
      </c>
      <c r="B811" s="9" t="s">
        <v>2038</v>
      </c>
      <c r="C811" s="3" t="s">
        <v>13030</v>
      </c>
      <c r="D811" s="3" t="s">
        <v>2040</v>
      </c>
      <c r="E811" s="25">
        <v>169.222</v>
      </c>
      <c r="F811" s="13">
        <v>3.5</v>
      </c>
      <c r="G811" s="31" t="s">
        <v>13031</v>
      </c>
      <c r="H811" s="13" t="s">
        <v>11240</v>
      </c>
      <c r="I811" s="3" t="s">
        <v>13032</v>
      </c>
      <c r="J811" s="11">
        <v>5.0</v>
      </c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ht="15.0" customHeight="1">
      <c r="A812" s="8">
        <v>811.0</v>
      </c>
      <c r="B812" s="31" t="s">
        <v>13033</v>
      </c>
      <c r="C812" s="26" t="s">
        <v>13034</v>
      </c>
      <c r="D812" s="26" t="s">
        <v>13035</v>
      </c>
      <c r="E812" s="32">
        <v>210.2276</v>
      </c>
      <c r="F812" s="13">
        <v>3.38</v>
      </c>
      <c r="G812" s="18">
        <v>5.56</v>
      </c>
      <c r="H812" s="13" t="s">
        <v>11240</v>
      </c>
      <c r="I812" s="3" t="s">
        <v>11259</v>
      </c>
      <c r="J812" s="18">
        <v>5.56</v>
      </c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ht="15.0" customHeight="1">
      <c r="A813" s="8">
        <v>812.0</v>
      </c>
      <c r="B813" s="31" t="s">
        <v>9576</v>
      </c>
      <c r="C813" s="3" t="s">
        <v>9577</v>
      </c>
      <c r="D813" s="26" t="s">
        <v>13036</v>
      </c>
      <c r="E813" s="25">
        <v>198.2169</v>
      </c>
      <c r="F813" s="13">
        <v>3.59</v>
      </c>
      <c r="G813" s="18">
        <v>5.14</v>
      </c>
      <c r="H813" s="20" t="s">
        <v>11296</v>
      </c>
      <c r="I813" s="26" t="s">
        <v>11259</v>
      </c>
      <c r="J813" s="18">
        <v>5.14</v>
      </c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ht="15.0" customHeight="1">
      <c r="A814" s="8">
        <v>813.0</v>
      </c>
      <c r="B814" s="31" t="s">
        <v>2044</v>
      </c>
      <c r="C814" s="3" t="s">
        <v>2045</v>
      </c>
      <c r="D814" s="26" t="s">
        <v>13037</v>
      </c>
      <c r="E814" s="25">
        <v>170.2068</v>
      </c>
      <c r="F814" s="13">
        <v>4.21</v>
      </c>
      <c r="G814" s="18">
        <v>4.67</v>
      </c>
      <c r="H814" s="20" t="s">
        <v>11296</v>
      </c>
      <c r="I814" s="26" t="s">
        <v>11259</v>
      </c>
      <c r="J814" s="18">
        <v>4.67</v>
      </c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ht="15.0" customHeight="1">
      <c r="A815" s="8">
        <v>814.0</v>
      </c>
      <c r="B815" s="31" t="s">
        <v>13038</v>
      </c>
      <c r="C815" s="26" t="s">
        <v>13039</v>
      </c>
      <c r="D815" s="26" t="s">
        <v>13040</v>
      </c>
      <c r="E815" s="32">
        <v>342.4308</v>
      </c>
      <c r="F815" s="13">
        <v>6.38</v>
      </c>
      <c r="G815" s="18">
        <v>4.43</v>
      </c>
      <c r="H815" s="13" t="s">
        <v>11240</v>
      </c>
      <c r="I815" s="3" t="s">
        <v>11259</v>
      </c>
      <c r="J815" s="18">
        <v>4.43</v>
      </c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ht="15.0" customHeight="1">
      <c r="A816" s="8">
        <v>815.0</v>
      </c>
      <c r="B816" s="31" t="s">
        <v>13041</v>
      </c>
      <c r="C816" s="26" t="s">
        <v>13042</v>
      </c>
      <c r="D816" s="26" t="s">
        <v>13043</v>
      </c>
      <c r="E816" s="32">
        <v>214.2163</v>
      </c>
      <c r="F816" s="13">
        <v>3.91</v>
      </c>
      <c r="G816" s="18">
        <v>4.05</v>
      </c>
      <c r="H816" s="13" t="s">
        <v>11240</v>
      </c>
      <c r="I816" s="3" t="s">
        <v>11259</v>
      </c>
      <c r="J816" s="18">
        <v>4.05</v>
      </c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ht="15.0" customHeight="1">
      <c r="A817" s="8">
        <v>816.0</v>
      </c>
      <c r="B817" s="31" t="s">
        <v>2059</v>
      </c>
      <c r="C817" s="3" t="s">
        <v>2060</v>
      </c>
      <c r="D817" s="26" t="s">
        <v>13044</v>
      </c>
      <c r="E817" s="25">
        <v>182.2175</v>
      </c>
      <c r="F817" s="13">
        <v>3.18</v>
      </c>
      <c r="G817" s="18">
        <v>4.31</v>
      </c>
      <c r="H817" s="20" t="s">
        <v>11296</v>
      </c>
      <c r="I817" s="26" t="s">
        <v>11259</v>
      </c>
      <c r="J817" s="18">
        <v>4.31</v>
      </c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ht="15.0" customHeight="1">
      <c r="A818" s="8">
        <v>817.0</v>
      </c>
      <c r="B818" s="31" t="s">
        <v>9600</v>
      </c>
      <c r="C818" s="26" t="s">
        <v>13045</v>
      </c>
      <c r="D818" s="26" t="s">
        <v>13046</v>
      </c>
      <c r="E818" s="32">
        <v>216.6623</v>
      </c>
      <c r="F818" s="13">
        <v>3.79</v>
      </c>
      <c r="G818" s="18">
        <v>5.25</v>
      </c>
      <c r="H818" s="13" t="s">
        <v>11240</v>
      </c>
      <c r="I818" s="3" t="s">
        <v>11259</v>
      </c>
      <c r="J818" s="18">
        <v>5.25</v>
      </c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ht="15.0" customHeight="1">
      <c r="A819" s="8">
        <v>818.0</v>
      </c>
      <c r="B819" s="31" t="s">
        <v>13047</v>
      </c>
      <c r="C819" s="26" t="s">
        <v>13048</v>
      </c>
      <c r="D819" s="26" t="s">
        <v>13049</v>
      </c>
      <c r="E819" s="32">
        <v>200.208</v>
      </c>
      <c r="F819" s="13">
        <v>3.35</v>
      </c>
      <c r="G819" s="18">
        <v>4.61</v>
      </c>
      <c r="H819" s="13" t="s">
        <v>11240</v>
      </c>
      <c r="I819" s="3" t="s">
        <v>11259</v>
      </c>
      <c r="J819" s="18">
        <v>4.61</v>
      </c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ht="15.0" customHeight="1">
      <c r="A820" s="8">
        <v>819.0</v>
      </c>
      <c r="B820" s="31" t="s">
        <v>13050</v>
      </c>
      <c r="C820" s="26" t="s">
        <v>13051</v>
      </c>
      <c r="D820" s="26" t="s">
        <v>13052</v>
      </c>
      <c r="E820" s="32">
        <v>250.2155</v>
      </c>
      <c r="F820" s="13">
        <v>4.11</v>
      </c>
      <c r="G820" s="18">
        <v>6.13</v>
      </c>
      <c r="H820" s="13" t="s">
        <v>11240</v>
      </c>
      <c r="I820" s="3" t="s">
        <v>11259</v>
      </c>
      <c r="J820" s="18">
        <v>6.13</v>
      </c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ht="15.0" customHeight="1">
      <c r="A821" s="8">
        <v>820.0</v>
      </c>
      <c r="B821" s="31" t="s">
        <v>2062</v>
      </c>
      <c r="C821" s="3" t="s">
        <v>2063</v>
      </c>
      <c r="D821" s="26" t="s">
        <v>2064</v>
      </c>
      <c r="E821" s="25">
        <v>142.1967</v>
      </c>
      <c r="F821" s="13">
        <v>3.87</v>
      </c>
      <c r="G821" s="18">
        <v>5.112899596393747</v>
      </c>
      <c r="H821" s="20" t="s">
        <v>11296</v>
      </c>
      <c r="I821" s="26" t="s">
        <v>11394</v>
      </c>
      <c r="J821" s="18">
        <v>5.112899596393747</v>
      </c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ht="15.0" customHeight="1">
      <c r="A822" s="8">
        <v>821.0</v>
      </c>
      <c r="B822" s="31" t="s">
        <v>2065</v>
      </c>
      <c r="C822" s="26" t="s">
        <v>13053</v>
      </c>
      <c r="D822" s="26" t="s">
        <v>3932</v>
      </c>
      <c r="E822" s="32">
        <v>128.1702</v>
      </c>
      <c r="F822" s="13">
        <v>3.3</v>
      </c>
      <c r="G822" s="31" t="s">
        <v>13054</v>
      </c>
      <c r="H822" s="13" t="s">
        <v>11240</v>
      </c>
      <c r="I822" s="3" t="s">
        <v>13055</v>
      </c>
      <c r="J822" s="18">
        <v>4.7</v>
      </c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ht="15.0" customHeight="1">
      <c r="A823" s="8">
        <v>822.0</v>
      </c>
      <c r="B823" s="31" t="s">
        <v>2068</v>
      </c>
      <c r="C823" s="3" t="s">
        <v>2069</v>
      </c>
      <c r="D823" s="26" t="s">
        <v>2070</v>
      </c>
      <c r="E823" s="25">
        <v>142.1967</v>
      </c>
      <c r="F823" s="13">
        <v>3.86</v>
      </c>
      <c r="G823" s="18">
        <v>5.012899596393747</v>
      </c>
      <c r="H823" s="20" t="s">
        <v>11296</v>
      </c>
      <c r="I823" s="26" t="s">
        <v>11394</v>
      </c>
      <c r="J823" s="18">
        <v>5.012899596393747</v>
      </c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ht="15.0" customHeight="1">
      <c r="A824" s="8">
        <v>823.0</v>
      </c>
      <c r="B824" s="31" t="s">
        <v>2074</v>
      </c>
      <c r="C824" s="3" t="s">
        <v>2075</v>
      </c>
      <c r="D824" s="26" t="s">
        <v>13056</v>
      </c>
      <c r="E824" s="25">
        <v>156.2232</v>
      </c>
      <c r="F824" s="13">
        <v>4.42</v>
      </c>
      <c r="G824" s="18">
        <v>5.293746919416094</v>
      </c>
      <c r="H824" s="20" t="s">
        <v>11296</v>
      </c>
      <c r="I824" s="26" t="s">
        <v>11394</v>
      </c>
      <c r="J824" s="18">
        <v>5.293746919416094</v>
      </c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ht="15.0" customHeight="1">
      <c r="A825" s="8">
        <v>824.0</v>
      </c>
      <c r="B825" s="31" t="s">
        <v>9623</v>
      </c>
      <c r="C825" s="26" t="s">
        <v>13057</v>
      </c>
      <c r="D825" s="26" t="s">
        <v>9625</v>
      </c>
      <c r="E825" s="32">
        <v>156.2232</v>
      </c>
      <c r="F825" s="13">
        <v>4.4</v>
      </c>
      <c r="G825" s="18">
        <v>5.91</v>
      </c>
      <c r="H825" s="13" t="s">
        <v>11240</v>
      </c>
      <c r="I825" s="3" t="s">
        <v>11259</v>
      </c>
      <c r="J825" s="18">
        <v>5.91</v>
      </c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ht="15.0" customHeight="1">
      <c r="A826" s="8">
        <v>825.0</v>
      </c>
      <c r="B826" s="9" t="s">
        <v>13058</v>
      </c>
      <c r="C826" s="3" t="s">
        <v>13059</v>
      </c>
      <c r="D826" s="3" t="s">
        <v>13060</v>
      </c>
      <c r="E826" s="25">
        <v>252.3088</v>
      </c>
      <c r="F826" s="13">
        <v>6.13</v>
      </c>
      <c r="G826" s="13">
        <v>4.499659543117803</v>
      </c>
      <c r="H826" s="13" t="s">
        <v>11240</v>
      </c>
      <c r="I826" s="3" t="s">
        <v>13061</v>
      </c>
      <c r="J826" s="11">
        <v>4.499659543117803</v>
      </c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ht="15.0" customHeight="1">
      <c r="A827" s="8">
        <v>826.0</v>
      </c>
      <c r="B827" s="9" t="s">
        <v>13062</v>
      </c>
      <c r="C827" s="3" t="s">
        <v>13063</v>
      </c>
      <c r="D827" s="3" t="s">
        <v>13064</v>
      </c>
      <c r="E827" s="25">
        <v>278.346</v>
      </c>
      <c r="F827" s="13">
        <v>6.54</v>
      </c>
      <c r="G827" s="13">
        <v>3.4584243428407087</v>
      </c>
      <c r="H827" s="13" t="s">
        <v>11240</v>
      </c>
      <c r="I827" s="3" t="s">
        <v>13061</v>
      </c>
      <c r="J827" s="11">
        <v>3.4584243428407087</v>
      </c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ht="15.0" customHeight="1">
      <c r="A828" s="8">
        <v>827.0</v>
      </c>
      <c r="B828" s="9" t="s">
        <v>13065</v>
      </c>
      <c r="C828" s="3" t="s">
        <v>13066</v>
      </c>
      <c r="D828" s="3" t="s">
        <v>13067</v>
      </c>
      <c r="E828" s="25">
        <v>228.2874</v>
      </c>
      <c r="F828" s="13">
        <v>5.76</v>
      </c>
      <c r="G828" s="13">
        <v>5.888664872122074</v>
      </c>
      <c r="H828" s="13" t="s">
        <v>11240</v>
      </c>
      <c r="I828" s="3" t="s">
        <v>13061</v>
      </c>
      <c r="J828" s="11">
        <v>5.888664872122074</v>
      </c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ht="15.0" customHeight="1">
      <c r="A829" s="8">
        <v>828.0</v>
      </c>
      <c r="B829" s="31" t="s">
        <v>2090</v>
      </c>
      <c r="C829" s="26" t="s">
        <v>13068</v>
      </c>
      <c r="D829" s="26" t="s">
        <v>13069</v>
      </c>
      <c r="E829" s="32">
        <v>178.2288</v>
      </c>
      <c r="F829" s="13">
        <v>4.46</v>
      </c>
      <c r="G829" s="31" t="s">
        <v>13070</v>
      </c>
      <c r="H829" s="13" t="s">
        <v>11240</v>
      </c>
      <c r="I829" s="3" t="s">
        <v>13071</v>
      </c>
      <c r="J829" s="11">
        <v>6.0515</v>
      </c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ht="15.0" customHeight="1">
      <c r="A830" s="8">
        <v>829.0</v>
      </c>
      <c r="B830" s="9" t="s">
        <v>3941</v>
      </c>
      <c r="C830" s="3" t="s">
        <v>3942</v>
      </c>
      <c r="D830" s="3" t="s">
        <v>13072</v>
      </c>
      <c r="E830" s="25">
        <v>166.2181</v>
      </c>
      <c r="F830" s="13">
        <v>4.18</v>
      </c>
      <c r="G830" s="13">
        <v>4.7203095636209715</v>
      </c>
      <c r="H830" s="13" t="s">
        <v>11240</v>
      </c>
      <c r="I830" s="3" t="s">
        <v>13061</v>
      </c>
      <c r="J830" s="11">
        <v>4.7203095636209715</v>
      </c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ht="15.0" customHeight="1">
      <c r="A831" s="8">
        <v>830.0</v>
      </c>
      <c r="B831" s="9" t="s">
        <v>13073</v>
      </c>
      <c r="C831" s="3" t="s">
        <v>13074</v>
      </c>
      <c r="D831" s="3" t="s">
        <v>13075</v>
      </c>
      <c r="E831" s="25">
        <v>228.2874</v>
      </c>
      <c r="F831" s="13">
        <v>5.76</v>
      </c>
      <c r="G831" s="13">
        <v>3.4030597438074115</v>
      </c>
      <c r="H831" s="13" t="s">
        <v>11240</v>
      </c>
      <c r="I831" s="3" t="s">
        <v>13061</v>
      </c>
      <c r="J831" s="11">
        <v>3.4030597438074115</v>
      </c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ht="15.0" customHeight="1">
      <c r="A832" s="8">
        <v>831.0</v>
      </c>
      <c r="B832" s="9" t="s">
        <v>13076</v>
      </c>
      <c r="C832" s="3" t="s">
        <v>13077</v>
      </c>
      <c r="D832" s="3" t="s">
        <v>13078</v>
      </c>
      <c r="E832" s="25">
        <v>178.2288</v>
      </c>
      <c r="F832" s="13">
        <v>4.45</v>
      </c>
      <c r="G832" s="13">
        <v>4.030872719056294</v>
      </c>
      <c r="H832" s="13" t="s">
        <v>11240</v>
      </c>
      <c r="I832" s="3" t="s">
        <v>13061</v>
      </c>
      <c r="J832" s="11">
        <v>4.030872719056294</v>
      </c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ht="15.0" customHeight="1">
      <c r="A833" s="8">
        <v>832.0</v>
      </c>
      <c r="B833" s="9" t="s">
        <v>2093</v>
      </c>
      <c r="C833" s="3" t="s">
        <v>2094</v>
      </c>
      <c r="D833" s="3" t="s">
        <v>13079</v>
      </c>
      <c r="E833" s="25">
        <v>202.2502</v>
      </c>
      <c r="F833" s="13">
        <v>4.88</v>
      </c>
      <c r="G833" s="13">
        <v>4.135626814889353</v>
      </c>
      <c r="H833" s="13" t="s">
        <v>11240</v>
      </c>
      <c r="I833" s="3" t="s">
        <v>13061</v>
      </c>
      <c r="J833" s="11">
        <v>4.135626814889353</v>
      </c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ht="15.0" customHeight="1">
      <c r="A834" s="8">
        <v>833.0</v>
      </c>
      <c r="B834" s="9" t="s">
        <v>13080</v>
      </c>
      <c r="C834" s="3" t="s">
        <v>13081</v>
      </c>
      <c r="D834" s="3" t="s">
        <v>13082</v>
      </c>
      <c r="E834" s="25">
        <v>300.3516</v>
      </c>
      <c r="F834" s="13">
        <v>7.64</v>
      </c>
      <c r="G834" s="13">
        <v>3.486180038279571</v>
      </c>
      <c r="H834" s="13" t="s">
        <v>11240</v>
      </c>
      <c r="I834" s="3" t="s">
        <v>13061</v>
      </c>
      <c r="J834" s="11">
        <v>3.486180038279571</v>
      </c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ht="15.0" customHeight="1">
      <c r="A835" s="8">
        <v>834.0</v>
      </c>
      <c r="B835" s="9" t="s">
        <v>13083</v>
      </c>
      <c r="C835" s="3" t="s">
        <v>13084</v>
      </c>
      <c r="D835" s="3" t="s">
        <v>13085</v>
      </c>
      <c r="E835" s="25">
        <v>276.3302</v>
      </c>
      <c r="F835" s="13">
        <v>6.63</v>
      </c>
      <c r="G835" s="13">
        <v>3.491331047709708</v>
      </c>
      <c r="H835" s="13" t="s">
        <v>11240</v>
      </c>
      <c r="I835" s="3" t="s">
        <v>13061</v>
      </c>
      <c r="J835" s="11">
        <v>3.491331047709708</v>
      </c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ht="15.0" customHeight="1">
      <c r="A836" s="8">
        <v>835.0</v>
      </c>
      <c r="B836" s="9" t="s">
        <v>13086</v>
      </c>
      <c r="C836" s="3" t="s">
        <v>13087</v>
      </c>
      <c r="D836" s="3" t="s">
        <v>13088</v>
      </c>
      <c r="E836" s="25">
        <v>302.3674</v>
      </c>
      <c r="F836" s="13">
        <v>7.71</v>
      </c>
      <c r="G836" s="13">
        <v>3.521449585554464</v>
      </c>
      <c r="H836" s="13" t="s">
        <v>11240</v>
      </c>
      <c r="I836" s="3" t="s">
        <v>13061</v>
      </c>
      <c r="J836" s="11">
        <v>3.521449585554464</v>
      </c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ht="15.0" customHeight="1">
      <c r="A837" s="8">
        <v>836.0</v>
      </c>
      <c r="B837" s="9" t="s">
        <v>13089</v>
      </c>
      <c r="C837" s="3" t="s">
        <v>13090</v>
      </c>
      <c r="D837" s="3" t="s">
        <v>13091</v>
      </c>
      <c r="E837" s="25">
        <v>252.3088</v>
      </c>
      <c r="F837" s="13">
        <v>6.44</v>
      </c>
      <c r="G837" s="13">
        <v>4.157781091040879</v>
      </c>
      <c r="H837" s="13" t="s">
        <v>11240</v>
      </c>
      <c r="I837" s="3" t="s">
        <v>13061</v>
      </c>
      <c r="J837" s="11">
        <v>4.157781091040879</v>
      </c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ht="15.0" customHeight="1">
      <c r="A838" s="8">
        <v>837.0</v>
      </c>
      <c r="B838" s="9" t="s">
        <v>3950</v>
      </c>
      <c r="C838" s="3" t="s">
        <v>3951</v>
      </c>
      <c r="D838" s="3" t="s">
        <v>3952</v>
      </c>
      <c r="E838" s="25">
        <v>202.2502</v>
      </c>
      <c r="F838" s="13">
        <v>5.16</v>
      </c>
      <c r="G838" s="13">
        <v>4.975474756935119</v>
      </c>
      <c r="H838" s="13" t="s">
        <v>11240</v>
      </c>
      <c r="I838" s="3" t="s">
        <v>13061</v>
      </c>
      <c r="J838" s="11">
        <v>4.975474756935119</v>
      </c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ht="15.0" customHeight="1">
      <c r="A839" s="8">
        <v>838.0</v>
      </c>
      <c r="B839" s="31" t="s">
        <v>13092</v>
      </c>
      <c r="C839" s="26" t="s">
        <v>13093</v>
      </c>
      <c r="D839" s="26" t="s">
        <v>13094</v>
      </c>
      <c r="E839" s="32">
        <v>152.1916</v>
      </c>
      <c r="F839" s="13">
        <v>3.94</v>
      </c>
      <c r="G839" s="18">
        <v>5.8</v>
      </c>
      <c r="H839" s="13" t="s">
        <v>11240</v>
      </c>
      <c r="I839" s="3" t="s">
        <v>11259</v>
      </c>
      <c r="J839" s="18">
        <v>5.8</v>
      </c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ht="15.0" customHeight="1">
      <c r="A840" s="8">
        <v>839.0</v>
      </c>
      <c r="B840" s="9" t="s">
        <v>13095</v>
      </c>
      <c r="C840" s="3" t="s">
        <v>13096</v>
      </c>
      <c r="D840" s="3" t="s">
        <v>13097</v>
      </c>
      <c r="E840" s="25">
        <v>228.2874</v>
      </c>
      <c r="F840" s="13">
        <v>5.49</v>
      </c>
      <c r="G840" s="13">
        <v>3.3740495933041608</v>
      </c>
      <c r="H840" s="13" t="s">
        <v>11240</v>
      </c>
      <c r="I840" s="3" t="s">
        <v>13061</v>
      </c>
      <c r="J840" s="11">
        <v>3.3740495933041608</v>
      </c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ht="15.0" customHeight="1">
      <c r="A841" s="8">
        <v>840.0</v>
      </c>
      <c r="B841" s="9" t="s">
        <v>13098</v>
      </c>
      <c r="C841" s="3" t="s">
        <v>13099</v>
      </c>
      <c r="D841" s="3" t="s">
        <v>13100</v>
      </c>
      <c r="E841" s="25">
        <v>228.2874</v>
      </c>
      <c r="F841" s="13">
        <v>5.81</v>
      </c>
      <c r="G841" s="13">
        <v>5.212358852421998</v>
      </c>
      <c r="H841" s="13" t="s">
        <v>11240</v>
      </c>
      <c r="I841" s="3" t="s">
        <v>13061</v>
      </c>
      <c r="J841" s="11">
        <v>5.212358852421998</v>
      </c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ht="15.0" customHeight="1">
      <c r="A842" s="8">
        <v>841.0</v>
      </c>
      <c r="B842" s="9" t="s">
        <v>13101</v>
      </c>
      <c r="C842" s="3" t="s">
        <v>13102</v>
      </c>
      <c r="D842" s="3" t="s">
        <v>13103</v>
      </c>
      <c r="E842" s="25">
        <v>216.2767</v>
      </c>
      <c r="F842" s="13">
        <v>5.77</v>
      </c>
      <c r="G842" s="13">
        <v>4.1126845274214645</v>
      </c>
      <c r="H842" s="13" t="s">
        <v>11240</v>
      </c>
      <c r="I842" s="3" t="s">
        <v>13061</v>
      </c>
      <c r="J842" s="11">
        <v>4.1126845274214645</v>
      </c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ht="15.0" customHeight="1">
      <c r="A843" s="8">
        <v>842.0</v>
      </c>
      <c r="B843" s="31" t="s">
        <v>13104</v>
      </c>
      <c r="C843" s="26" t="s">
        <v>13105</v>
      </c>
      <c r="D843" s="26" t="s">
        <v>13106</v>
      </c>
      <c r="E843" s="32">
        <v>143.1848</v>
      </c>
      <c r="F843" s="13">
        <v>2.47</v>
      </c>
      <c r="G843" s="18">
        <v>4.71</v>
      </c>
      <c r="H843" s="13" t="s">
        <v>11240</v>
      </c>
      <c r="I843" s="3" t="s">
        <v>11259</v>
      </c>
      <c r="J843" s="18">
        <v>4.71</v>
      </c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ht="15.0" customHeight="1">
      <c r="A844" s="8">
        <v>843.0</v>
      </c>
      <c r="B844" s="31" t="s">
        <v>13107</v>
      </c>
      <c r="C844" s="26" t="s">
        <v>13108</v>
      </c>
      <c r="D844" s="26" t="s">
        <v>13109</v>
      </c>
      <c r="E844" s="32">
        <v>157.2113</v>
      </c>
      <c r="F844" s="13">
        <v>3.24</v>
      </c>
      <c r="G844" s="18">
        <v>4.16</v>
      </c>
      <c r="H844" s="13" t="s">
        <v>11240</v>
      </c>
      <c r="I844" s="3" t="s">
        <v>11259</v>
      </c>
      <c r="J844" s="18">
        <v>4.16</v>
      </c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ht="15.0" customHeight="1">
      <c r="A845" s="8">
        <v>844.0</v>
      </c>
      <c r="B845" s="31" t="s">
        <v>3954</v>
      </c>
      <c r="C845" s="26" t="s">
        <v>13110</v>
      </c>
      <c r="D845" s="26" t="s">
        <v>3956</v>
      </c>
      <c r="E845" s="32">
        <v>129.1583</v>
      </c>
      <c r="F845" s="13">
        <v>2.08</v>
      </c>
      <c r="G845" s="18">
        <v>4.77</v>
      </c>
      <c r="H845" s="13" t="s">
        <v>11240</v>
      </c>
      <c r="I845" s="3" t="s">
        <v>11259</v>
      </c>
      <c r="J845" s="18">
        <v>4.77</v>
      </c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ht="15.0" customHeight="1">
      <c r="A846" s="8">
        <v>845.0</v>
      </c>
      <c r="B846" s="31" t="s">
        <v>13111</v>
      </c>
      <c r="C846" s="26" t="s">
        <v>13112</v>
      </c>
      <c r="D846" s="26" t="s">
        <v>13113</v>
      </c>
      <c r="E846" s="32">
        <v>143.1848</v>
      </c>
      <c r="F846" s="13">
        <v>2.61</v>
      </c>
      <c r="G846" s="18">
        <v>4.53</v>
      </c>
      <c r="H846" s="13" t="s">
        <v>11240</v>
      </c>
      <c r="I846" s="3" t="s">
        <v>11259</v>
      </c>
      <c r="J846" s="18">
        <v>4.53</v>
      </c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ht="15.0" customHeight="1">
      <c r="A847" s="8">
        <v>846.0</v>
      </c>
      <c r="B847" s="31" t="s">
        <v>13114</v>
      </c>
      <c r="C847" s="26" t="s">
        <v>13115</v>
      </c>
      <c r="D847" s="26" t="s">
        <v>13116</v>
      </c>
      <c r="E847" s="32">
        <v>143.1848</v>
      </c>
      <c r="F847" s="13">
        <v>2.6</v>
      </c>
      <c r="G847" s="18">
        <v>4.2</v>
      </c>
      <c r="H847" s="13" t="s">
        <v>11240</v>
      </c>
      <c r="I847" s="3" t="s">
        <v>11259</v>
      </c>
      <c r="J847" s="18">
        <v>4.2</v>
      </c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ht="15.0" customHeight="1">
      <c r="A848" s="8">
        <v>847.0</v>
      </c>
      <c r="B848" s="31" t="s">
        <v>13117</v>
      </c>
      <c r="C848" s="26" t="s">
        <v>13118</v>
      </c>
      <c r="D848" s="26" t="s">
        <v>13119</v>
      </c>
      <c r="E848" s="32">
        <v>157.2113</v>
      </c>
      <c r="F848" s="13">
        <v>3.24</v>
      </c>
      <c r="G848" s="18">
        <v>4.55</v>
      </c>
      <c r="H848" s="13" t="s">
        <v>11240</v>
      </c>
      <c r="I848" s="3" t="s">
        <v>11259</v>
      </c>
      <c r="J848" s="18">
        <v>4.55</v>
      </c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ht="15.0" customHeight="1">
      <c r="A849" s="8">
        <v>848.0</v>
      </c>
      <c r="B849" s="31" t="s">
        <v>3957</v>
      </c>
      <c r="C849" s="26" t="s">
        <v>13120</v>
      </c>
      <c r="D849" s="26" t="s">
        <v>13121</v>
      </c>
      <c r="E849" s="32">
        <v>157.2113</v>
      </c>
      <c r="F849" s="13">
        <v>3.24</v>
      </c>
      <c r="G849" s="18">
        <v>4.4</v>
      </c>
      <c r="H849" s="13" t="s">
        <v>11240</v>
      </c>
      <c r="I849" s="3" t="s">
        <v>11259</v>
      </c>
      <c r="J849" s="18">
        <v>4.4</v>
      </c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ht="15.0" customHeight="1">
      <c r="A850" s="8">
        <v>849.0</v>
      </c>
      <c r="B850" s="31" t="s">
        <v>13122</v>
      </c>
      <c r="C850" s="26" t="s">
        <v>13123</v>
      </c>
      <c r="D850" s="26" t="s">
        <v>13124</v>
      </c>
      <c r="E850" s="32">
        <v>157.2113</v>
      </c>
      <c r="F850" s="13">
        <v>3.24</v>
      </c>
      <c r="G850" s="31" t="s">
        <v>13125</v>
      </c>
      <c r="H850" s="13" t="s">
        <v>11240</v>
      </c>
      <c r="I850" s="3" t="s">
        <v>11259</v>
      </c>
      <c r="J850" s="18">
        <v>3.905</v>
      </c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ht="15.0" customHeight="1">
      <c r="A851" s="8">
        <v>850.0</v>
      </c>
      <c r="B851" s="31" t="s">
        <v>13126</v>
      </c>
      <c r="C851" s="26" t="s">
        <v>13127</v>
      </c>
      <c r="D851" s="26" t="s">
        <v>13128</v>
      </c>
      <c r="E851" s="32">
        <v>157.2113</v>
      </c>
      <c r="F851" s="13">
        <v>3.24</v>
      </c>
      <c r="G851" s="18">
        <v>4.05</v>
      </c>
      <c r="H851" s="13" t="s">
        <v>11240</v>
      </c>
      <c r="I851" s="3" t="s">
        <v>11259</v>
      </c>
      <c r="J851" s="18">
        <v>4.05</v>
      </c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ht="15.0" customHeight="1">
      <c r="A852" s="8">
        <v>851.0</v>
      </c>
      <c r="B852" s="31" t="s">
        <v>13129</v>
      </c>
      <c r="C852" s="26" t="s">
        <v>13130</v>
      </c>
      <c r="D852" s="26" t="s">
        <v>13131</v>
      </c>
      <c r="E852" s="32">
        <v>157.2113</v>
      </c>
      <c r="F852" s="13">
        <v>3.18</v>
      </c>
      <c r="G852" s="18">
        <v>4.3</v>
      </c>
      <c r="H852" s="13" t="s">
        <v>11240</v>
      </c>
      <c r="I852" s="3" t="s">
        <v>11259</v>
      </c>
      <c r="J852" s="18">
        <v>4.3</v>
      </c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ht="15.0" customHeight="1">
      <c r="A853" s="8">
        <v>852.0</v>
      </c>
      <c r="B853" s="31" t="s">
        <v>13132</v>
      </c>
      <c r="C853" s="26" t="s">
        <v>13133</v>
      </c>
      <c r="D853" s="26" t="s">
        <v>13134</v>
      </c>
      <c r="E853" s="32">
        <v>157.2113</v>
      </c>
      <c r="F853" s="13">
        <v>3.24</v>
      </c>
      <c r="G853" s="18">
        <v>4.82</v>
      </c>
      <c r="H853" s="13" t="s">
        <v>11240</v>
      </c>
      <c r="I853" s="3" t="s">
        <v>11259</v>
      </c>
      <c r="J853" s="18">
        <v>4.82</v>
      </c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ht="15.0" customHeight="1">
      <c r="A854" s="8">
        <v>853.0</v>
      </c>
      <c r="B854" s="31" t="s">
        <v>13135</v>
      </c>
      <c r="C854" s="26" t="s">
        <v>13136</v>
      </c>
      <c r="D854" s="26" t="s">
        <v>13137</v>
      </c>
      <c r="E854" s="32">
        <v>143.1848</v>
      </c>
      <c r="F854" s="13">
        <v>2.6</v>
      </c>
      <c r="G854" s="18">
        <v>5.16</v>
      </c>
      <c r="H854" s="13" t="s">
        <v>11240</v>
      </c>
      <c r="I854" s="3" t="s">
        <v>11259</v>
      </c>
      <c r="J854" s="18">
        <v>5.16</v>
      </c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ht="15.0" customHeight="1">
      <c r="A855" s="8">
        <v>854.0</v>
      </c>
      <c r="B855" s="31" t="s">
        <v>13138</v>
      </c>
      <c r="C855" s="26" t="s">
        <v>13139</v>
      </c>
      <c r="D855" s="26" t="s">
        <v>13140</v>
      </c>
      <c r="E855" s="32">
        <v>157.2113</v>
      </c>
      <c r="F855" s="13">
        <v>3.24</v>
      </c>
      <c r="G855" s="18">
        <v>4.9</v>
      </c>
      <c r="H855" s="13" t="s">
        <v>11240</v>
      </c>
      <c r="I855" s="3" t="s">
        <v>11259</v>
      </c>
      <c r="J855" s="18">
        <v>4.9</v>
      </c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ht="15.0" customHeight="1">
      <c r="A856" s="8">
        <v>855.0</v>
      </c>
      <c r="B856" s="31" t="s">
        <v>13141</v>
      </c>
      <c r="C856" s="26" t="s">
        <v>13142</v>
      </c>
      <c r="D856" s="26" t="s">
        <v>13143</v>
      </c>
      <c r="E856" s="32">
        <v>157.2113</v>
      </c>
      <c r="F856" s="13">
        <v>3.24</v>
      </c>
      <c r="G856" s="18">
        <v>5.64</v>
      </c>
      <c r="H856" s="13" t="s">
        <v>11240</v>
      </c>
      <c r="I856" s="3" t="s">
        <v>11259</v>
      </c>
      <c r="J856" s="18">
        <v>5.64</v>
      </c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ht="15.0" customHeight="1">
      <c r="A857" s="8">
        <v>856.0</v>
      </c>
      <c r="B857" s="31" t="s">
        <v>13144</v>
      </c>
      <c r="C857" s="26" t="s">
        <v>13145</v>
      </c>
      <c r="D857" s="26" t="s">
        <v>13146</v>
      </c>
      <c r="E857" s="32">
        <v>157.2113</v>
      </c>
      <c r="F857" s="13">
        <v>3.24</v>
      </c>
      <c r="G857" s="18">
        <v>5.16</v>
      </c>
      <c r="H857" s="13" t="s">
        <v>11240</v>
      </c>
      <c r="I857" s="3" t="s">
        <v>11259</v>
      </c>
      <c r="J857" s="18">
        <v>5.16</v>
      </c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ht="15.0" customHeight="1">
      <c r="A858" s="8">
        <v>857.0</v>
      </c>
      <c r="B858" s="31" t="s">
        <v>13147</v>
      </c>
      <c r="C858" s="26" t="s">
        <v>13148</v>
      </c>
      <c r="D858" s="26" t="s">
        <v>13149</v>
      </c>
      <c r="E858" s="32">
        <v>157.2113</v>
      </c>
      <c r="F858" s="13">
        <v>3.24</v>
      </c>
      <c r="G858" s="18">
        <v>4.62</v>
      </c>
      <c r="H858" s="13" t="s">
        <v>11240</v>
      </c>
      <c r="I858" s="3" t="s">
        <v>11259</v>
      </c>
      <c r="J858" s="18">
        <v>4.62</v>
      </c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ht="15.0" customHeight="1">
      <c r="A859" s="8">
        <v>858.0</v>
      </c>
      <c r="B859" s="31" t="s">
        <v>13150</v>
      </c>
      <c r="C859" s="26" t="s">
        <v>13151</v>
      </c>
      <c r="D859" s="26" t="s">
        <v>13152</v>
      </c>
      <c r="E859" s="32">
        <v>157.2113</v>
      </c>
      <c r="F859" s="13">
        <v>3.24</v>
      </c>
      <c r="G859" s="18">
        <v>4.49</v>
      </c>
      <c r="H859" s="13" t="s">
        <v>11240</v>
      </c>
      <c r="I859" s="3" t="s">
        <v>11259</v>
      </c>
      <c r="J859" s="18">
        <v>4.49</v>
      </c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ht="15.0" customHeight="1">
      <c r="A860" s="8">
        <v>859.0</v>
      </c>
      <c r="B860" s="31" t="s">
        <v>13153</v>
      </c>
      <c r="C860" s="26" t="s">
        <v>13154</v>
      </c>
      <c r="D860" s="26" t="s">
        <v>13155</v>
      </c>
      <c r="E860" s="32">
        <v>157.2113</v>
      </c>
      <c r="F860" s="13">
        <v>3.24</v>
      </c>
      <c r="G860" s="18">
        <v>5.24</v>
      </c>
      <c r="H860" s="13" t="s">
        <v>11240</v>
      </c>
      <c r="I860" s="3" t="s">
        <v>11259</v>
      </c>
      <c r="J860" s="18">
        <v>5.24</v>
      </c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ht="15.0" customHeight="1">
      <c r="A861" s="8">
        <v>860.0</v>
      </c>
      <c r="B861" s="31" t="s">
        <v>13156</v>
      </c>
      <c r="C861" s="26" t="s">
        <v>13157</v>
      </c>
      <c r="D861" s="26" t="s">
        <v>13158</v>
      </c>
      <c r="E861" s="32">
        <v>157.2113</v>
      </c>
      <c r="F861" s="13">
        <v>3.24</v>
      </c>
      <c r="G861" s="18">
        <v>4.92</v>
      </c>
      <c r="H861" s="13" t="s">
        <v>11240</v>
      </c>
      <c r="I861" s="3" t="s">
        <v>11259</v>
      </c>
      <c r="J861" s="18">
        <v>4.92</v>
      </c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ht="15.0" customHeight="1">
      <c r="A862" s="8">
        <v>861.0</v>
      </c>
      <c r="B862" s="31" t="s">
        <v>13159</v>
      </c>
      <c r="C862" s="26" t="s">
        <v>13160</v>
      </c>
      <c r="D862" s="26" t="s">
        <v>13161</v>
      </c>
      <c r="E862" s="32">
        <v>157.2113</v>
      </c>
      <c r="F862" s="13">
        <v>3.24</v>
      </c>
      <c r="G862" s="18">
        <v>4.3</v>
      </c>
      <c r="H862" s="13" t="s">
        <v>11240</v>
      </c>
      <c r="I862" s="3" t="s">
        <v>11259</v>
      </c>
      <c r="J862" s="18">
        <v>4.3</v>
      </c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ht="15.0" customHeight="1">
      <c r="A863" s="8">
        <v>862.0</v>
      </c>
      <c r="B863" s="31" t="s">
        <v>13162</v>
      </c>
      <c r="C863" s="26" t="s">
        <v>13163</v>
      </c>
      <c r="D863" s="26" t="s">
        <v>13164</v>
      </c>
      <c r="E863" s="32">
        <v>159.1842</v>
      </c>
      <c r="F863" s="13">
        <v>2.2</v>
      </c>
      <c r="G863" s="18">
        <v>5.7</v>
      </c>
      <c r="H863" s="13" t="s">
        <v>11240</v>
      </c>
      <c r="I863" s="3" t="s">
        <v>11259</v>
      </c>
      <c r="J863" s="18">
        <v>5.7</v>
      </c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ht="15.0" customHeight="1">
      <c r="A864" s="8">
        <v>863.0</v>
      </c>
      <c r="B864" s="31" t="s">
        <v>9659</v>
      </c>
      <c r="C864" s="26" t="s">
        <v>13165</v>
      </c>
      <c r="D864" s="26" t="s">
        <v>13166</v>
      </c>
      <c r="E864" s="32">
        <v>144.1729</v>
      </c>
      <c r="F864" s="13">
        <v>1.16</v>
      </c>
      <c r="G864" s="18">
        <v>4.03</v>
      </c>
      <c r="H864" s="13" t="s">
        <v>11240</v>
      </c>
      <c r="I864" s="3" t="s">
        <v>11259</v>
      </c>
      <c r="J864" s="18">
        <v>4.03</v>
      </c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ht="15.0" customHeight="1">
      <c r="A865" s="8">
        <v>864.0</v>
      </c>
      <c r="B865" s="31" t="s">
        <v>13167</v>
      </c>
      <c r="C865" s="26" t="s">
        <v>13168</v>
      </c>
      <c r="D865" s="26" t="s">
        <v>13169</v>
      </c>
      <c r="E865" s="32">
        <v>198.0479</v>
      </c>
      <c r="F865" s="13">
        <v>3.57</v>
      </c>
      <c r="G865" s="18">
        <v>4.79</v>
      </c>
      <c r="H865" s="13" t="s">
        <v>11240</v>
      </c>
      <c r="I865" s="3" t="s">
        <v>11259</v>
      </c>
      <c r="J865" s="18">
        <v>4.79</v>
      </c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ht="15.0" customHeight="1">
      <c r="A866" s="8">
        <v>865.0</v>
      </c>
      <c r="B866" s="31" t="s">
        <v>2102</v>
      </c>
      <c r="C866" s="26" t="s">
        <v>13170</v>
      </c>
      <c r="D866" s="26" t="s">
        <v>13171</v>
      </c>
      <c r="E866" s="32">
        <v>145.1577</v>
      </c>
      <c r="F866" s="13">
        <v>1.85</v>
      </c>
      <c r="G866" s="18">
        <v>4.27</v>
      </c>
      <c r="H866" s="13" t="s">
        <v>11240</v>
      </c>
      <c r="I866" s="3" t="s">
        <v>11259</v>
      </c>
      <c r="J866" s="18">
        <v>4.27</v>
      </c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ht="15.0" customHeight="1">
      <c r="A867" s="8">
        <v>866.0</v>
      </c>
      <c r="B867" s="31" t="s">
        <v>13172</v>
      </c>
      <c r="C867" s="26" t="s">
        <v>13173</v>
      </c>
      <c r="D867" s="26" t="s">
        <v>13174</v>
      </c>
      <c r="E867" s="32">
        <v>145.1577</v>
      </c>
      <c r="F867" s="13">
        <v>1.66</v>
      </c>
      <c r="G867" s="18">
        <v>2.86</v>
      </c>
      <c r="H867" s="13" t="s">
        <v>11240</v>
      </c>
      <c r="I867" s="3" t="s">
        <v>11259</v>
      </c>
      <c r="J867" s="18">
        <v>2.86</v>
      </c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ht="15.0" customHeight="1">
      <c r="A868" s="8">
        <v>867.0</v>
      </c>
      <c r="B868" s="31" t="s">
        <v>13175</v>
      </c>
      <c r="C868" s="26" t="s">
        <v>13176</v>
      </c>
      <c r="D868" s="26" t="s">
        <v>13177</v>
      </c>
      <c r="E868" s="32">
        <v>159.1842</v>
      </c>
      <c r="F868" s="13">
        <v>2.33</v>
      </c>
      <c r="G868" s="18">
        <v>3.97</v>
      </c>
      <c r="H868" s="13" t="s">
        <v>11240</v>
      </c>
      <c r="I868" s="3" t="s">
        <v>11259</v>
      </c>
      <c r="J868" s="18">
        <v>3.97</v>
      </c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ht="15.0" customHeight="1">
      <c r="A869" s="8">
        <v>868.0</v>
      </c>
      <c r="B869" s="31" t="s">
        <v>13178</v>
      </c>
      <c r="C869" s="26" t="s">
        <v>13179</v>
      </c>
      <c r="D869" s="26" t="s">
        <v>13180</v>
      </c>
      <c r="E869" s="32">
        <v>174.1559</v>
      </c>
      <c r="F869" s="13">
        <v>1.96</v>
      </c>
      <c r="G869" s="18">
        <v>4.74</v>
      </c>
      <c r="H869" s="13" t="s">
        <v>11240</v>
      </c>
      <c r="I869" s="3" t="s">
        <v>11259</v>
      </c>
      <c r="J869" s="18">
        <v>4.74</v>
      </c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ht="15.0" customHeight="1">
      <c r="A870" s="8">
        <v>869.0</v>
      </c>
      <c r="B870" s="31" t="s">
        <v>9670</v>
      </c>
      <c r="C870" s="26" t="s">
        <v>13181</v>
      </c>
      <c r="D870" s="26" t="s">
        <v>9672</v>
      </c>
      <c r="E870" s="32">
        <v>174.1559</v>
      </c>
      <c r="F870" s="13">
        <v>1.82</v>
      </c>
      <c r="G870" s="18">
        <v>3.65</v>
      </c>
      <c r="H870" s="13" t="s">
        <v>11240</v>
      </c>
      <c r="I870" s="3" t="s">
        <v>11259</v>
      </c>
      <c r="J870" s="18">
        <v>3.65</v>
      </c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ht="15.0" customHeight="1">
      <c r="A871" s="8">
        <v>870.0</v>
      </c>
      <c r="B871" s="31" t="s">
        <v>13182</v>
      </c>
      <c r="C871" s="26" t="s">
        <v>13183</v>
      </c>
      <c r="D871" s="26" t="s">
        <v>13184</v>
      </c>
      <c r="E871" s="32">
        <v>188.1824</v>
      </c>
      <c r="F871" s="13">
        <v>1.99</v>
      </c>
      <c r="G871" s="18">
        <v>3.52</v>
      </c>
      <c r="H871" s="13" t="s">
        <v>11240</v>
      </c>
      <c r="I871" s="3" t="s">
        <v>11259</v>
      </c>
      <c r="J871" s="18">
        <v>3.52</v>
      </c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ht="15.0" customHeight="1">
      <c r="A872" s="8">
        <v>871.0</v>
      </c>
      <c r="B872" s="31" t="s">
        <v>9674</v>
      </c>
      <c r="C872" s="26" t="s">
        <v>13185</v>
      </c>
      <c r="D872" s="26" t="s">
        <v>13186</v>
      </c>
      <c r="E872" s="32">
        <v>189.1705</v>
      </c>
      <c r="F872" s="13">
        <v>1.61</v>
      </c>
      <c r="G872" s="18">
        <v>5.08</v>
      </c>
      <c r="H872" s="13" t="s">
        <v>11240</v>
      </c>
      <c r="I872" s="3" t="s">
        <v>11259</v>
      </c>
      <c r="J872" s="18">
        <v>5.08</v>
      </c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ht="15.0" customHeight="1">
      <c r="A873" s="8">
        <v>872.0</v>
      </c>
      <c r="B873" s="31" t="s">
        <v>2111</v>
      </c>
      <c r="C873" s="26" t="s">
        <v>13187</v>
      </c>
      <c r="D873" s="26" t="s">
        <v>3960</v>
      </c>
      <c r="E873" s="32">
        <v>134.173</v>
      </c>
      <c r="F873" s="13">
        <v>-0.54</v>
      </c>
      <c r="G873" s="18">
        <v>1.09</v>
      </c>
      <c r="H873" s="13" t="s">
        <v>11240</v>
      </c>
      <c r="I873" s="3" t="s">
        <v>11259</v>
      </c>
      <c r="J873" s="18">
        <v>1.09</v>
      </c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ht="15.0" customHeight="1">
      <c r="A874" s="8">
        <v>873.0</v>
      </c>
      <c r="B874" s="31" t="s">
        <v>2114</v>
      </c>
      <c r="C874" s="26" t="s">
        <v>13188</v>
      </c>
      <c r="D874" s="26" t="s">
        <v>13189</v>
      </c>
      <c r="E874" s="32">
        <v>118.1736</v>
      </c>
      <c r="F874" s="13">
        <v>0.83</v>
      </c>
      <c r="G874" s="18">
        <v>1.97</v>
      </c>
      <c r="H874" s="13" t="s">
        <v>11296</v>
      </c>
      <c r="I874" s="26" t="s">
        <v>11773</v>
      </c>
      <c r="J874" s="18">
        <v>1.97</v>
      </c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ht="15.0" customHeight="1">
      <c r="A875" s="8">
        <v>874.0</v>
      </c>
      <c r="B875" s="31" t="s">
        <v>2117</v>
      </c>
      <c r="C875" s="26" t="s">
        <v>13190</v>
      </c>
      <c r="D875" s="26" t="s">
        <v>13191</v>
      </c>
      <c r="E875" s="32">
        <v>90.1206</v>
      </c>
      <c r="F875" s="13">
        <v>-0.32</v>
      </c>
      <c r="G875" s="18">
        <v>2.35</v>
      </c>
      <c r="H875" s="13" t="s">
        <v>11240</v>
      </c>
      <c r="I875" s="3" t="s">
        <v>11259</v>
      </c>
      <c r="J875" s="18">
        <v>2.35</v>
      </c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ht="15.0" customHeight="1">
      <c r="A876" s="8">
        <v>875.0</v>
      </c>
      <c r="B876" s="31" t="s">
        <v>3974</v>
      </c>
      <c r="C876" s="26" t="s">
        <v>13192</v>
      </c>
      <c r="D876" s="26" t="s">
        <v>13193</v>
      </c>
      <c r="E876" s="32">
        <v>130.1414</v>
      </c>
      <c r="F876" s="13">
        <v>0.25</v>
      </c>
      <c r="G876" s="18">
        <v>2.6</v>
      </c>
      <c r="H876" s="13" t="s">
        <v>11240</v>
      </c>
      <c r="I876" s="3" t="s">
        <v>11259</v>
      </c>
      <c r="J876" s="18">
        <v>2.6</v>
      </c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ht="15.0" customHeight="1">
      <c r="A877" s="8">
        <v>876.0</v>
      </c>
      <c r="B877" s="9" t="s">
        <v>2150</v>
      </c>
      <c r="C877" s="3" t="s">
        <v>2151</v>
      </c>
      <c r="D877" s="3" t="s">
        <v>13194</v>
      </c>
      <c r="E877" s="25">
        <v>149.1876</v>
      </c>
      <c r="F877" s="13">
        <v>-1.0</v>
      </c>
      <c r="G877" s="13">
        <v>2.631898399506414</v>
      </c>
      <c r="H877" s="13" t="s">
        <v>11240</v>
      </c>
      <c r="I877" s="3" t="s">
        <v>11300</v>
      </c>
      <c r="J877" s="11">
        <v>2.631898399506414</v>
      </c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ht="15.0" customHeight="1">
      <c r="A878" s="8">
        <v>877.0</v>
      </c>
      <c r="B878" s="31" t="s">
        <v>3985</v>
      </c>
      <c r="C878" s="26" t="s">
        <v>13195</v>
      </c>
      <c r="D878" s="26" t="s">
        <v>13196</v>
      </c>
      <c r="E878" s="32">
        <v>57.0941</v>
      </c>
      <c r="F878" s="13">
        <v>0.03</v>
      </c>
      <c r="G878" s="18">
        <v>3.54</v>
      </c>
      <c r="H878" s="13" t="s">
        <v>11240</v>
      </c>
      <c r="I878" s="3" t="s">
        <v>11259</v>
      </c>
      <c r="J878" s="18">
        <v>3.54</v>
      </c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ht="15.0" customHeight="1">
      <c r="A879" s="8">
        <v>878.0</v>
      </c>
      <c r="B879" s="31" t="s">
        <v>9806</v>
      </c>
      <c r="C879" s="3" t="s">
        <v>9807</v>
      </c>
      <c r="D879" s="26" t="s">
        <v>13197</v>
      </c>
      <c r="E879" s="25">
        <v>133.9744</v>
      </c>
      <c r="F879" s="13">
        <v>0.69</v>
      </c>
      <c r="G879" s="18">
        <v>2.3</v>
      </c>
      <c r="H879" s="20" t="s">
        <v>11240</v>
      </c>
      <c r="I879" s="26" t="s">
        <v>11282</v>
      </c>
      <c r="J879" s="18">
        <v>2.3</v>
      </c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ht="15.0" customHeight="1">
      <c r="A880" s="8">
        <v>879.0</v>
      </c>
      <c r="B880" s="9" t="s">
        <v>9810</v>
      </c>
      <c r="C880" s="3" t="s">
        <v>9811</v>
      </c>
      <c r="D880" s="26" t="s">
        <v>13198</v>
      </c>
      <c r="E880" s="25">
        <v>148.0009</v>
      </c>
      <c r="F880" s="13">
        <v>1.18</v>
      </c>
      <c r="G880" s="18">
        <v>2.39</v>
      </c>
      <c r="H880" s="20" t="s">
        <v>11240</v>
      </c>
      <c r="I880" s="26" t="s">
        <v>11282</v>
      </c>
      <c r="J880" s="18">
        <v>2.39</v>
      </c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ht="15.0" customHeight="1">
      <c r="A881" s="8">
        <v>880.0</v>
      </c>
      <c r="B881" s="31" t="s">
        <v>9814</v>
      </c>
      <c r="C881" s="3" t="s">
        <v>9815</v>
      </c>
      <c r="D881" s="26" t="s">
        <v>13199</v>
      </c>
      <c r="E881" s="25">
        <v>162.0274</v>
      </c>
      <c r="F881" s="13">
        <v>1.67</v>
      </c>
      <c r="G881" s="18">
        <v>2.83</v>
      </c>
      <c r="H881" s="20" t="s">
        <v>11240</v>
      </c>
      <c r="I881" s="26" t="s">
        <v>11282</v>
      </c>
      <c r="J881" s="18">
        <v>2.83</v>
      </c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ht="15.0" customHeight="1">
      <c r="A882" s="8">
        <v>881.0</v>
      </c>
      <c r="B882" s="31" t="s">
        <v>9818</v>
      </c>
      <c r="C882" s="26" t="s">
        <v>9819</v>
      </c>
      <c r="D882" s="26" t="s">
        <v>13200</v>
      </c>
      <c r="E882" s="32">
        <v>190.0804</v>
      </c>
      <c r="F882" s="13">
        <v>2.65</v>
      </c>
      <c r="G882" s="18">
        <v>4.71</v>
      </c>
      <c r="H882" s="20" t="s">
        <v>11240</v>
      </c>
      <c r="I882" s="26" t="s">
        <v>11282</v>
      </c>
      <c r="J882" s="18">
        <v>4.71</v>
      </c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ht="15.0" customHeight="1">
      <c r="A883" s="8">
        <v>882.0</v>
      </c>
      <c r="B883" s="31" t="s">
        <v>9822</v>
      </c>
      <c r="C883" s="3" t="s">
        <v>9823</v>
      </c>
      <c r="D883" s="26" t="s">
        <v>13201</v>
      </c>
      <c r="E883" s="25">
        <v>89.5231</v>
      </c>
      <c r="F883" s="13">
        <v>0.18</v>
      </c>
      <c r="G883" s="18">
        <v>1.54</v>
      </c>
      <c r="H883" s="20" t="s">
        <v>11240</v>
      </c>
      <c r="I883" s="26" t="s">
        <v>11282</v>
      </c>
      <c r="J883" s="18">
        <v>1.54</v>
      </c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ht="15.0" customHeight="1">
      <c r="A884" s="8">
        <v>883.0</v>
      </c>
      <c r="B884" s="31" t="s">
        <v>9826</v>
      </c>
      <c r="C884" s="3" t="s">
        <v>9827</v>
      </c>
      <c r="D884" s="26" t="s">
        <v>13202</v>
      </c>
      <c r="E884" s="25">
        <v>103.5496</v>
      </c>
      <c r="F884" s="13">
        <v>0.56</v>
      </c>
      <c r="G884" s="18">
        <v>2.21</v>
      </c>
      <c r="H884" s="20" t="s">
        <v>11240</v>
      </c>
      <c r="I884" s="26" t="s">
        <v>11282</v>
      </c>
      <c r="J884" s="18">
        <v>2.21</v>
      </c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ht="15.0" customHeight="1">
      <c r="A885" s="8">
        <v>884.0</v>
      </c>
      <c r="B885" s="31" t="s">
        <v>9834</v>
      </c>
      <c r="C885" s="3" t="s">
        <v>9835</v>
      </c>
      <c r="D885" s="26" t="s">
        <v>13203</v>
      </c>
      <c r="E885" s="25">
        <v>145.6291</v>
      </c>
      <c r="F885" s="13">
        <v>2.56</v>
      </c>
      <c r="G885" s="18">
        <v>4.53</v>
      </c>
      <c r="H885" s="20" t="s">
        <v>11240</v>
      </c>
      <c r="I885" s="26" t="s">
        <v>11282</v>
      </c>
      <c r="J885" s="18">
        <v>4.53</v>
      </c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ht="15.0" customHeight="1">
      <c r="A886" s="8">
        <v>885.0</v>
      </c>
      <c r="B886" s="31" t="s">
        <v>2165</v>
      </c>
      <c r="C886" s="26" t="s">
        <v>13204</v>
      </c>
      <c r="D886" s="26" t="s">
        <v>13205</v>
      </c>
      <c r="E886" s="32">
        <v>108.1408</v>
      </c>
      <c r="F886" s="13">
        <v>-0.32</v>
      </c>
      <c r="G886" s="18">
        <v>2.43</v>
      </c>
      <c r="H886" s="13" t="s">
        <v>11240</v>
      </c>
      <c r="I886" s="3" t="s">
        <v>11259</v>
      </c>
      <c r="J886" s="18">
        <v>2.43</v>
      </c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ht="15.0" customHeight="1">
      <c r="A887" s="8">
        <v>886.0</v>
      </c>
      <c r="B887" s="31" t="s">
        <v>2177</v>
      </c>
      <c r="C887" s="26" t="s">
        <v>13206</v>
      </c>
      <c r="D887" s="26" t="s">
        <v>3990</v>
      </c>
      <c r="E887" s="32">
        <v>53.0625</v>
      </c>
      <c r="F887" s="13">
        <v>0.25</v>
      </c>
      <c r="G887" s="18">
        <v>2.16</v>
      </c>
      <c r="H887" s="13" t="s">
        <v>11240</v>
      </c>
      <c r="I887" s="3" t="s">
        <v>11259</v>
      </c>
      <c r="J887" s="18">
        <v>2.16</v>
      </c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ht="15.0" customHeight="1">
      <c r="A888" s="8">
        <v>887.0</v>
      </c>
      <c r="B888" s="31" t="s">
        <v>13207</v>
      </c>
      <c r="C888" s="26" t="s">
        <v>13208</v>
      </c>
      <c r="D888" s="26" t="s">
        <v>13209</v>
      </c>
      <c r="E888" s="32">
        <v>32.045</v>
      </c>
      <c r="F888" s="13">
        <v>-2.07</v>
      </c>
      <c r="G888" s="18">
        <v>6.51</v>
      </c>
      <c r="H888" s="13" t="s">
        <v>11240</v>
      </c>
      <c r="I888" s="3" t="s">
        <v>11259</v>
      </c>
      <c r="J888" s="18">
        <v>6.51</v>
      </c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ht="15.0" customHeight="1">
      <c r="A889" s="8">
        <v>888.0</v>
      </c>
      <c r="B889" s="31" t="s">
        <v>13210</v>
      </c>
      <c r="C889" s="26" t="s">
        <v>13211</v>
      </c>
      <c r="D889" s="26" t="s">
        <v>13212</v>
      </c>
      <c r="E889" s="32">
        <v>147.0926</v>
      </c>
      <c r="F889" s="13">
        <v>-0.84</v>
      </c>
      <c r="G889" s="18">
        <v>4.22</v>
      </c>
      <c r="H889" s="13" t="s">
        <v>11240</v>
      </c>
      <c r="I889" s="3" t="s">
        <v>11259</v>
      </c>
      <c r="J889" s="18">
        <v>4.22</v>
      </c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ht="15.0" customHeight="1">
      <c r="A890" s="8">
        <v>889.0</v>
      </c>
      <c r="B890" s="31" t="s">
        <v>3996</v>
      </c>
      <c r="C890" s="26" t="s">
        <v>13213</v>
      </c>
      <c r="D890" s="26" t="s">
        <v>13214</v>
      </c>
      <c r="E890" s="32">
        <v>116.1611</v>
      </c>
      <c r="F890" s="13">
        <v>0.19</v>
      </c>
      <c r="G890" s="18">
        <v>2.02</v>
      </c>
      <c r="H890" s="13" t="s">
        <v>11240</v>
      </c>
      <c r="I890" s="3" t="s">
        <v>11259</v>
      </c>
      <c r="J890" s="18">
        <v>2.02</v>
      </c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ht="15.0" customHeight="1">
      <c r="A891" s="8">
        <v>890.0</v>
      </c>
      <c r="B891" s="9" t="s">
        <v>13215</v>
      </c>
      <c r="C891" s="3" t="s">
        <v>13216</v>
      </c>
      <c r="D891" s="3" t="s">
        <v>13217</v>
      </c>
      <c r="E891" s="25">
        <v>198.1789</v>
      </c>
      <c r="F891" s="13">
        <v>4.24</v>
      </c>
      <c r="G891" s="13">
        <v>3.818537154555413</v>
      </c>
      <c r="H891" s="13" t="s">
        <v>11240</v>
      </c>
      <c r="I891" s="3" t="s">
        <v>11300</v>
      </c>
      <c r="J891" s="11">
        <v>3.818537154555413</v>
      </c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ht="15.0" customHeight="1">
      <c r="A892" s="8">
        <v>891.0</v>
      </c>
      <c r="B892" s="31" t="s">
        <v>4000</v>
      </c>
      <c r="C892" s="26" t="s">
        <v>13218</v>
      </c>
      <c r="D892" s="26" t="s">
        <v>4002</v>
      </c>
      <c r="E892" s="32">
        <v>86.0923</v>
      </c>
      <c r="F892" s="13">
        <v>-0.74</v>
      </c>
      <c r="G892" s="18">
        <v>1.42</v>
      </c>
      <c r="H892" s="13" t="s">
        <v>11240</v>
      </c>
      <c r="I892" s="3" t="s">
        <v>11259</v>
      </c>
      <c r="J892" s="18">
        <v>1.42</v>
      </c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ht="15.0" customHeight="1">
      <c r="A893" s="8">
        <v>892.0</v>
      </c>
      <c r="B893" s="31" t="s">
        <v>13219</v>
      </c>
      <c r="C893" s="26" t="s">
        <v>13220</v>
      </c>
      <c r="D893" s="26" t="s">
        <v>13221</v>
      </c>
      <c r="E893" s="32">
        <v>76.0545</v>
      </c>
      <c r="F893" s="13">
        <v>-1.8</v>
      </c>
      <c r="G893" s="18">
        <v>2.05</v>
      </c>
      <c r="H893" s="13" t="s">
        <v>11240</v>
      </c>
      <c r="I893" s="3" t="s">
        <v>11259</v>
      </c>
      <c r="J893" s="18">
        <v>2.05</v>
      </c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ht="15.0" customHeight="1">
      <c r="A894" s="8">
        <v>893.0</v>
      </c>
      <c r="B894" s="31" t="s">
        <v>13222</v>
      </c>
      <c r="C894" s="26" t="s">
        <v>13223</v>
      </c>
      <c r="D894" s="26" t="s">
        <v>13224</v>
      </c>
      <c r="E894" s="32">
        <v>115.173</v>
      </c>
      <c r="F894" s="13">
        <v>0.14</v>
      </c>
      <c r="G894" s="18">
        <v>3.21</v>
      </c>
      <c r="H894" s="13" t="s">
        <v>11240</v>
      </c>
      <c r="I894" s="3" t="s">
        <v>11259</v>
      </c>
      <c r="J894" s="18">
        <v>3.21</v>
      </c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ht="15.0" customHeight="1">
      <c r="A895" s="8">
        <v>894.0</v>
      </c>
      <c r="B895" s="31" t="s">
        <v>4006</v>
      </c>
      <c r="C895" s="26" t="s">
        <v>13225</v>
      </c>
      <c r="D895" s="26" t="s">
        <v>13226</v>
      </c>
      <c r="E895" s="32">
        <v>87.12</v>
      </c>
      <c r="F895" s="13">
        <v>-0.86</v>
      </c>
      <c r="G895" s="18">
        <v>3.23</v>
      </c>
      <c r="H895" s="13" t="s">
        <v>11240</v>
      </c>
      <c r="I895" s="3" t="s">
        <v>11259</v>
      </c>
      <c r="J895" s="18">
        <v>3.23</v>
      </c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ht="15.0" customHeight="1">
      <c r="A896" s="8">
        <v>895.0</v>
      </c>
      <c r="B896" s="31" t="s">
        <v>13227</v>
      </c>
      <c r="C896" s="26" t="s">
        <v>13228</v>
      </c>
      <c r="D896" s="26" t="s">
        <v>13229</v>
      </c>
      <c r="E896" s="32">
        <v>140.1825</v>
      </c>
      <c r="F896" s="13">
        <v>-0.84</v>
      </c>
      <c r="G896" s="18">
        <v>2.37</v>
      </c>
      <c r="H896" s="13" t="s">
        <v>11240</v>
      </c>
      <c r="I896" s="3" t="s">
        <v>11259</v>
      </c>
      <c r="J896" s="18">
        <v>2.37</v>
      </c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ht="15.0" customHeight="1">
      <c r="A897" s="8">
        <v>896.0</v>
      </c>
      <c r="B897" s="31" t="s">
        <v>13230</v>
      </c>
      <c r="C897" s="26" t="s">
        <v>13231</v>
      </c>
      <c r="D897" s="26" t="s">
        <v>13232</v>
      </c>
      <c r="E897" s="32">
        <v>219.2805</v>
      </c>
      <c r="F897" s="13">
        <v>-4.67</v>
      </c>
      <c r="G897" s="18">
        <v>3.88</v>
      </c>
      <c r="H897" s="13" t="s">
        <v>11240</v>
      </c>
      <c r="I897" s="3" t="s">
        <v>11259</v>
      </c>
      <c r="J897" s="18">
        <v>3.88</v>
      </c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ht="15.0" customHeight="1">
      <c r="A898" s="8">
        <v>897.0</v>
      </c>
      <c r="B898" s="31" t="s">
        <v>13233</v>
      </c>
      <c r="C898" s="3" t="s">
        <v>13234</v>
      </c>
      <c r="D898" s="26" t="s">
        <v>13235</v>
      </c>
      <c r="E898" s="25">
        <v>85.1471</v>
      </c>
      <c r="F898" s="13">
        <v>0.92</v>
      </c>
      <c r="G898" s="18">
        <v>1.02</v>
      </c>
      <c r="H898" s="20" t="s">
        <v>11296</v>
      </c>
      <c r="I898" s="26" t="s">
        <v>11259</v>
      </c>
      <c r="J898" s="18">
        <v>1.02</v>
      </c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ht="15.0" customHeight="1">
      <c r="A899" s="8">
        <v>898.0</v>
      </c>
      <c r="B899" s="31" t="s">
        <v>13236</v>
      </c>
      <c r="C899" s="26" t="s">
        <v>13237</v>
      </c>
      <c r="D899" s="26" t="s">
        <v>13238</v>
      </c>
      <c r="E899" s="32">
        <v>232.4085</v>
      </c>
      <c r="F899" s="13">
        <v>0.94</v>
      </c>
      <c r="G899" s="18">
        <v>5.64</v>
      </c>
      <c r="H899" s="13" t="s">
        <v>11240</v>
      </c>
      <c r="I899" s="3" t="s">
        <v>11259</v>
      </c>
      <c r="J899" s="18">
        <v>5.64</v>
      </c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ht="15.0" customHeight="1">
      <c r="A900" s="8">
        <v>899.0</v>
      </c>
      <c r="B900" s="31" t="s">
        <v>2280</v>
      </c>
      <c r="C900" s="26" t="s">
        <v>13239</v>
      </c>
      <c r="D900" s="26" t="s">
        <v>13240</v>
      </c>
      <c r="E900" s="32">
        <v>88.1048</v>
      </c>
      <c r="F900" s="13">
        <v>-0.27</v>
      </c>
      <c r="G900" s="18">
        <v>2.12</v>
      </c>
      <c r="H900" s="13" t="s">
        <v>11240</v>
      </c>
      <c r="I900" s="3" t="s">
        <v>11259</v>
      </c>
      <c r="J900" s="18">
        <v>2.12</v>
      </c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ht="15.0" customHeight="1">
      <c r="A901" s="8">
        <v>900.0</v>
      </c>
      <c r="B901" s="9" t="s">
        <v>2299</v>
      </c>
      <c r="C901" s="3" t="s">
        <v>13241</v>
      </c>
      <c r="D901" s="3" t="s">
        <v>2301</v>
      </c>
      <c r="E901" s="25">
        <v>72.1054</v>
      </c>
      <c r="F901" s="13">
        <v>0.46</v>
      </c>
      <c r="G901" s="13">
        <v>1.9</v>
      </c>
      <c r="H901" s="13" t="s">
        <v>11240</v>
      </c>
      <c r="I901" s="3" t="s">
        <v>11399</v>
      </c>
      <c r="J901" s="13">
        <v>1.9</v>
      </c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ht="15.0" customHeight="1">
      <c r="A902" s="8">
        <v>901.0</v>
      </c>
      <c r="B902" s="31" t="s">
        <v>13242</v>
      </c>
      <c r="C902" s="26" t="s">
        <v>13243</v>
      </c>
      <c r="D902" s="26" t="s">
        <v>13244</v>
      </c>
      <c r="E902" s="32">
        <v>88.1048</v>
      </c>
      <c r="F902" s="13">
        <v>-0.6</v>
      </c>
      <c r="G902" s="18">
        <v>2.17</v>
      </c>
      <c r="H902" s="13" t="s">
        <v>11240</v>
      </c>
      <c r="I902" s="3" t="s">
        <v>11259</v>
      </c>
      <c r="J902" s="18">
        <v>2.17</v>
      </c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ht="15.0" customHeight="1">
      <c r="A903" s="8">
        <v>902.0</v>
      </c>
      <c r="B903" s="31" t="s">
        <v>13245</v>
      </c>
      <c r="C903" s="26" t="s">
        <v>13246</v>
      </c>
      <c r="D903" s="26" t="s">
        <v>13247</v>
      </c>
      <c r="E903" s="32">
        <v>149.5992</v>
      </c>
      <c r="F903" s="13">
        <v>-0.34</v>
      </c>
      <c r="G903" s="18">
        <v>6.37</v>
      </c>
      <c r="H903" s="13" t="s">
        <v>11240</v>
      </c>
      <c r="I903" s="3" t="s">
        <v>11259</v>
      </c>
      <c r="J903" s="18">
        <v>6.37</v>
      </c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ht="15.0" customHeight="1">
      <c r="A904" s="8">
        <v>903.0</v>
      </c>
      <c r="B904" s="31" t="s">
        <v>13248</v>
      </c>
      <c r="C904" s="26" t="s">
        <v>13249</v>
      </c>
      <c r="D904" s="26" t="s">
        <v>13250</v>
      </c>
      <c r="E904" s="32">
        <v>213.3399</v>
      </c>
      <c r="F904" s="13">
        <v>2.45</v>
      </c>
      <c r="G904" s="18">
        <v>6.37</v>
      </c>
      <c r="H904" s="13" t="s">
        <v>11240</v>
      </c>
      <c r="I904" s="3" t="s">
        <v>11259</v>
      </c>
      <c r="J904" s="18">
        <v>6.37</v>
      </c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ht="15.0" customHeight="1">
      <c r="A905" s="8">
        <v>904.0</v>
      </c>
      <c r="B905" s="31" t="s">
        <v>4020</v>
      </c>
      <c r="C905" s="26" t="s">
        <v>13251</v>
      </c>
      <c r="D905" s="26" t="s">
        <v>13252</v>
      </c>
      <c r="E905" s="32">
        <v>130.1933</v>
      </c>
      <c r="F905" s="13">
        <v>0.62</v>
      </c>
      <c r="G905" s="31" t="s">
        <v>13253</v>
      </c>
      <c r="H905" s="13" t="s">
        <v>11240</v>
      </c>
      <c r="I905" s="3" t="s">
        <v>11259</v>
      </c>
      <c r="J905" s="18">
        <v>6.565</v>
      </c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ht="15.0" customHeight="1">
      <c r="A906" s="8">
        <v>905.0</v>
      </c>
      <c r="B906" s="31" t="s">
        <v>13254</v>
      </c>
      <c r="C906" s="26" t="s">
        <v>13255</v>
      </c>
      <c r="D906" s="26" t="s">
        <v>13256</v>
      </c>
      <c r="E906" s="32">
        <v>217.3715</v>
      </c>
      <c r="F906" s="13">
        <v>4.15</v>
      </c>
      <c r="G906" s="18">
        <v>4.13</v>
      </c>
      <c r="H906" s="13" t="s">
        <v>11240</v>
      </c>
      <c r="I906" s="3" t="s">
        <v>11259</v>
      </c>
      <c r="J906" s="18">
        <v>4.13</v>
      </c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ht="15.0" customHeight="1">
      <c r="A907" s="8">
        <v>906.0</v>
      </c>
      <c r="B907" s="31" t="s">
        <v>4032</v>
      </c>
      <c r="C907" s="26" t="s">
        <v>13257</v>
      </c>
      <c r="D907" s="26" t="s">
        <v>13258</v>
      </c>
      <c r="E907" s="32">
        <v>189.3185</v>
      </c>
      <c r="F907" s="13">
        <v>3.21</v>
      </c>
      <c r="G907" s="18">
        <v>3.65</v>
      </c>
      <c r="H907" s="13" t="s">
        <v>11240</v>
      </c>
      <c r="I907" s="3" t="s">
        <v>11259</v>
      </c>
      <c r="J907" s="18">
        <v>3.65</v>
      </c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ht="15.0" customHeight="1">
      <c r="A908" s="8">
        <v>907.0</v>
      </c>
      <c r="B908" s="31" t="s">
        <v>4035</v>
      </c>
      <c r="C908" s="26" t="s">
        <v>13259</v>
      </c>
      <c r="D908" s="26" t="s">
        <v>13260</v>
      </c>
      <c r="E908" s="32">
        <v>296.5424</v>
      </c>
      <c r="F908" s="13">
        <v>3.88</v>
      </c>
      <c r="G908" s="18">
        <v>5.39</v>
      </c>
      <c r="H908" s="13" t="s">
        <v>11240</v>
      </c>
      <c r="I908" s="3" t="s">
        <v>11259</v>
      </c>
      <c r="J908" s="18">
        <v>5.39</v>
      </c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ht="15.0" customHeight="1">
      <c r="A909" s="8">
        <v>908.0</v>
      </c>
      <c r="B909" s="31" t="s">
        <v>4038</v>
      </c>
      <c r="C909" s="26" t="s">
        <v>13261</v>
      </c>
      <c r="D909" s="26" t="s">
        <v>13262</v>
      </c>
      <c r="E909" s="32">
        <v>208.3704</v>
      </c>
      <c r="F909" s="13">
        <v>0.75</v>
      </c>
      <c r="G909" s="18">
        <v>5.04</v>
      </c>
      <c r="H909" s="13" t="s">
        <v>11240</v>
      </c>
      <c r="I909" s="3" t="s">
        <v>11259</v>
      </c>
      <c r="J909" s="18">
        <v>5.04</v>
      </c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ht="15.0" customHeight="1">
      <c r="A910" s="8">
        <v>909.0</v>
      </c>
      <c r="B910" s="31" t="s">
        <v>13263</v>
      </c>
      <c r="C910" s="26" t="s">
        <v>13264</v>
      </c>
      <c r="D910" s="26" t="s">
        <v>13265</v>
      </c>
      <c r="E910" s="32">
        <v>408.7544</v>
      </c>
      <c r="F910" s="13">
        <v>7.6</v>
      </c>
      <c r="G910" s="18">
        <v>3.83</v>
      </c>
      <c r="H910" s="13" t="s">
        <v>11240</v>
      </c>
      <c r="I910" s="3" t="s">
        <v>11259</v>
      </c>
      <c r="J910" s="18">
        <v>3.83</v>
      </c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ht="15.0" customHeight="1">
      <c r="A911" s="8">
        <v>910.0</v>
      </c>
      <c r="B911" s="31" t="s">
        <v>4041</v>
      </c>
      <c r="C911" s="26" t="s">
        <v>4042</v>
      </c>
      <c r="D911" s="26" t="s">
        <v>13266</v>
      </c>
      <c r="E911" s="32">
        <v>352.6484</v>
      </c>
      <c r="F911" s="13">
        <v>5.63</v>
      </c>
      <c r="G911" s="18">
        <v>3.55</v>
      </c>
      <c r="H911" s="13" t="s">
        <v>11240</v>
      </c>
      <c r="I911" s="3" t="s">
        <v>11259</v>
      </c>
      <c r="J911" s="18">
        <v>3.55</v>
      </c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ht="15.0" customHeight="1">
      <c r="A912" s="8">
        <v>911.0</v>
      </c>
      <c r="B912" s="31" t="s">
        <v>4044</v>
      </c>
      <c r="C912" s="26" t="s">
        <v>13267</v>
      </c>
      <c r="D912" s="26" t="s">
        <v>13268</v>
      </c>
      <c r="E912" s="32">
        <v>240.4364</v>
      </c>
      <c r="F912" s="13">
        <v>1.73</v>
      </c>
      <c r="G912" s="18">
        <v>6.38</v>
      </c>
      <c r="H912" s="13" t="s">
        <v>11240</v>
      </c>
      <c r="I912" s="3" t="s">
        <v>11259</v>
      </c>
      <c r="J912" s="18">
        <v>6.38</v>
      </c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ht="15.0" customHeight="1">
      <c r="A913" s="8">
        <v>912.0</v>
      </c>
      <c r="B913" s="31" t="s">
        <v>4050</v>
      </c>
      <c r="C913" s="26" t="s">
        <v>4051</v>
      </c>
      <c r="D913" s="26" t="s">
        <v>4052</v>
      </c>
      <c r="E913" s="32">
        <v>76.1427</v>
      </c>
      <c r="F913" s="13">
        <v>1.94</v>
      </c>
      <c r="G913" s="18">
        <v>2.35</v>
      </c>
      <c r="H913" s="13" t="s">
        <v>11240</v>
      </c>
      <c r="I913" s="3" t="s">
        <v>11259</v>
      </c>
      <c r="J913" s="18">
        <v>2.35</v>
      </c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ht="15.0" customHeight="1">
      <c r="A914" s="8">
        <v>913.0</v>
      </c>
      <c r="B914" s="31" t="s">
        <v>13269</v>
      </c>
      <c r="C914" s="26" t="s">
        <v>13270</v>
      </c>
      <c r="D914" s="26" t="s">
        <v>13271</v>
      </c>
      <c r="E914" s="32">
        <f>228-59</f>
        <v>169</v>
      </c>
      <c r="F914" s="13">
        <v>-3.4</v>
      </c>
      <c r="G914" s="18">
        <v>3.47</v>
      </c>
      <c r="H914" s="13" t="s">
        <v>11240</v>
      </c>
      <c r="I914" s="3" t="s">
        <v>11259</v>
      </c>
      <c r="J914" s="18">
        <v>3.47</v>
      </c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ht="15.0" customHeight="1">
      <c r="A915" s="8">
        <v>914.0</v>
      </c>
      <c r="B915" s="9" t="s">
        <v>13272</v>
      </c>
      <c r="C915" s="3" t="s">
        <v>13273</v>
      </c>
      <c r="D915" s="3" t="s">
        <v>13274</v>
      </c>
      <c r="E915" s="25">
        <v>169.0728</v>
      </c>
      <c r="F915" s="13">
        <v>-3.4</v>
      </c>
      <c r="G915" s="13">
        <v>3.0267464832772903</v>
      </c>
      <c r="H915" s="13" t="s">
        <v>11240</v>
      </c>
      <c r="I915" s="3" t="s">
        <v>11300</v>
      </c>
      <c r="J915" s="11">
        <v>3.0267464832772903</v>
      </c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ht="15.0" customHeight="1">
      <c r="A916" s="8">
        <v>915.0</v>
      </c>
      <c r="B916" s="31" t="s">
        <v>9965</v>
      </c>
      <c r="C916" s="26" t="s">
        <v>13275</v>
      </c>
      <c r="D916" s="26" t="s">
        <v>9967</v>
      </c>
      <c r="E916" s="32">
        <v>282.9043</v>
      </c>
      <c r="F916" s="13">
        <v>4.05</v>
      </c>
      <c r="G916" s="18">
        <v>5.3</v>
      </c>
      <c r="H916" s="13" t="s">
        <v>11240</v>
      </c>
      <c r="I916" s="3" t="s">
        <v>11259</v>
      </c>
      <c r="J916" s="18">
        <v>5.3</v>
      </c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ht="15.0" customHeight="1">
      <c r="A917" s="8">
        <v>916.0</v>
      </c>
      <c r="B917" s="31" t="s">
        <v>13276</v>
      </c>
      <c r="C917" s="26" t="s">
        <v>13277</v>
      </c>
      <c r="D917" s="26" t="s">
        <v>13278</v>
      </c>
      <c r="E917" s="32">
        <v>238.453</v>
      </c>
      <c r="F917" s="13">
        <v>3.8</v>
      </c>
      <c r="G917" s="18">
        <v>5.08</v>
      </c>
      <c r="H917" s="13" t="s">
        <v>11240</v>
      </c>
      <c r="I917" s="3" t="s">
        <v>11259</v>
      </c>
      <c r="J917" s="18">
        <v>5.08</v>
      </c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ht="15.0" customHeight="1">
      <c r="A918" s="8">
        <v>917.0</v>
      </c>
      <c r="B918" s="31" t="s">
        <v>13279</v>
      </c>
      <c r="C918" s="26" t="s">
        <v>13280</v>
      </c>
      <c r="D918" s="26" t="s">
        <v>13281</v>
      </c>
      <c r="E918" s="32">
        <v>221.9987</v>
      </c>
      <c r="F918" s="13">
        <v>3.36</v>
      </c>
      <c r="G918" s="18">
        <v>4.58</v>
      </c>
      <c r="H918" s="13" t="s">
        <v>11240</v>
      </c>
      <c r="I918" s="3" t="s">
        <v>11259</v>
      </c>
      <c r="J918" s="18">
        <v>4.58</v>
      </c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ht="15.0" customHeight="1">
      <c r="A919" s="8">
        <v>918.0</v>
      </c>
      <c r="B919" s="31" t="s">
        <v>9969</v>
      </c>
      <c r="C919" s="3" t="s">
        <v>9970</v>
      </c>
      <c r="D919" s="26" t="s">
        <v>9971</v>
      </c>
      <c r="E919" s="25">
        <v>204.0082</v>
      </c>
      <c r="F919" s="13">
        <v>3.25</v>
      </c>
      <c r="G919" s="18">
        <v>4.8</v>
      </c>
      <c r="H919" s="20" t="s">
        <v>11296</v>
      </c>
      <c r="I919" s="26" t="s">
        <v>11259</v>
      </c>
      <c r="J919" s="18">
        <v>4.8</v>
      </c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ht="15.0" customHeight="1">
      <c r="A920" s="8">
        <v>919.0</v>
      </c>
      <c r="B920" s="31" t="s">
        <v>9983</v>
      </c>
      <c r="C920" s="26" t="s">
        <v>13282</v>
      </c>
      <c r="D920" s="26" t="s">
        <v>13283</v>
      </c>
      <c r="E920" s="32">
        <v>116.1595</v>
      </c>
      <c r="F920" s="13">
        <v>2.81</v>
      </c>
      <c r="G920" s="18">
        <v>4.89</v>
      </c>
      <c r="H920" s="13" t="s">
        <v>11240</v>
      </c>
      <c r="I920" s="3" t="s">
        <v>11259</v>
      </c>
      <c r="J920" s="18">
        <v>4.89</v>
      </c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ht="15.0" customHeight="1">
      <c r="A921" s="8">
        <v>920.0</v>
      </c>
      <c r="B921" s="31" t="s">
        <v>9986</v>
      </c>
      <c r="C921" s="26" t="s">
        <v>13284</v>
      </c>
      <c r="D921" s="26" t="s">
        <v>13285</v>
      </c>
      <c r="E921" s="32">
        <v>102.133</v>
      </c>
      <c r="F921" s="13">
        <v>2.53</v>
      </c>
      <c r="G921" s="18">
        <v>4.35</v>
      </c>
      <c r="H921" s="13" t="s">
        <v>11240</v>
      </c>
      <c r="I921" s="3" t="s">
        <v>11259</v>
      </c>
      <c r="J921" s="18">
        <v>4.35</v>
      </c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ht="15.0" customHeight="1">
      <c r="A922" s="8">
        <v>921.0</v>
      </c>
      <c r="B922" s="31" t="s">
        <v>13286</v>
      </c>
      <c r="C922" s="26" t="s">
        <v>13287</v>
      </c>
      <c r="D922" s="26" t="s">
        <v>13288</v>
      </c>
      <c r="E922" s="32">
        <v>138.5936</v>
      </c>
      <c r="F922" s="13">
        <v>3.54</v>
      </c>
      <c r="G922" s="18">
        <v>5.0</v>
      </c>
      <c r="H922" s="13" t="s">
        <v>11240</v>
      </c>
      <c r="I922" s="3" t="s">
        <v>11259</v>
      </c>
      <c r="J922" s="18">
        <v>5.0</v>
      </c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ht="15.0" customHeight="1">
      <c r="A923" s="8">
        <v>922.0</v>
      </c>
      <c r="B923" s="31" t="s">
        <v>13289</v>
      </c>
      <c r="C923" s="26" t="s">
        <v>13290</v>
      </c>
      <c r="D923" s="26" t="s">
        <v>13291</v>
      </c>
      <c r="E923" s="32">
        <v>122.1393</v>
      </c>
      <c r="F923" s="13">
        <v>3.1</v>
      </c>
      <c r="G923" s="18">
        <v>4.29</v>
      </c>
      <c r="H923" s="13" t="s">
        <v>11240</v>
      </c>
      <c r="I923" s="3" t="s">
        <v>11259</v>
      </c>
      <c r="J923" s="18">
        <v>4.29</v>
      </c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ht="15.0" customHeight="1">
      <c r="A924" s="8">
        <v>923.0</v>
      </c>
      <c r="B924" s="31" t="s">
        <v>13292</v>
      </c>
      <c r="C924" s="26" t="s">
        <v>13293</v>
      </c>
      <c r="D924" s="26" t="s">
        <v>13294</v>
      </c>
      <c r="E924" s="32">
        <v>150.1741</v>
      </c>
      <c r="F924" s="13">
        <v>1.84</v>
      </c>
      <c r="G924" s="18">
        <v>4.61</v>
      </c>
      <c r="H924" s="13" t="s">
        <v>11240</v>
      </c>
      <c r="I924" s="3" t="s">
        <v>11259</v>
      </c>
      <c r="J924" s="18">
        <v>4.61</v>
      </c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ht="15.0" customHeight="1">
      <c r="A925" s="8">
        <v>924.0</v>
      </c>
      <c r="B925" s="31" t="s">
        <v>9995</v>
      </c>
      <c r="C925" s="26" t="s">
        <v>13295</v>
      </c>
      <c r="D925" s="26" t="s">
        <v>13296</v>
      </c>
      <c r="E925" s="32">
        <v>150.1741</v>
      </c>
      <c r="F925" s="13">
        <v>1.74</v>
      </c>
      <c r="G925" s="18">
        <v>4.26</v>
      </c>
      <c r="H925" s="13" t="s">
        <v>11240</v>
      </c>
      <c r="I925" s="3" t="s">
        <v>11259</v>
      </c>
      <c r="J925" s="18">
        <v>4.26</v>
      </c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ht="15.0" customHeight="1">
      <c r="A926" s="8">
        <v>925.0</v>
      </c>
      <c r="B926" s="31" t="s">
        <v>13297</v>
      </c>
      <c r="C926" s="26" t="s">
        <v>13298</v>
      </c>
      <c r="D926" s="26" t="s">
        <v>13299</v>
      </c>
      <c r="E926" s="32">
        <v>164.2006</v>
      </c>
      <c r="F926" s="13">
        <v>2.25</v>
      </c>
      <c r="G926" s="18">
        <v>4.39</v>
      </c>
      <c r="H926" s="13" t="s">
        <v>11240</v>
      </c>
      <c r="I926" s="3" t="s">
        <v>11259</v>
      </c>
      <c r="J926" s="18">
        <v>4.39</v>
      </c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ht="15.0" customHeight="1">
      <c r="A927" s="8">
        <v>926.0</v>
      </c>
      <c r="B927" s="31" t="s">
        <v>2341</v>
      </c>
      <c r="C927" s="26" t="s">
        <v>13300</v>
      </c>
      <c r="D927" s="26" t="s">
        <v>13301</v>
      </c>
      <c r="E927" s="32">
        <v>259.0961</v>
      </c>
      <c r="F927" s="13">
        <v>2.18</v>
      </c>
      <c r="G927" s="18">
        <v>6.58</v>
      </c>
      <c r="H927" s="13" t="s">
        <v>11240</v>
      </c>
      <c r="I927" s="3" t="s">
        <v>11259</v>
      </c>
      <c r="J927" s="18">
        <v>6.58</v>
      </c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ht="15.0" customHeight="1">
      <c r="A928" s="8">
        <v>927.0</v>
      </c>
      <c r="B928" s="31" t="s">
        <v>13302</v>
      </c>
      <c r="C928" s="26" t="s">
        <v>13303</v>
      </c>
      <c r="D928" s="26" t="s">
        <v>13304</v>
      </c>
      <c r="E928" s="32">
        <v>164.2006</v>
      </c>
      <c r="F928" s="13">
        <v>1.55</v>
      </c>
      <c r="G928" s="18">
        <v>4.35</v>
      </c>
      <c r="H928" s="13" t="s">
        <v>11240</v>
      </c>
      <c r="I928" s="3" t="s">
        <v>11259</v>
      </c>
      <c r="J928" s="18">
        <v>4.35</v>
      </c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ht="15.0" customHeight="1">
      <c r="A929" s="8">
        <v>928.0</v>
      </c>
      <c r="B929" s="9" t="s">
        <v>13305</v>
      </c>
      <c r="C929" s="3" t="s">
        <v>13306</v>
      </c>
      <c r="D929" s="3" t="s">
        <v>13307</v>
      </c>
      <c r="E929" s="25">
        <v>137.1357</v>
      </c>
      <c r="F929" s="13">
        <v>1.21</v>
      </c>
      <c r="G929" s="18">
        <v>4.0</v>
      </c>
      <c r="H929" s="13" t="s">
        <v>11240</v>
      </c>
      <c r="I929" s="3" t="s">
        <v>11658</v>
      </c>
      <c r="J929" s="18">
        <v>4.0</v>
      </c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ht="15.0" customHeight="1">
      <c r="A930" s="8">
        <v>929.0</v>
      </c>
      <c r="B930" s="9" t="s">
        <v>10047</v>
      </c>
      <c r="C930" s="3" t="s">
        <v>13308</v>
      </c>
      <c r="D930" s="3" t="s">
        <v>13309</v>
      </c>
      <c r="E930" s="25">
        <v>137.1357</v>
      </c>
      <c r="F930" s="13">
        <v>0.65</v>
      </c>
      <c r="G930" s="18">
        <v>3.87</v>
      </c>
      <c r="H930" s="13" t="s">
        <v>11240</v>
      </c>
      <c r="I930" s="3" t="s">
        <v>11658</v>
      </c>
      <c r="J930" s="18">
        <v>3.87</v>
      </c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ht="15.0" customHeight="1">
      <c r="A931" s="8">
        <v>930.0</v>
      </c>
      <c r="B931" s="9" t="s">
        <v>13310</v>
      </c>
      <c r="C931" s="3" t="s">
        <v>13311</v>
      </c>
      <c r="D931" s="3" t="s">
        <v>13312</v>
      </c>
      <c r="E931" s="25">
        <v>137.1357</v>
      </c>
      <c r="F931" s="13">
        <v>0.83</v>
      </c>
      <c r="G931" s="18">
        <v>4.0</v>
      </c>
      <c r="H931" s="13" t="s">
        <v>11240</v>
      </c>
      <c r="I931" s="3" t="s">
        <v>11658</v>
      </c>
      <c r="J931" s="18">
        <v>4.0</v>
      </c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ht="15.0" customHeight="1">
      <c r="A932" s="8">
        <v>931.0</v>
      </c>
      <c r="B932" s="31" t="s">
        <v>13313</v>
      </c>
      <c r="C932" s="26" t="s">
        <v>13314</v>
      </c>
      <c r="D932" s="26" t="s">
        <v>13315</v>
      </c>
      <c r="E932" s="32">
        <v>151.1622</v>
      </c>
      <c r="F932" s="13">
        <v>1.5</v>
      </c>
      <c r="G932" s="18">
        <v>3.25</v>
      </c>
      <c r="H932" s="13" t="s">
        <v>11240</v>
      </c>
      <c r="I932" s="3" t="s">
        <v>11259</v>
      </c>
      <c r="J932" s="18">
        <v>3.25</v>
      </c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ht="15.0" customHeight="1">
      <c r="A933" s="8">
        <v>932.0</v>
      </c>
      <c r="B933" s="31" t="s">
        <v>13316</v>
      </c>
      <c r="C933" s="26" t="s">
        <v>13317</v>
      </c>
      <c r="D933" s="26" t="s">
        <v>13318</v>
      </c>
      <c r="E933" s="32">
        <v>147.1306</v>
      </c>
      <c r="F933" s="13">
        <v>1.56</v>
      </c>
      <c r="G933" s="18">
        <v>3.26</v>
      </c>
      <c r="H933" s="13" t="s">
        <v>11240</v>
      </c>
      <c r="I933" s="3" t="s">
        <v>11259</v>
      </c>
      <c r="J933" s="18">
        <v>3.26</v>
      </c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ht="15.0" customHeight="1">
      <c r="A934" s="8">
        <v>933.0</v>
      </c>
      <c r="B934" s="31" t="s">
        <v>13319</v>
      </c>
      <c r="C934" s="26" t="s">
        <v>13320</v>
      </c>
      <c r="D934" s="26" t="s">
        <v>13321</v>
      </c>
      <c r="E934" s="32">
        <v>152.1503</v>
      </c>
      <c r="F934" s="13">
        <v>0.13</v>
      </c>
      <c r="G934" s="18">
        <v>3.12</v>
      </c>
      <c r="H934" s="13" t="s">
        <v>11240</v>
      </c>
      <c r="I934" s="3" t="s">
        <v>11259</v>
      </c>
      <c r="J934" s="18">
        <v>3.12</v>
      </c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ht="15.0" customHeight="1">
      <c r="A935" s="8">
        <v>934.0</v>
      </c>
      <c r="B935" s="31" t="s">
        <v>13322</v>
      </c>
      <c r="C935" s="26" t="s">
        <v>13323</v>
      </c>
      <c r="D935" s="26" t="s">
        <v>13324</v>
      </c>
      <c r="E935" s="32">
        <v>152.1503</v>
      </c>
      <c r="F935" s="13">
        <v>-0.51</v>
      </c>
      <c r="G935" s="18">
        <v>3.73</v>
      </c>
      <c r="H935" s="13" t="s">
        <v>11240</v>
      </c>
      <c r="I935" s="3" t="s">
        <v>11259</v>
      </c>
      <c r="J935" s="18">
        <v>3.73</v>
      </c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ht="15.0" customHeight="1">
      <c r="A936" s="8">
        <v>935.0</v>
      </c>
      <c r="B936" s="31" t="s">
        <v>13325</v>
      </c>
      <c r="C936" s="26" t="s">
        <v>13326</v>
      </c>
      <c r="D936" s="26" t="s">
        <v>13327</v>
      </c>
      <c r="E936" s="32">
        <v>152.1503</v>
      </c>
      <c r="F936" s="13">
        <v>0.68</v>
      </c>
      <c r="G936" s="18">
        <v>3.34</v>
      </c>
      <c r="H936" s="13" t="s">
        <v>11240</v>
      </c>
      <c r="I936" s="3" t="s">
        <v>11259</v>
      </c>
      <c r="J936" s="18">
        <v>3.34</v>
      </c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ht="15.0" customHeight="1">
      <c r="A937" s="8">
        <v>936.0</v>
      </c>
      <c r="B937" s="31" t="s">
        <v>13328</v>
      </c>
      <c r="C937" s="26" t="s">
        <v>13329</v>
      </c>
      <c r="D937" s="26" t="s">
        <v>13330</v>
      </c>
      <c r="E937" s="32">
        <v>179.1723</v>
      </c>
      <c r="F937" s="13">
        <v>1.31</v>
      </c>
      <c r="G937" s="18">
        <v>3.26</v>
      </c>
      <c r="H937" s="13" t="s">
        <v>11240</v>
      </c>
      <c r="I937" s="3" t="s">
        <v>11259</v>
      </c>
      <c r="J937" s="18">
        <v>3.26</v>
      </c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ht="15.0" customHeight="1">
      <c r="A938" s="8">
        <v>937.0</v>
      </c>
      <c r="B938" s="31" t="s">
        <v>13331</v>
      </c>
      <c r="C938" s="26" t="s">
        <v>13332</v>
      </c>
      <c r="D938" s="26" t="s">
        <v>13333</v>
      </c>
      <c r="E938" s="32">
        <v>151.1622</v>
      </c>
      <c r="F938" s="13">
        <v>0.51</v>
      </c>
      <c r="G938" s="18">
        <v>3.08</v>
      </c>
      <c r="H938" s="13" t="s">
        <v>11240</v>
      </c>
      <c r="I938" s="3" t="s">
        <v>11259</v>
      </c>
      <c r="J938" s="18">
        <v>3.08</v>
      </c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ht="15.0" customHeight="1">
      <c r="A939" s="8">
        <v>938.0</v>
      </c>
      <c r="B939" s="31" t="s">
        <v>13334</v>
      </c>
      <c r="C939" s="26" t="s">
        <v>13335</v>
      </c>
      <c r="D939" s="26" t="s">
        <v>13336</v>
      </c>
      <c r="E939" s="32">
        <v>226.1428</v>
      </c>
      <c r="F939" s="13">
        <v>1.06</v>
      </c>
      <c r="G939" s="18">
        <v>3.56</v>
      </c>
      <c r="H939" s="13" t="s">
        <v>11240</v>
      </c>
      <c r="I939" s="3" t="s">
        <v>11259</v>
      </c>
      <c r="J939" s="18">
        <v>3.56</v>
      </c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ht="15.0" customHeight="1">
      <c r="A940" s="8">
        <v>939.0</v>
      </c>
      <c r="B940" s="31" t="s">
        <v>10051</v>
      </c>
      <c r="C940" s="26" t="s">
        <v>13337</v>
      </c>
      <c r="D940" s="26" t="s">
        <v>13338</v>
      </c>
      <c r="E940" s="32">
        <v>152.147</v>
      </c>
      <c r="F940" s="13">
        <v>0.75</v>
      </c>
      <c r="G940" s="18">
        <v>4.44</v>
      </c>
      <c r="H940" s="13" t="s">
        <v>11240</v>
      </c>
      <c r="I940" s="3" t="s">
        <v>11259</v>
      </c>
      <c r="J940" s="18">
        <v>4.44</v>
      </c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ht="15.0" customHeight="1">
      <c r="A941" s="8">
        <v>940.0</v>
      </c>
      <c r="B941" s="31" t="s">
        <v>13339</v>
      </c>
      <c r="C941" s="26" t="s">
        <v>13340</v>
      </c>
      <c r="D941" s="26" t="s">
        <v>13341</v>
      </c>
      <c r="E941" s="32">
        <v>167.1616</v>
      </c>
      <c r="F941" s="13">
        <v>-2.25</v>
      </c>
      <c r="G941" s="18">
        <v>3.06</v>
      </c>
      <c r="H941" s="13" t="s">
        <v>11240</v>
      </c>
      <c r="I941" s="3" t="s">
        <v>11259</v>
      </c>
      <c r="J941" s="18">
        <v>3.06</v>
      </c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ht="15.0" customHeight="1">
      <c r="A942" s="8">
        <v>941.0</v>
      </c>
      <c r="B942" s="31" t="s">
        <v>13342</v>
      </c>
      <c r="C942" s="3" t="s">
        <v>13343</v>
      </c>
      <c r="D942" s="26" t="s">
        <v>13344</v>
      </c>
      <c r="E942" s="25">
        <v>181.1452</v>
      </c>
      <c r="F942" s="13">
        <v>1.39</v>
      </c>
      <c r="G942" s="18">
        <v>2.97</v>
      </c>
      <c r="H942" s="20" t="s">
        <v>11296</v>
      </c>
      <c r="I942" s="26" t="s">
        <v>11259</v>
      </c>
      <c r="J942" s="18">
        <v>2.97</v>
      </c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ht="15.0" customHeight="1">
      <c r="A943" s="8">
        <v>942.0</v>
      </c>
      <c r="B943" s="31" t="s">
        <v>13345</v>
      </c>
      <c r="C943" s="26" t="s">
        <v>13346</v>
      </c>
      <c r="D943" s="26" t="s">
        <v>13347</v>
      </c>
      <c r="E943" s="32">
        <v>151.1622</v>
      </c>
      <c r="F943" s="13">
        <v>-2.07</v>
      </c>
      <c r="G943" s="18">
        <v>4.44</v>
      </c>
      <c r="H943" s="13" t="s">
        <v>11240</v>
      </c>
      <c r="I943" s="3" t="s">
        <v>11259</v>
      </c>
      <c r="J943" s="18">
        <v>4.44</v>
      </c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ht="15.0" customHeight="1">
      <c r="A944" s="8">
        <v>943.0</v>
      </c>
      <c r="B944" s="31" t="s">
        <v>13348</v>
      </c>
      <c r="C944" s="26" t="s">
        <v>13349</v>
      </c>
      <c r="D944" s="26" t="s">
        <v>13350</v>
      </c>
      <c r="E944" s="32">
        <v>165.1887</v>
      </c>
      <c r="F944" s="13">
        <v>-1.44</v>
      </c>
      <c r="G944" s="18">
        <v>2.58</v>
      </c>
      <c r="H944" s="13" t="s">
        <v>11240</v>
      </c>
      <c r="I944" s="3" t="s">
        <v>11259</v>
      </c>
      <c r="J944" s="18">
        <v>2.58</v>
      </c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ht="15.0" customHeight="1">
      <c r="A945" s="8">
        <v>944.0</v>
      </c>
      <c r="B945" s="31" t="s">
        <v>13351</v>
      </c>
      <c r="C945" s="26" t="s">
        <v>13352</v>
      </c>
      <c r="D945" s="26" t="s">
        <v>13353</v>
      </c>
      <c r="E945" s="32">
        <v>199.6335</v>
      </c>
      <c r="F945" s="13">
        <v>-0.48</v>
      </c>
      <c r="G945" s="18">
        <v>3.24</v>
      </c>
      <c r="H945" s="13" t="s">
        <v>11240</v>
      </c>
      <c r="I945" s="3" t="s">
        <v>11259</v>
      </c>
      <c r="J945" s="18">
        <v>3.24</v>
      </c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ht="15.0" customHeight="1">
      <c r="A946" s="8">
        <v>945.0</v>
      </c>
      <c r="B946" s="31" t="s">
        <v>13354</v>
      </c>
      <c r="C946" s="26" t="s">
        <v>13355</v>
      </c>
      <c r="D946" s="26" t="s">
        <v>13356</v>
      </c>
      <c r="E946" s="32">
        <v>169.1527</v>
      </c>
      <c r="F946" s="13">
        <v>-1.57</v>
      </c>
      <c r="G946" s="18">
        <v>3.38</v>
      </c>
      <c r="H946" s="13" t="s">
        <v>11240</v>
      </c>
      <c r="I946" s="3" t="s">
        <v>11259</v>
      </c>
      <c r="J946" s="18">
        <v>3.38</v>
      </c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ht="15.0" customHeight="1">
      <c r="A947" s="8">
        <v>946.0</v>
      </c>
      <c r="B947" s="31" t="s">
        <v>13357</v>
      </c>
      <c r="C947" s="26" t="s">
        <v>13358</v>
      </c>
      <c r="D947" s="26" t="s">
        <v>13359</v>
      </c>
      <c r="E947" s="32">
        <v>210.1863</v>
      </c>
      <c r="F947" s="13">
        <v>-1.25</v>
      </c>
      <c r="G947" s="18">
        <v>4.62</v>
      </c>
      <c r="H947" s="13" t="s">
        <v>11240</v>
      </c>
      <c r="I947" s="3" t="s">
        <v>11259</v>
      </c>
      <c r="J947" s="18">
        <v>4.62</v>
      </c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ht="15.0" customHeight="1">
      <c r="A948" s="8">
        <v>947.0</v>
      </c>
      <c r="B948" s="31" t="s">
        <v>13360</v>
      </c>
      <c r="C948" s="26" t="s">
        <v>13361</v>
      </c>
      <c r="D948" s="26" t="s">
        <v>13362</v>
      </c>
      <c r="E948" s="32">
        <v>148.1583</v>
      </c>
      <c r="F948" s="13">
        <v>2.13</v>
      </c>
      <c r="G948" s="18">
        <v>3.35</v>
      </c>
      <c r="H948" s="13" t="s">
        <v>11240</v>
      </c>
      <c r="I948" s="3" t="s">
        <v>11259</v>
      </c>
      <c r="J948" s="18">
        <v>3.35</v>
      </c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ht="15.0" customHeight="1">
      <c r="A949" s="8">
        <v>948.0</v>
      </c>
      <c r="B949" s="31" t="s">
        <v>13363</v>
      </c>
      <c r="C949" s="26" t="s">
        <v>13364</v>
      </c>
      <c r="D949" s="26" t="s">
        <v>13365</v>
      </c>
      <c r="E949" s="32">
        <v>178.1842</v>
      </c>
      <c r="F949" s="13">
        <v>2.68</v>
      </c>
      <c r="G949" s="18">
        <v>4.12</v>
      </c>
      <c r="H949" s="13" t="s">
        <v>11240</v>
      </c>
      <c r="I949" s="3" t="s">
        <v>11259</v>
      </c>
      <c r="J949" s="18">
        <v>4.12</v>
      </c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ht="15.0" customHeight="1">
      <c r="A950" s="8">
        <v>949.0</v>
      </c>
      <c r="B950" s="31" t="s">
        <v>13366</v>
      </c>
      <c r="C950" s="26" t="s">
        <v>13367</v>
      </c>
      <c r="D950" s="26" t="s">
        <v>13368</v>
      </c>
      <c r="E950" s="32">
        <v>182.6031</v>
      </c>
      <c r="F950" s="13">
        <v>2.72</v>
      </c>
      <c r="G950" s="18">
        <v>3.63</v>
      </c>
      <c r="H950" s="13" t="s">
        <v>11240</v>
      </c>
      <c r="I950" s="3" t="s">
        <v>11259</v>
      </c>
      <c r="J950" s="18">
        <v>3.63</v>
      </c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ht="15.0" customHeight="1">
      <c r="A951" s="8">
        <v>950.0</v>
      </c>
      <c r="B951" s="31" t="s">
        <v>13369</v>
      </c>
      <c r="C951" s="26" t="s">
        <v>13370</v>
      </c>
      <c r="D951" s="26" t="s">
        <v>13371</v>
      </c>
      <c r="E951" s="32">
        <v>166.1488</v>
      </c>
      <c r="F951" s="13">
        <v>2.27</v>
      </c>
      <c r="G951" s="18">
        <v>3.51</v>
      </c>
      <c r="H951" s="13" t="s">
        <v>11240</v>
      </c>
      <c r="I951" s="3" t="s">
        <v>11259</v>
      </c>
      <c r="J951" s="18">
        <v>3.51</v>
      </c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ht="15.0" customHeight="1">
      <c r="A952" s="8">
        <v>951.0</v>
      </c>
      <c r="B952" s="31" t="s">
        <v>13372</v>
      </c>
      <c r="C952" s="26" t="s">
        <v>13373</v>
      </c>
      <c r="D952" s="26" t="s">
        <v>13374</v>
      </c>
      <c r="E952" s="32">
        <v>193.1559</v>
      </c>
      <c r="F952" s="13">
        <v>2.12</v>
      </c>
      <c r="G952" s="18">
        <v>3.32</v>
      </c>
      <c r="H952" s="13" t="s">
        <v>11240</v>
      </c>
      <c r="I952" s="3" t="s">
        <v>11259</v>
      </c>
      <c r="J952" s="18">
        <v>3.32</v>
      </c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ht="15.0" customHeight="1">
      <c r="A953" s="8">
        <v>952.0</v>
      </c>
      <c r="B953" s="31" t="s">
        <v>13375</v>
      </c>
      <c r="C953" s="26" t="s">
        <v>13376</v>
      </c>
      <c r="D953" s="26" t="s">
        <v>13377</v>
      </c>
      <c r="E953" s="32">
        <v>216.1563</v>
      </c>
      <c r="F953" s="13">
        <v>3.03</v>
      </c>
      <c r="G953" s="18">
        <v>3.83</v>
      </c>
      <c r="H953" s="13" t="s">
        <v>11240</v>
      </c>
      <c r="I953" s="3" t="s">
        <v>11259</v>
      </c>
      <c r="J953" s="18">
        <v>3.83</v>
      </c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ht="15.0" customHeight="1">
      <c r="A954" s="8">
        <v>953.0</v>
      </c>
      <c r="B954" s="31" t="s">
        <v>13378</v>
      </c>
      <c r="C954" s="26" t="s">
        <v>13379</v>
      </c>
      <c r="D954" s="26" t="s">
        <v>13380</v>
      </c>
      <c r="E954" s="32">
        <v>140.5665</v>
      </c>
      <c r="F954" s="13">
        <v>1.44</v>
      </c>
      <c r="G954" s="18">
        <v>4.08</v>
      </c>
      <c r="H954" s="13" t="s">
        <v>11240</v>
      </c>
      <c r="I954" s="3" t="s">
        <v>11259</v>
      </c>
      <c r="J954" s="18">
        <v>4.08</v>
      </c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ht="15.0" customHeight="1">
      <c r="A955" s="8">
        <v>954.0</v>
      </c>
      <c r="B955" s="31" t="s">
        <v>13381</v>
      </c>
      <c r="C955" s="26" t="s">
        <v>13382</v>
      </c>
      <c r="D955" s="26" t="s">
        <v>13383</v>
      </c>
      <c r="E955" s="32">
        <v>154.593</v>
      </c>
      <c r="F955" s="13">
        <v>1.24</v>
      </c>
      <c r="G955" s="18">
        <v>4.63</v>
      </c>
      <c r="H955" s="13" t="s">
        <v>11240</v>
      </c>
      <c r="I955" s="3" t="s">
        <v>11259</v>
      </c>
      <c r="J955" s="18">
        <v>4.63</v>
      </c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ht="15.0" customHeight="1">
      <c r="A956" s="8">
        <v>955.0</v>
      </c>
      <c r="B956" s="31" t="s">
        <v>13384</v>
      </c>
      <c r="C956" s="26" t="s">
        <v>13385</v>
      </c>
      <c r="D956" s="26" t="s">
        <v>13386</v>
      </c>
      <c r="E956" s="32">
        <v>154.593</v>
      </c>
      <c r="F956" s="13">
        <v>1.98</v>
      </c>
      <c r="G956" s="18">
        <v>4.68</v>
      </c>
      <c r="H956" s="13" t="s">
        <v>11240</v>
      </c>
      <c r="I956" s="3" t="s">
        <v>11259</v>
      </c>
      <c r="J956" s="18">
        <v>4.68</v>
      </c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ht="15.0" customHeight="1">
      <c r="A957" s="8">
        <v>956.0</v>
      </c>
      <c r="B957" s="31" t="s">
        <v>13387</v>
      </c>
      <c r="C957" s="26" t="s">
        <v>13388</v>
      </c>
      <c r="D957" s="26" t="s">
        <v>13389</v>
      </c>
      <c r="E957" s="32">
        <v>170.5924</v>
      </c>
      <c r="F957" s="13">
        <v>1.52</v>
      </c>
      <c r="G957" s="18">
        <v>4.95</v>
      </c>
      <c r="H957" s="13" t="s">
        <v>11240</v>
      </c>
      <c r="I957" s="3" t="s">
        <v>11259</v>
      </c>
      <c r="J957" s="18">
        <v>4.95</v>
      </c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ht="15.0" customHeight="1">
      <c r="A958" s="8">
        <v>957.0</v>
      </c>
      <c r="B958" s="31" t="s">
        <v>13390</v>
      </c>
      <c r="C958" s="26" t="s">
        <v>13391</v>
      </c>
      <c r="D958" s="26" t="s">
        <v>13392</v>
      </c>
      <c r="E958" s="32">
        <v>189.0</v>
      </c>
      <c r="F958" s="13">
        <v>2.24</v>
      </c>
      <c r="G958" s="18">
        <v>5.11</v>
      </c>
      <c r="H958" s="13" t="s">
        <v>11240</v>
      </c>
      <c r="I958" s="3" t="s">
        <v>11259</v>
      </c>
      <c r="J958" s="18">
        <v>5.11</v>
      </c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 ht="15.0" customHeight="1">
      <c r="A959" s="8">
        <v>958.0</v>
      </c>
      <c r="B959" s="31" t="s">
        <v>13393</v>
      </c>
      <c r="C959" s="26" t="s">
        <v>13394</v>
      </c>
      <c r="D959" s="26" t="s">
        <v>13395</v>
      </c>
      <c r="E959" s="32">
        <v>175.0113</v>
      </c>
      <c r="F959" s="13">
        <v>2.08</v>
      </c>
      <c r="G959" s="18">
        <v>4.48</v>
      </c>
      <c r="H959" s="13" t="s">
        <v>11240</v>
      </c>
      <c r="I959" s="3" t="s">
        <v>11259</v>
      </c>
      <c r="J959" s="18">
        <v>4.48</v>
      </c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 ht="15.0" customHeight="1">
      <c r="A960" s="8">
        <v>959.0</v>
      </c>
      <c r="B960" s="31" t="s">
        <v>13396</v>
      </c>
      <c r="C960" s="26" t="s">
        <v>13397</v>
      </c>
      <c r="D960" s="26" t="s">
        <v>13398</v>
      </c>
      <c r="E960" s="32">
        <v>158.557</v>
      </c>
      <c r="F960" s="13">
        <v>1.64</v>
      </c>
      <c r="G960" s="18">
        <v>4.08</v>
      </c>
      <c r="H960" s="13" t="s">
        <v>11240</v>
      </c>
      <c r="I960" s="3" t="s">
        <v>11259</v>
      </c>
      <c r="J960" s="18">
        <v>4.08</v>
      </c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 ht="15.0" customHeight="1">
      <c r="A961" s="8">
        <v>960.0</v>
      </c>
      <c r="B961" s="31" t="s">
        <v>13399</v>
      </c>
      <c r="C961" s="3" t="s">
        <v>13400</v>
      </c>
      <c r="D961" s="26" t="s">
        <v>13401</v>
      </c>
      <c r="E961" s="25">
        <v>185.5641</v>
      </c>
      <c r="F961" s="13">
        <v>1.25</v>
      </c>
      <c r="G961" s="18">
        <v>3.99</v>
      </c>
      <c r="H961" s="20" t="s">
        <v>11296</v>
      </c>
      <c r="I961" s="26" t="s">
        <v>11259</v>
      </c>
      <c r="J961" s="18">
        <v>3.99</v>
      </c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 ht="15.0" customHeight="1">
      <c r="A962" s="8">
        <v>961.0</v>
      </c>
      <c r="B962" s="31" t="s">
        <v>13402</v>
      </c>
      <c r="C962" s="26" t="s">
        <v>13403</v>
      </c>
      <c r="D962" s="26" t="s">
        <v>13404</v>
      </c>
      <c r="E962" s="32">
        <v>266.4631</v>
      </c>
      <c r="F962" s="13">
        <v>2.6</v>
      </c>
      <c r="G962" s="18">
        <v>4.83</v>
      </c>
      <c r="H962" s="13" t="s">
        <v>11240</v>
      </c>
      <c r="I962" s="3" t="s">
        <v>11259</v>
      </c>
      <c r="J962" s="18">
        <v>4.83</v>
      </c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 ht="15.0" customHeight="1">
      <c r="A963" s="8">
        <v>962.0</v>
      </c>
      <c r="B963" s="31" t="s">
        <v>2356</v>
      </c>
      <c r="C963" s="3" t="s">
        <v>2357</v>
      </c>
      <c r="D963" s="26" t="s">
        <v>13405</v>
      </c>
      <c r="E963" s="25">
        <v>330.7993</v>
      </c>
      <c r="F963" s="13">
        <v>4.13</v>
      </c>
      <c r="G963" s="18">
        <v>4.71</v>
      </c>
      <c r="H963" s="20" t="s">
        <v>11296</v>
      </c>
      <c r="I963" s="26" t="s">
        <v>11259</v>
      </c>
      <c r="J963" s="18">
        <v>4.71</v>
      </c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 ht="15.0" customHeight="1">
      <c r="A964" s="8">
        <v>963.0</v>
      </c>
      <c r="B964" s="31" t="s">
        <v>13406</v>
      </c>
      <c r="C964" s="3" t="s">
        <v>13407</v>
      </c>
      <c r="D964" s="26" t="s">
        <v>13408</v>
      </c>
      <c r="E964" s="25">
        <v>251.9032</v>
      </c>
      <c r="F964" s="13">
        <v>3.36</v>
      </c>
      <c r="G964" s="18">
        <v>4.22</v>
      </c>
      <c r="H964" s="20" t="s">
        <v>11296</v>
      </c>
      <c r="I964" s="26" t="s">
        <v>11259</v>
      </c>
      <c r="J964" s="18">
        <v>4.22</v>
      </c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 ht="15.0" customHeight="1">
      <c r="A965" s="8">
        <v>964.0</v>
      </c>
      <c r="B965" s="31" t="s">
        <v>10062</v>
      </c>
      <c r="C965" s="3" t="s">
        <v>10063</v>
      </c>
      <c r="D965" s="26" t="s">
        <v>10064</v>
      </c>
      <c r="E965" s="25">
        <v>173.0071</v>
      </c>
      <c r="F965" s="13">
        <v>2.35</v>
      </c>
      <c r="G965" s="18">
        <v>3.92</v>
      </c>
      <c r="H965" s="20" t="s">
        <v>11296</v>
      </c>
      <c r="I965" s="26" t="s">
        <v>11259</v>
      </c>
      <c r="J965" s="18">
        <v>3.92</v>
      </c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 ht="15.0" customHeight="1">
      <c r="A966" s="8">
        <v>965.0</v>
      </c>
      <c r="B966" s="31" t="s">
        <v>10066</v>
      </c>
      <c r="C966" s="3" t="s">
        <v>10067</v>
      </c>
      <c r="D966" s="26" t="s">
        <v>10068</v>
      </c>
      <c r="E966" s="25">
        <v>173.0071</v>
      </c>
      <c r="F966" s="13">
        <v>2.63</v>
      </c>
      <c r="G966" s="18">
        <v>4.69</v>
      </c>
      <c r="H966" s="20" t="s">
        <v>11296</v>
      </c>
      <c r="I966" s="26" t="s">
        <v>11259</v>
      </c>
      <c r="J966" s="18">
        <v>4.69</v>
      </c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 ht="15.0" customHeight="1">
      <c r="A967" s="8">
        <v>966.0</v>
      </c>
      <c r="B967" s="31" t="s">
        <v>2360</v>
      </c>
      <c r="C967" s="3" t="s">
        <v>2361</v>
      </c>
      <c r="D967" s="26" t="s">
        <v>10078</v>
      </c>
      <c r="E967" s="25">
        <v>173.0071</v>
      </c>
      <c r="F967" s="13">
        <v>2.59</v>
      </c>
      <c r="G967" s="18">
        <v>5.57</v>
      </c>
      <c r="H967" s="20" t="s">
        <v>11296</v>
      </c>
      <c r="I967" s="26" t="s">
        <v>11259</v>
      </c>
      <c r="J967" s="18">
        <v>5.57</v>
      </c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 ht="15.0" customHeight="1">
      <c r="A968" s="8">
        <v>967.0</v>
      </c>
      <c r="B968" s="31" t="s">
        <v>10102</v>
      </c>
      <c r="C968" s="26" t="s">
        <v>13409</v>
      </c>
      <c r="D968" s="26" t="s">
        <v>13410</v>
      </c>
      <c r="E968" s="32">
        <v>119.1205</v>
      </c>
      <c r="F968" s="13">
        <v>1.6</v>
      </c>
      <c r="G968" s="18">
        <v>5.15</v>
      </c>
      <c r="H968" s="13" t="s">
        <v>11240</v>
      </c>
      <c r="I968" s="3" t="s">
        <v>11259</v>
      </c>
      <c r="J968" s="18">
        <v>5.15</v>
      </c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 ht="15.0" customHeight="1">
      <c r="A969" s="8">
        <v>968.0</v>
      </c>
      <c r="B969" s="31" t="s">
        <v>10110</v>
      </c>
      <c r="C969" s="26" t="s">
        <v>13411</v>
      </c>
      <c r="D969" s="26" t="s">
        <v>10112</v>
      </c>
      <c r="E969" s="32">
        <v>149.1464</v>
      </c>
      <c r="F969" s="13">
        <v>1.44</v>
      </c>
      <c r="G969" s="18">
        <v>3.43</v>
      </c>
      <c r="H969" s="13" t="s">
        <v>11240</v>
      </c>
      <c r="I969" s="3" t="s">
        <v>11259</v>
      </c>
      <c r="J969" s="18">
        <v>3.43</v>
      </c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 ht="15.0" customHeight="1">
      <c r="A970" s="8">
        <v>969.0</v>
      </c>
      <c r="B970" s="31" t="s">
        <v>13412</v>
      </c>
      <c r="C970" s="26" t="s">
        <v>13413</v>
      </c>
      <c r="D970" s="26" t="s">
        <v>13414</v>
      </c>
      <c r="E970" s="32">
        <v>164.1181</v>
      </c>
      <c r="F970" s="13">
        <v>2.01</v>
      </c>
      <c r="G970" s="18">
        <v>4.11</v>
      </c>
      <c r="H970" s="13" t="s">
        <v>11240</v>
      </c>
      <c r="I970" s="3" t="s">
        <v>11259</v>
      </c>
      <c r="J970" s="18">
        <v>4.11</v>
      </c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 ht="15.0" customHeight="1">
      <c r="A971" s="8">
        <v>970.0</v>
      </c>
      <c r="B971" s="9" t="s">
        <v>13415</v>
      </c>
      <c r="C971" s="3" t="s">
        <v>13416</v>
      </c>
      <c r="D971" s="26" t="s">
        <v>13417</v>
      </c>
      <c r="E971" s="25">
        <v>329.8145</v>
      </c>
      <c r="F971" s="13">
        <v>3.75</v>
      </c>
      <c r="G971" s="18">
        <v>4.76</v>
      </c>
      <c r="H971" s="20" t="s">
        <v>11240</v>
      </c>
      <c r="I971" s="26" t="s">
        <v>12622</v>
      </c>
      <c r="J971" s="18">
        <v>4.76</v>
      </c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 ht="15.0" customHeight="1">
      <c r="A972" s="8">
        <v>971.0</v>
      </c>
      <c r="B972" s="31" t="s">
        <v>13418</v>
      </c>
      <c r="C972" s="26" t="s">
        <v>13419</v>
      </c>
      <c r="D972" s="26" t="s">
        <v>13420</v>
      </c>
      <c r="E972" s="32">
        <v>186.0488</v>
      </c>
      <c r="F972" s="13">
        <v>2.51</v>
      </c>
      <c r="G972" s="18">
        <v>5.72</v>
      </c>
      <c r="H972" s="13" t="s">
        <v>11240</v>
      </c>
      <c r="I972" s="3" t="s">
        <v>11259</v>
      </c>
      <c r="J972" s="18">
        <v>5.72</v>
      </c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 ht="15.0" customHeight="1">
      <c r="A973" s="8">
        <v>972.0</v>
      </c>
      <c r="B973" s="9" t="s">
        <v>10122</v>
      </c>
      <c r="C973" s="3" t="s">
        <v>10123</v>
      </c>
      <c r="D973" s="26" t="s">
        <v>13421</v>
      </c>
      <c r="E973" s="25">
        <v>172.0223</v>
      </c>
      <c r="F973" s="13">
        <v>2.1</v>
      </c>
      <c r="G973" s="18">
        <v>3.04</v>
      </c>
      <c r="H973" s="20" t="s">
        <v>11240</v>
      </c>
      <c r="I973" s="26" t="s">
        <v>12622</v>
      </c>
      <c r="J973" s="18">
        <v>3.04</v>
      </c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 ht="15.0" customHeight="1">
      <c r="A974" s="8">
        <v>973.0</v>
      </c>
      <c r="B974" s="9" t="s">
        <v>2372</v>
      </c>
      <c r="C974" s="3" t="s">
        <v>13422</v>
      </c>
      <c r="D974" s="3" t="s">
        <v>2374</v>
      </c>
      <c r="E974" s="25">
        <v>172.0223</v>
      </c>
      <c r="F974" s="13">
        <v>2.26</v>
      </c>
      <c r="G974" s="13">
        <v>3.92</v>
      </c>
      <c r="H974" s="13" t="s">
        <v>11240</v>
      </c>
      <c r="I974" s="3" t="s">
        <v>11399</v>
      </c>
      <c r="J974" s="13">
        <v>3.92</v>
      </c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 ht="15.0" customHeight="1">
      <c r="A975" s="8">
        <v>974.0</v>
      </c>
      <c r="B975" s="31" t="s">
        <v>13423</v>
      </c>
      <c r="C975" s="26" t="s">
        <v>13424</v>
      </c>
      <c r="D975" s="26" t="s">
        <v>13425</v>
      </c>
      <c r="E975" s="32">
        <v>219.0228</v>
      </c>
      <c r="F975" s="13">
        <v>2.34</v>
      </c>
      <c r="G975" s="18">
        <v>5.56</v>
      </c>
      <c r="H975" s="13" t="s">
        <v>11240</v>
      </c>
      <c r="I975" s="3" t="s">
        <v>11259</v>
      </c>
      <c r="J975" s="18">
        <v>5.56</v>
      </c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 ht="15.0" customHeight="1">
      <c r="A976" s="8">
        <v>975.0</v>
      </c>
      <c r="B976" s="31" t="s">
        <v>13426</v>
      </c>
      <c r="C976" s="26" t="s">
        <v>13427</v>
      </c>
      <c r="D976" s="26" t="s">
        <v>13428</v>
      </c>
      <c r="E976" s="32">
        <v>137.1786</v>
      </c>
      <c r="F976" s="13">
        <v>0.1</v>
      </c>
      <c r="G976" s="18">
        <v>4.51</v>
      </c>
      <c r="H976" s="13" t="s">
        <v>11240</v>
      </c>
      <c r="I976" s="3" t="s">
        <v>11259</v>
      </c>
      <c r="J976" s="18">
        <v>4.51</v>
      </c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 ht="15.0" customHeight="1">
      <c r="A977" s="8">
        <v>976.0</v>
      </c>
      <c r="B977" s="9" t="s">
        <v>4069</v>
      </c>
      <c r="C977" s="3" t="s">
        <v>4070</v>
      </c>
      <c r="D977" s="3" t="s">
        <v>13429</v>
      </c>
      <c r="E977" s="25">
        <v>123.1521</v>
      </c>
      <c r="F977" s="13">
        <v>0.95</v>
      </c>
      <c r="G977" s="13">
        <v>3.8731267636145006</v>
      </c>
      <c r="H977" s="13" t="s">
        <v>11240</v>
      </c>
      <c r="I977" s="3" t="s">
        <v>11300</v>
      </c>
      <c r="J977" s="11">
        <v>3.8731267636145006</v>
      </c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 ht="15.0" customHeight="1">
      <c r="A978" s="8">
        <v>977.0</v>
      </c>
      <c r="B978" s="31" t="s">
        <v>10177</v>
      </c>
      <c r="C978" s="26" t="s">
        <v>13430</v>
      </c>
      <c r="D978" s="26" t="s">
        <v>13431</v>
      </c>
      <c r="E978" s="32">
        <v>151.1622</v>
      </c>
      <c r="F978" s="13">
        <v>1.37</v>
      </c>
      <c r="G978" s="18">
        <v>4.09</v>
      </c>
      <c r="H978" s="13" t="s">
        <v>11240</v>
      </c>
      <c r="I978" s="3" t="s">
        <v>11259</v>
      </c>
      <c r="J978" s="18">
        <v>4.09</v>
      </c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 ht="15.0" customHeight="1">
      <c r="A979" s="8">
        <v>978.0</v>
      </c>
      <c r="B979" s="31" t="s">
        <v>13432</v>
      </c>
      <c r="C979" s="26" t="s">
        <v>13433</v>
      </c>
      <c r="D979" s="26" t="s">
        <v>13434</v>
      </c>
      <c r="E979" s="32">
        <v>178.1875</v>
      </c>
      <c r="F979" s="13">
        <v>0.82</v>
      </c>
      <c r="G979" s="18">
        <v>4.17</v>
      </c>
      <c r="H979" s="13" t="s">
        <v>11240</v>
      </c>
      <c r="I979" s="3" t="s">
        <v>11259</v>
      </c>
      <c r="J979" s="18">
        <v>4.17</v>
      </c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 ht="15.0" customHeight="1">
      <c r="A980" s="8">
        <v>979.0</v>
      </c>
      <c r="B980" s="31" t="s">
        <v>13435</v>
      </c>
      <c r="C980" s="26" t="s">
        <v>13436</v>
      </c>
      <c r="D980" s="26" t="s">
        <v>13437</v>
      </c>
      <c r="E980" s="32">
        <v>146.1887</v>
      </c>
      <c r="F980" s="13">
        <v>2.2</v>
      </c>
      <c r="G980" s="18">
        <v>5.91</v>
      </c>
      <c r="H980" s="13" t="s">
        <v>11240</v>
      </c>
      <c r="I980" s="3" t="s">
        <v>11259</v>
      </c>
      <c r="J980" s="18">
        <v>5.91</v>
      </c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 ht="15.0" customHeight="1">
      <c r="A981" s="8">
        <v>980.0</v>
      </c>
      <c r="B981" s="31" t="s">
        <v>10194</v>
      </c>
      <c r="C981" s="26" t="s">
        <v>13438</v>
      </c>
      <c r="D981" s="26" t="s">
        <v>13439</v>
      </c>
      <c r="E981" s="32">
        <v>132.1622</v>
      </c>
      <c r="F981" s="13">
        <v>0.65</v>
      </c>
      <c r="G981" s="18">
        <v>5.53</v>
      </c>
      <c r="H981" s="13" t="s">
        <v>11240</v>
      </c>
      <c r="I981" s="3" t="s">
        <v>11259</v>
      </c>
      <c r="J981" s="18">
        <v>5.53</v>
      </c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 ht="15.0" customHeight="1">
      <c r="A982" s="8">
        <v>981.0</v>
      </c>
      <c r="B982" s="31" t="s">
        <v>2402</v>
      </c>
      <c r="C982" s="26" t="s">
        <v>13440</v>
      </c>
      <c r="D982" s="26" t="s">
        <v>10198</v>
      </c>
      <c r="E982" s="32">
        <v>121.1792</v>
      </c>
      <c r="F982" s="13">
        <v>2.16</v>
      </c>
      <c r="G982" s="18">
        <v>4.14</v>
      </c>
      <c r="H982" s="13" t="s">
        <v>11240</v>
      </c>
      <c r="I982" s="3" t="s">
        <v>11259</v>
      </c>
      <c r="J982" s="18">
        <v>4.14</v>
      </c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 ht="15.0" customHeight="1">
      <c r="A983" s="8">
        <v>982.0</v>
      </c>
      <c r="B983" s="31" t="s">
        <v>2408</v>
      </c>
      <c r="C983" s="26" t="s">
        <v>13441</v>
      </c>
      <c r="D983" s="26" t="s">
        <v>13442</v>
      </c>
      <c r="E983" s="32">
        <v>107.1527</v>
      </c>
      <c r="F983" s="13">
        <v>1.66</v>
      </c>
      <c r="G983" s="18">
        <v>3.94</v>
      </c>
      <c r="H983" s="13" t="s">
        <v>11240</v>
      </c>
      <c r="I983" s="3" t="s">
        <v>11259</v>
      </c>
      <c r="J983" s="18">
        <v>3.94</v>
      </c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 ht="15.0" customHeight="1">
      <c r="A984" s="8">
        <v>983.0</v>
      </c>
      <c r="B984" s="31" t="s">
        <v>13443</v>
      </c>
      <c r="C984" s="26" t="s">
        <v>13444</v>
      </c>
      <c r="D984" s="26" t="s">
        <v>13445</v>
      </c>
      <c r="E984" s="32">
        <v>141.5975</v>
      </c>
      <c r="F984" s="13">
        <v>2.27</v>
      </c>
      <c r="G984" s="18">
        <v>5.15</v>
      </c>
      <c r="H984" s="13" t="s">
        <v>11240</v>
      </c>
      <c r="I984" s="3" t="s">
        <v>11259</v>
      </c>
      <c r="J984" s="18">
        <v>5.15</v>
      </c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 ht="15.0" customHeight="1">
      <c r="A985" s="8">
        <v>984.0</v>
      </c>
      <c r="B985" s="31" t="s">
        <v>2411</v>
      </c>
      <c r="C985" s="26" t="s">
        <v>13446</v>
      </c>
      <c r="D985" s="26" t="s">
        <v>13447</v>
      </c>
      <c r="E985" s="32">
        <v>125.1432</v>
      </c>
      <c r="F985" s="13">
        <v>1.82</v>
      </c>
      <c r="G985" s="18">
        <v>4.23</v>
      </c>
      <c r="H985" s="13" t="s">
        <v>11240</v>
      </c>
      <c r="I985" s="3" t="s">
        <v>11259</v>
      </c>
      <c r="J985" s="18">
        <v>4.23</v>
      </c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 ht="15.0" customHeight="1">
      <c r="A986" s="8">
        <v>985.0</v>
      </c>
      <c r="B986" s="31" t="s">
        <v>2420</v>
      </c>
      <c r="C986" s="26" t="s">
        <v>13448</v>
      </c>
      <c r="D986" s="26" t="s">
        <v>10204</v>
      </c>
      <c r="E986" s="32">
        <v>121.1792</v>
      </c>
      <c r="F986" s="13">
        <v>2.31</v>
      </c>
      <c r="G986" s="18">
        <v>3.95</v>
      </c>
      <c r="H986" s="13" t="s">
        <v>11240</v>
      </c>
      <c r="I986" s="3" t="s">
        <v>11259</v>
      </c>
      <c r="J986" s="18">
        <v>3.95</v>
      </c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 ht="15.0" customHeight="1">
      <c r="A987" s="8">
        <v>986.0</v>
      </c>
      <c r="B987" s="31" t="s">
        <v>13449</v>
      </c>
      <c r="C987" s="26" t="s">
        <v>13450</v>
      </c>
      <c r="D987" s="26" t="s">
        <v>13451</v>
      </c>
      <c r="E987" s="32">
        <v>165.2316</v>
      </c>
      <c r="F987" s="13">
        <v>1.74</v>
      </c>
      <c r="G987" s="18">
        <v>4.27</v>
      </c>
      <c r="H987" s="13" t="s">
        <v>11240</v>
      </c>
      <c r="I987" s="3" t="s">
        <v>11259</v>
      </c>
      <c r="J987" s="18">
        <v>4.27</v>
      </c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 ht="15.0" customHeight="1">
      <c r="A988" s="8">
        <v>987.0</v>
      </c>
      <c r="B988" s="31" t="s">
        <v>13452</v>
      </c>
      <c r="C988" s="26" t="s">
        <v>13453</v>
      </c>
      <c r="D988" s="26" t="s">
        <v>13454</v>
      </c>
      <c r="E988" s="32">
        <f>237-73</f>
        <v>164</v>
      </c>
      <c r="F988" s="13">
        <v>2.35</v>
      </c>
      <c r="G988" s="18">
        <v>4.08</v>
      </c>
      <c r="H988" s="13" t="s">
        <v>11240</v>
      </c>
      <c r="I988" s="3" t="s">
        <v>11259</v>
      </c>
      <c r="J988" s="18">
        <v>4.08</v>
      </c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 ht="15.0" customHeight="1">
      <c r="A989" s="8">
        <v>988.0</v>
      </c>
      <c r="B989" s="31" t="s">
        <v>10213</v>
      </c>
      <c r="C989" s="26" t="s">
        <v>13455</v>
      </c>
      <c r="D989" s="26" t="s">
        <v>10215</v>
      </c>
      <c r="E989" s="32">
        <v>133.147</v>
      </c>
      <c r="F989" s="13">
        <v>1.7</v>
      </c>
      <c r="G989" s="18">
        <v>4.28</v>
      </c>
      <c r="H989" s="13" t="s">
        <v>11240</v>
      </c>
      <c r="I989" s="3" t="s">
        <v>11259</v>
      </c>
      <c r="J989" s="18">
        <v>4.28</v>
      </c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 ht="15.0" customHeight="1">
      <c r="A990" s="8">
        <v>989.0</v>
      </c>
      <c r="B990" s="31" t="s">
        <v>2432</v>
      </c>
      <c r="C990" s="26" t="s">
        <v>13456</v>
      </c>
      <c r="D990" s="26" t="s">
        <v>13457</v>
      </c>
      <c r="E990" s="32">
        <v>161.1571</v>
      </c>
      <c r="F990" s="13">
        <v>1.38</v>
      </c>
      <c r="G990" s="18">
        <v>3.97</v>
      </c>
      <c r="H990" s="13" t="s">
        <v>11240</v>
      </c>
      <c r="I990" s="3" t="s">
        <v>11259</v>
      </c>
      <c r="J990" s="18">
        <v>3.97</v>
      </c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 ht="15.0" customHeight="1">
      <c r="A991" s="8">
        <v>990.0</v>
      </c>
      <c r="B991" s="31" t="s">
        <v>10223</v>
      </c>
      <c r="C991" s="26" t="s">
        <v>13458</v>
      </c>
      <c r="D991" s="26" t="s">
        <v>10225</v>
      </c>
      <c r="E991" s="32">
        <v>145.1577</v>
      </c>
      <c r="F991" s="13">
        <v>1.22</v>
      </c>
      <c r="G991" s="18">
        <v>3.38</v>
      </c>
      <c r="H991" s="13" t="s">
        <v>11240</v>
      </c>
      <c r="I991" s="3" t="s">
        <v>11259</v>
      </c>
      <c r="J991" s="18">
        <v>3.38</v>
      </c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 ht="15.0" customHeight="1">
      <c r="A992" s="8">
        <v>991.0</v>
      </c>
      <c r="B992" s="31" t="s">
        <v>13459</v>
      </c>
      <c r="C992" s="26" t="s">
        <v>13460</v>
      </c>
      <c r="D992" s="26" t="s">
        <v>13461</v>
      </c>
      <c r="E992" s="32">
        <v>128.1306</v>
      </c>
      <c r="F992" s="13">
        <v>0.8</v>
      </c>
      <c r="G992" s="18">
        <v>3.03</v>
      </c>
      <c r="H992" s="13" t="s">
        <v>11240</v>
      </c>
      <c r="I992" s="3" t="s">
        <v>11259</v>
      </c>
      <c r="J992" s="18">
        <v>3.03</v>
      </c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 ht="15.0" customHeight="1">
      <c r="A993" s="8">
        <v>992.0</v>
      </c>
      <c r="B993" s="31" t="s">
        <v>2435</v>
      </c>
      <c r="C993" s="26" t="s">
        <v>13462</v>
      </c>
      <c r="D993" s="26" t="s">
        <v>13463</v>
      </c>
      <c r="E993" s="32">
        <v>128.1306</v>
      </c>
      <c r="F993" s="13">
        <v>0.99</v>
      </c>
      <c r="G993" s="18">
        <v>3.13</v>
      </c>
      <c r="H993" s="13" t="s">
        <v>11240</v>
      </c>
      <c r="I993" s="3" t="s">
        <v>11259</v>
      </c>
      <c r="J993" s="18">
        <v>3.13</v>
      </c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 ht="15.0" customHeight="1">
      <c r="A994" s="8">
        <v>993.0</v>
      </c>
      <c r="B994" s="31" t="s">
        <v>13464</v>
      </c>
      <c r="C994" s="26" t="s">
        <v>13465</v>
      </c>
      <c r="D994" s="26" t="s">
        <v>13466</v>
      </c>
      <c r="E994" s="32">
        <v>128.1306</v>
      </c>
      <c r="F994" s="13">
        <v>0.93</v>
      </c>
      <c r="G994" s="18">
        <v>3.24</v>
      </c>
      <c r="H994" s="13" t="s">
        <v>11240</v>
      </c>
      <c r="I994" s="3" t="s">
        <v>11259</v>
      </c>
      <c r="J994" s="18">
        <v>3.24</v>
      </c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 ht="15.0" customHeight="1">
      <c r="A995" s="8">
        <v>994.0</v>
      </c>
      <c r="B995" s="31" t="s">
        <v>13467</v>
      </c>
      <c r="C995" s="26" t="s">
        <v>13468</v>
      </c>
      <c r="D995" s="26" t="s">
        <v>13469</v>
      </c>
      <c r="E995" s="32">
        <v>156.1836</v>
      </c>
      <c r="F995" s="13">
        <v>1.13</v>
      </c>
      <c r="G995" s="18">
        <v>6.18</v>
      </c>
      <c r="H995" s="13" t="s">
        <v>11240</v>
      </c>
      <c r="I995" s="3" t="s">
        <v>11259</v>
      </c>
      <c r="J995" s="18">
        <v>6.18</v>
      </c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 ht="15.0" customHeight="1">
      <c r="A996" s="8">
        <v>995.0</v>
      </c>
      <c r="B996" s="31" t="s">
        <v>10249</v>
      </c>
      <c r="C996" s="26" t="s">
        <v>13470</v>
      </c>
      <c r="D996" s="26" t="s">
        <v>13471</v>
      </c>
      <c r="E996" s="32">
        <v>117.1476</v>
      </c>
      <c r="F996" s="13">
        <v>1.56</v>
      </c>
      <c r="G996" s="18">
        <v>4.99</v>
      </c>
      <c r="H996" s="13" t="s">
        <v>11240</v>
      </c>
      <c r="I996" s="3" t="s">
        <v>11259</v>
      </c>
      <c r="J996" s="18">
        <v>4.99</v>
      </c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 ht="15.0" customHeight="1">
      <c r="A997" s="8">
        <v>996.0</v>
      </c>
      <c r="B997" s="31" t="s">
        <v>13472</v>
      </c>
      <c r="C997" s="26" t="s">
        <v>13473</v>
      </c>
      <c r="D997" s="26" t="s">
        <v>13474</v>
      </c>
      <c r="E997" s="32">
        <v>131.1741</v>
      </c>
      <c r="F997" s="13">
        <v>1.67</v>
      </c>
      <c r="G997" s="18">
        <v>6.05</v>
      </c>
      <c r="H997" s="13" t="s">
        <v>11240</v>
      </c>
      <c r="I997" s="3" t="s">
        <v>11259</v>
      </c>
      <c r="J997" s="18">
        <v>6.05</v>
      </c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 ht="15.0" customHeight="1">
      <c r="A998" s="8">
        <v>997.0</v>
      </c>
      <c r="B998" s="31" t="s">
        <v>13475</v>
      </c>
      <c r="C998" s="26" t="s">
        <v>13476</v>
      </c>
      <c r="D998" s="26" t="s">
        <v>13477</v>
      </c>
      <c r="E998" s="32">
        <v>147.1735</v>
      </c>
      <c r="F998" s="13">
        <v>1.7</v>
      </c>
      <c r="G998" s="18">
        <v>5.91</v>
      </c>
      <c r="H998" s="13" t="s">
        <v>11240</v>
      </c>
      <c r="I998" s="3" t="s">
        <v>11259</v>
      </c>
      <c r="J998" s="18">
        <v>5.91</v>
      </c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 ht="15.0" customHeight="1">
      <c r="A999" s="8">
        <v>998.0</v>
      </c>
      <c r="B999" s="31" t="s">
        <v>10253</v>
      </c>
      <c r="C999" s="26" t="s">
        <v>13478</v>
      </c>
      <c r="D999" s="26" t="s">
        <v>13479</v>
      </c>
      <c r="E999" s="32">
        <v>196.0437</v>
      </c>
      <c r="F999" s="13">
        <v>2.45</v>
      </c>
      <c r="G999" s="18">
        <v>6.11</v>
      </c>
      <c r="H999" s="13" t="s">
        <v>11240</v>
      </c>
      <c r="I999" s="3" t="s">
        <v>11259</v>
      </c>
      <c r="J999" s="18">
        <v>6.11</v>
      </c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 ht="15.0" customHeight="1">
      <c r="A1000" s="8">
        <v>999.0</v>
      </c>
      <c r="B1000" s="31" t="s">
        <v>13480</v>
      </c>
      <c r="C1000" s="26" t="s">
        <v>13481</v>
      </c>
      <c r="D1000" s="26" t="s">
        <v>13482</v>
      </c>
      <c r="E1000" s="32">
        <v>186.0372</v>
      </c>
      <c r="F1000" s="13">
        <v>2.85</v>
      </c>
      <c r="G1000" s="18">
        <v>5.35</v>
      </c>
      <c r="H1000" s="13" t="s">
        <v>11240</v>
      </c>
      <c r="I1000" s="3" t="s">
        <v>11259</v>
      </c>
      <c r="J1000" s="18">
        <v>5.35</v>
      </c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  <row r="1001" ht="15.0" customHeight="1">
      <c r="A1001" s="8">
        <v>1000.0</v>
      </c>
      <c r="B1001" s="9" t="s">
        <v>13483</v>
      </c>
      <c r="C1001" s="3" t="s">
        <v>13484</v>
      </c>
      <c r="D1001" s="3" t="s">
        <v>13485</v>
      </c>
      <c r="E1001" s="25">
        <v>151.5924</v>
      </c>
      <c r="F1001" s="13">
        <v>2.21</v>
      </c>
      <c r="G1001" s="13">
        <v>4.26</v>
      </c>
      <c r="H1001" s="13" t="s">
        <v>11240</v>
      </c>
      <c r="I1001" s="3" t="s">
        <v>11588</v>
      </c>
      <c r="J1001" s="13">
        <v>4.26</v>
      </c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</row>
    <row r="1002" ht="15.0" customHeight="1">
      <c r="A1002" s="8">
        <v>1001.0</v>
      </c>
      <c r="B1002" s="31" t="s">
        <v>13486</v>
      </c>
      <c r="C1002" s="26" t="s">
        <v>13487</v>
      </c>
      <c r="D1002" s="26" t="s">
        <v>13488</v>
      </c>
      <c r="E1002" s="32">
        <v>151.5924</v>
      </c>
      <c r="F1002" s="13">
        <v>2.21</v>
      </c>
      <c r="G1002" s="18">
        <v>5.08</v>
      </c>
      <c r="H1002" s="13" t="s">
        <v>11240</v>
      </c>
      <c r="I1002" s="3" t="s">
        <v>11259</v>
      </c>
      <c r="J1002" s="18">
        <v>5.08</v>
      </c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</row>
    <row r="1003" ht="15.0" customHeight="1">
      <c r="A1003" s="8">
        <v>1002.0</v>
      </c>
      <c r="B1003" s="31" t="s">
        <v>13489</v>
      </c>
      <c r="C1003" s="26" t="s">
        <v>13490</v>
      </c>
      <c r="D1003" s="26" t="s">
        <v>13491</v>
      </c>
      <c r="E1003" s="32">
        <v>165.6189</v>
      </c>
      <c r="F1003" s="13">
        <v>2.62</v>
      </c>
      <c r="G1003" s="18">
        <v>5.98</v>
      </c>
      <c r="H1003" s="13" t="s">
        <v>11240</v>
      </c>
      <c r="I1003" s="3" t="s">
        <v>11259</v>
      </c>
      <c r="J1003" s="18">
        <v>5.98</v>
      </c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</row>
    <row r="1004" ht="15.0" customHeight="1">
      <c r="A1004" s="8">
        <v>1003.0</v>
      </c>
      <c r="B1004" s="9" t="s">
        <v>10257</v>
      </c>
      <c r="C1004" s="3" t="s">
        <v>13492</v>
      </c>
      <c r="D1004" s="3" t="s">
        <v>13493</v>
      </c>
      <c r="E1004" s="25">
        <v>151.5924</v>
      </c>
      <c r="F1004" s="13">
        <v>2.47</v>
      </c>
      <c r="G1004" s="31" t="s">
        <v>13494</v>
      </c>
      <c r="H1004" s="13" t="s">
        <v>11240</v>
      </c>
      <c r="I1004" s="3" t="s">
        <v>11595</v>
      </c>
      <c r="J1004" s="11">
        <v>5.21</v>
      </c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</row>
    <row r="1005" ht="15.0" customHeight="1">
      <c r="A1005" s="8">
        <v>1004.0</v>
      </c>
      <c r="B1005" s="31" t="s">
        <v>10261</v>
      </c>
      <c r="C1005" s="26" t="s">
        <v>13495</v>
      </c>
      <c r="D1005" s="26" t="s">
        <v>10263</v>
      </c>
      <c r="E1005" s="32">
        <v>131.1312</v>
      </c>
      <c r="F1005" s="13">
        <v>0.2</v>
      </c>
      <c r="G1005" s="18">
        <v>4.42</v>
      </c>
      <c r="H1005" s="13" t="s">
        <v>11240</v>
      </c>
      <c r="I1005" s="3" t="s">
        <v>11259</v>
      </c>
      <c r="J1005" s="18">
        <v>4.42</v>
      </c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</row>
    <row r="1006" ht="15.0" customHeight="1">
      <c r="A1006" s="8">
        <v>1005.0</v>
      </c>
      <c r="B1006" s="31" t="s">
        <v>13496</v>
      </c>
      <c r="C1006" s="26" t="s">
        <v>13497</v>
      </c>
      <c r="D1006" s="26" t="s">
        <v>13498</v>
      </c>
      <c r="E1006" s="32">
        <v>135.1381</v>
      </c>
      <c r="F1006" s="13">
        <v>1.76</v>
      </c>
      <c r="G1006" s="31" t="s">
        <v>13499</v>
      </c>
      <c r="H1006" s="13" t="s">
        <v>11240</v>
      </c>
      <c r="I1006" s="3" t="s">
        <v>11259</v>
      </c>
      <c r="J1006" s="18">
        <v>4.73</v>
      </c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</row>
    <row r="1007" ht="15.0" customHeight="1">
      <c r="A1007" s="8">
        <v>1006.0</v>
      </c>
      <c r="B1007" s="31" t="s">
        <v>13500</v>
      </c>
      <c r="C1007" s="26" t="s">
        <v>13501</v>
      </c>
      <c r="D1007" s="26" t="s">
        <v>13502</v>
      </c>
      <c r="E1007" s="32">
        <v>185.1456</v>
      </c>
      <c r="F1007" s="13">
        <v>2.53</v>
      </c>
      <c r="G1007" s="18">
        <v>6.22</v>
      </c>
      <c r="H1007" s="13" t="s">
        <v>11240</v>
      </c>
      <c r="I1007" s="3" t="s">
        <v>11259</v>
      </c>
      <c r="J1007" s="18">
        <v>6.22</v>
      </c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</row>
    <row r="1008" ht="15.0" customHeight="1">
      <c r="A1008" s="8">
        <v>1007.0</v>
      </c>
      <c r="B1008" s="31" t="s">
        <v>13503</v>
      </c>
      <c r="C1008" s="26" t="s">
        <v>13504</v>
      </c>
      <c r="D1008" s="26" t="s">
        <v>13505</v>
      </c>
      <c r="E1008" s="32">
        <v>174.1559</v>
      </c>
      <c r="F1008" s="13">
        <v>3.74</v>
      </c>
      <c r="G1008" s="18">
        <v>3.59</v>
      </c>
      <c r="H1008" s="13" t="s">
        <v>11240</v>
      </c>
      <c r="I1008" s="3" t="s">
        <v>11259</v>
      </c>
      <c r="J1008" s="18">
        <v>3.59</v>
      </c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</row>
    <row r="1009" ht="15.0" customHeight="1">
      <c r="A1009" s="8">
        <v>1008.0</v>
      </c>
      <c r="B1009" s="31" t="s">
        <v>13506</v>
      </c>
      <c r="C1009" s="26" t="s">
        <v>13507</v>
      </c>
      <c r="D1009" s="26" t="s">
        <v>13508</v>
      </c>
      <c r="E1009" s="32">
        <v>188.0</v>
      </c>
      <c r="F1009" s="13">
        <v>3.88</v>
      </c>
      <c r="G1009" s="18">
        <v>5.23</v>
      </c>
      <c r="H1009" s="13" t="s">
        <v>11240</v>
      </c>
      <c r="I1009" s="3" t="s">
        <v>11259</v>
      </c>
      <c r="J1009" s="18">
        <v>5.23</v>
      </c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</row>
    <row r="1010" ht="15.0" customHeight="1">
      <c r="A1010" s="8">
        <v>1009.0</v>
      </c>
      <c r="B1010" s="31" t="s">
        <v>13509</v>
      </c>
      <c r="C1010" s="26" t="s">
        <v>13510</v>
      </c>
      <c r="D1010" s="26" t="s">
        <v>13511</v>
      </c>
      <c r="E1010" s="32">
        <v>147.1735</v>
      </c>
      <c r="F1010" s="13">
        <v>3.63</v>
      </c>
      <c r="G1010" s="18">
        <v>5.65</v>
      </c>
      <c r="H1010" s="13" t="s">
        <v>11240</v>
      </c>
      <c r="I1010" s="3" t="s">
        <v>11259</v>
      </c>
      <c r="J1010" s="18">
        <v>5.65</v>
      </c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</row>
    <row r="1011" ht="15.0" customHeight="1">
      <c r="A1011" s="8">
        <v>1010.0</v>
      </c>
      <c r="B1011" s="31" t="s">
        <v>13512</v>
      </c>
      <c r="C1011" s="26" t="s">
        <v>13513</v>
      </c>
      <c r="D1011" s="26" t="s">
        <v>13514</v>
      </c>
      <c r="E1011" s="32">
        <v>119.1205</v>
      </c>
      <c r="F1011" s="13">
        <v>2.59</v>
      </c>
      <c r="G1011" s="18">
        <v>3.84</v>
      </c>
      <c r="H1011" s="13" t="s">
        <v>11240</v>
      </c>
      <c r="I1011" s="3" t="s">
        <v>11259</v>
      </c>
      <c r="J1011" s="18">
        <v>3.84</v>
      </c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</row>
    <row r="1012" ht="15.0" customHeight="1">
      <c r="A1012" s="8">
        <v>1011.0</v>
      </c>
      <c r="B1012" s="31" t="s">
        <v>13515</v>
      </c>
      <c r="C1012" s="26" t="s">
        <v>13516</v>
      </c>
      <c r="D1012" s="26" t="s">
        <v>13517</v>
      </c>
      <c r="E1012" s="32">
        <v>133.147</v>
      </c>
      <c r="F1012" s="13">
        <v>3.14</v>
      </c>
      <c r="G1012" s="18">
        <v>4.6</v>
      </c>
      <c r="H1012" s="13" t="s">
        <v>11240</v>
      </c>
      <c r="I1012" s="3" t="s">
        <v>11259</v>
      </c>
      <c r="J1012" s="18">
        <v>4.6</v>
      </c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</row>
    <row r="1013" ht="15.0" customHeight="1">
      <c r="A1013" s="8">
        <v>1012.0</v>
      </c>
      <c r="B1013" s="31" t="s">
        <v>13518</v>
      </c>
      <c r="C1013" s="26" t="s">
        <v>13519</v>
      </c>
      <c r="D1013" s="26" t="s">
        <v>13520</v>
      </c>
      <c r="E1013" s="32">
        <v>149.0</v>
      </c>
      <c r="F1013" s="13">
        <v>2.67</v>
      </c>
      <c r="G1013" s="18">
        <v>4.32</v>
      </c>
      <c r="H1013" s="13" t="s">
        <v>11240</v>
      </c>
      <c r="I1013" s="3" t="s">
        <v>11259</v>
      </c>
      <c r="J1013" s="18">
        <v>4.32</v>
      </c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</row>
    <row r="1014" ht="15.0" customHeight="1">
      <c r="A1014" s="8">
        <v>1013.0</v>
      </c>
      <c r="B1014" s="31" t="s">
        <v>13521</v>
      </c>
      <c r="C1014" s="26" t="s">
        <v>13522</v>
      </c>
      <c r="D1014" s="26" t="s">
        <v>13523</v>
      </c>
      <c r="E1014" s="32">
        <v>188.0</v>
      </c>
      <c r="F1014" s="13">
        <v>3.88</v>
      </c>
      <c r="G1014" s="18">
        <v>5.08</v>
      </c>
      <c r="H1014" s="13" t="s">
        <v>11240</v>
      </c>
      <c r="I1014" s="3" t="s">
        <v>11259</v>
      </c>
      <c r="J1014" s="18">
        <v>5.08</v>
      </c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</row>
    <row r="1015" ht="15.0" customHeight="1">
      <c r="A1015" s="8">
        <v>1014.0</v>
      </c>
      <c r="B1015" s="31" t="s">
        <v>13524</v>
      </c>
      <c r="C1015" s="26" t="s">
        <v>13525</v>
      </c>
      <c r="D1015" s="26" t="s">
        <v>13526</v>
      </c>
      <c r="E1015" s="32">
        <v>153.5653</v>
      </c>
      <c r="F1015" s="13">
        <v>3.24</v>
      </c>
      <c r="G1015" s="18">
        <v>4.79</v>
      </c>
      <c r="H1015" s="13" t="s">
        <v>11240</v>
      </c>
      <c r="I1015" s="3" t="s">
        <v>11259</v>
      </c>
      <c r="J1015" s="18">
        <v>4.79</v>
      </c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</row>
    <row r="1016" ht="15.0" customHeight="1">
      <c r="A1016" s="8">
        <v>1015.0</v>
      </c>
      <c r="B1016" s="31" t="s">
        <v>13527</v>
      </c>
      <c r="C1016" s="26" t="s">
        <v>13528</v>
      </c>
      <c r="D1016" s="26" t="s">
        <v>13529</v>
      </c>
      <c r="E1016" s="32">
        <v>191.183</v>
      </c>
      <c r="F1016" s="13">
        <v>2.92</v>
      </c>
      <c r="G1016" s="18">
        <v>4.05</v>
      </c>
      <c r="H1016" s="13" t="s">
        <v>11240</v>
      </c>
      <c r="I1016" s="3" t="s">
        <v>11259</v>
      </c>
      <c r="J1016" s="18">
        <v>4.05</v>
      </c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</row>
    <row r="1017" ht="15.0" customHeight="1">
      <c r="A1017" s="8">
        <v>1016.0</v>
      </c>
      <c r="B1017" s="31" t="s">
        <v>13530</v>
      </c>
      <c r="C1017" s="26" t="s">
        <v>13531</v>
      </c>
      <c r="D1017" s="26" t="s">
        <v>13532</v>
      </c>
      <c r="E1017" s="32">
        <v>137.111</v>
      </c>
      <c r="F1017" s="13">
        <v>2.79</v>
      </c>
      <c r="G1017" s="18">
        <v>3.72</v>
      </c>
      <c r="H1017" s="13" t="s">
        <v>11240</v>
      </c>
      <c r="I1017" s="3" t="s">
        <v>11259</v>
      </c>
      <c r="J1017" s="18">
        <v>3.72</v>
      </c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</row>
    <row r="1018" ht="15.0" customHeight="1">
      <c r="A1018" s="8">
        <v>1017.0</v>
      </c>
      <c r="B1018" s="31" t="s">
        <v>2441</v>
      </c>
      <c r="C1018" s="26" t="s">
        <v>13533</v>
      </c>
      <c r="D1018" s="26" t="s">
        <v>13534</v>
      </c>
      <c r="E1018" s="32">
        <v>108.1408</v>
      </c>
      <c r="F1018" s="13">
        <v>1.25</v>
      </c>
      <c r="G1018" s="31" t="s">
        <v>13535</v>
      </c>
      <c r="H1018" s="13" t="s">
        <v>11240</v>
      </c>
      <c r="I1018" s="3" t="s">
        <v>11951</v>
      </c>
      <c r="J1018" s="11">
        <v>3.5025</v>
      </c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</row>
    <row r="1019" ht="15.0" customHeight="1">
      <c r="A1019" s="8">
        <v>1018.0</v>
      </c>
      <c r="B1019" s="31" t="s">
        <v>13536</v>
      </c>
      <c r="C1019" s="26" t="s">
        <v>13537</v>
      </c>
      <c r="D1019" s="26" t="s">
        <v>13538</v>
      </c>
      <c r="E1019" s="32">
        <f>179-36</f>
        <v>143</v>
      </c>
      <c r="F1019" s="13">
        <v>1.44</v>
      </c>
      <c r="G1019" s="18">
        <v>4.85</v>
      </c>
      <c r="H1019" s="13" t="s">
        <v>11240</v>
      </c>
      <c r="I1019" s="3" t="s">
        <v>11259</v>
      </c>
      <c r="J1019" s="18">
        <v>4.85</v>
      </c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</row>
    <row r="1020" ht="15.0" customHeight="1">
      <c r="A1020" s="8">
        <v>1019.0</v>
      </c>
      <c r="B1020" s="31" t="s">
        <v>13539</v>
      </c>
      <c r="C1020" s="3" t="s">
        <v>13540</v>
      </c>
      <c r="D1020" s="26" t="s">
        <v>13541</v>
      </c>
      <c r="E1020" s="25">
        <v>153.1384</v>
      </c>
      <c r="F1020" s="13">
        <v>1.41</v>
      </c>
      <c r="G1020" s="18">
        <v>5.1</v>
      </c>
      <c r="H1020" s="20" t="s">
        <v>11296</v>
      </c>
      <c r="I1020" s="26" t="s">
        <v>11259</v>
      </c>
      <c r="J1020" s="18">
        <v>5.1</v>
      </c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</row>
    <row r="1021" ht="15.0" customHeight="1">
      <c r="A1021" s="8">
        <v>1020.0</v>
      </c>
      <c r="B1021" s="31" t="s">
        <v>13542</v>
      </c>
      <c r="C1021" s="26" t="s">
        <v>13543</v>
      </c>
      <c r="D1021" s="26" t="s">
        <v>13544</v>
      </c>
      <c r="E1021" s="32">
        <v>135.1628</v>
      </c>
      <c r="F1021" s="13">
        <v>1.18</v>
      </c>
      <c r="G1021" s="18">
        <v>3.58</v>
      </c>
      <c r="H1021" s="13" t="s">
        <v>11240</v>
      </c>
      <c r="I1021" s="3" t="s">
        <v>11259</v>
      </c>
      <c r="J1021" s="18">
        <v>3.58</v>
      </c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</row>
    <row r="1022" ht="15.0" customHeight="1">
      <c r="A1022" s="8">
        <v>1021.0</v>
      </c>
      <c r="B1022" s="31" t="s">
        <v>10300</v>
      </c>
      <c r="C1022" s="26" t="s">
        <v>13545</v>
      </c>
      <c r="D1022" s="26" t="s">
        <v>13546</v>
      </c>
      <c r="E1022" s="32">
        <v>155.5811</v>
      </c>
      <c r="F1022" s="13">
        <v>1.55</v>
      </c>
      <c r="G1022" s="18">
        <v>3.56</v>
      </c>
      <c r="H1022" s="13" t="s">
        <v>11240</v>
      </c>
      <c r="I1022" s="3" t="s">
        <v>11259</v>
      </c>
      <c r="J1022" s="18">
        <v>3.56</v>
      </c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</row>
    <row r="1023" ht="15.0" customHeight="1">
      <c r="A1023" s="8">
        <v>1022.0</v>
      </c>
      <c r="B1023" s="31" t="s">
        <v>13547</v>
      </c>
      <c r="C1023" s="26" t="s">
        <v>13548</v>
      </c>
      <c r="D1023" s="26" t="s">
        <v>13549</v>
      </c>
      <c r="E1023" s="32">
        <v>139.1268</v>
      </c>
      <c r="F1023" s="13">
        <v>0.91</v>
      </c>
      <c r="G1023" s="31" t="s">
        <v>13550</v>
      </c>
      <c r="H1023" s="13" t="s">
        <v>11240</v>
      </c>
      <c r="I1023" s="3" t="s">
        <v>11259</v>
      </c>
      <c r="J1023" s="18">
        <v>2.795</v>
      </c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</row>
    <row r="1024" ht="15.0" customHeight="1">
      <c r="A1024" s="8">
        <v>1023.0</v>
      </c>
      <c r="B1024" s="31" t="s">
        <v>10311</v>
      </c>
      <c r="C1024" s="26" t="s">
        <v>13551</v>
      </c>
      <c r="D1024" s="26" t="s">
        <v>10313</v>
      </c>
      <c r="E1024" s="32">
        <v>137.1357</v>
      </c>
      <c r="F1024" s="13">
        <v>0.33</v>
      </c>
      <c r="G1024" s="18">
        <v>3.3</v>
      </c>
      <c r="H1024" s="13" t="s">
        <v>11240</v>
      </c>
      <c r="I1024" s="3" t="s">
        <v>11259</v>
      </c>
      <c r="J1024" s="18">
        <v>3.3</v>
      </c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</row>
    <row r="1025" ht="15.0" customHeight="1">
      <c r="A1025" s="8">
        <v>1024.0</v>
      </c>
      <c r="B1025" s="31" t="s">
        <v>2474</v>
      </c>
      <c r="C1025" s="3" t="s">
        <v>2475</v>
      </c>
      <c r="D1025" s="26" t="s">
        <v>10328</v>
      </c>
      <c r="E1025" s="25">
        <v>166.1339</v>
      </c>
      <c r="F1025" s="13">
        <v>0.82</v>
      </c>
      <c r="G1025" s="18">
        <v>3.36</v>
      </c>
      <c r="H1025" s="20" t="s">
        <v>11296</v>
      </c>
      <c r="I1025" s="26" t="s">
        <v>11259</v>
      </c>
      <c r="J1025" s="18">
        <v>3.36</v>
      </c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</row>
    <row r="1026" ht="15.0" customHeight="1">
      <c r="A1026" s="8">
        <v>1025.0</v>
      </c>
      <c r="B1026" s="31" t="s">
        <v>13552</v>
      </c>
      <c r="C1026" s="26" t="s">
        <v>13553</v>
      </c>
      <c r="D1026" s="26" t="s">
        <v>13554</v>
      </c>
      <c r="E1026" s="32">
        <v>150.1774</v>
      </c>
      <c r="F1026" s="13">
        <v>0.08</v>
      </c>
      <c r="G1026" s="18">
        <v>2.98</v>
      </c>
      <c r="H1026" s="13" t="s">
        <v>11240</v>
      </c>
      <c r="I1026" s="3" t="s">
        <v>11259</v>
      </c>
      <c r="J1026" s="18">
        <v>2.98</v>
      </c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</row>
    <row r="1027" ht="15.0" customHeight="1">
      <c r="A1027" s="8">
        <v>1026.0</v>
      </c>
      <c r="B1027" s="31" t="s">
        <v>2483</v>
      </c>
      <c r="C1027" s="26" t="s">
        <v>13555</v>
      </c>
      <c r="D1027" s="26" t="s">
        <v>13556</v>
      </c>
      <c r="E1027" s="32">
        <v>151.1622</v>
      </c>
      <c r="F1027" s="13">
        <v>0.46</v>
      </c>
      <c r="G1027" s="18">
        <v>2.16</v>
      </c>
      <c r="H1027" s="13" t="s">
        <v>11240</v>
      </c>
      <c r="I1027" s="3" t="s">
        <v>11259</v>
      </c>
      <c r="J1027" s="18">
        <v>2.16</v>
      </c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</row>
    <row r="1028" ht="15.0" customHeight="1">
      <c r="A1028" s="8">
        <v>1027.0</v>
      </c>
      <c r="B1028" s="9" t="s">
        <v>13557</v>
      </c>
      <c r="C1028" s="3" t="s">
        <v>13558</v>
      </c>
      <c r="D1028" s="3" t="s">
        <v>13559</v>
      </c>
      <c r="E1028" s="25">
        <v>164.2039</v>
      </c>
      <c r="F1028" s="13">
        <v>0.98</v>
      </c>
      <c r="G1028" s="13">
        <v>2.3357479685476252</v>
      </c>
      <c r="H1028" s="13" t="s">
        <v>11240</v>
      </c>
      <c r="I1028" s="3" t="s">
        <v>11300</v>
      </c>
      <c r="J1028" s="11">
        <v>2.3357479685476252</v>
      </c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</row>
    <row r="1029" ht="15.0" customHeight="1">
      <c r="A1029" s="8">
        <v>1028.0</v>
      </c>
      <c r="B1029" s="9" t="s">
        <v>2501</v>
      </c>
      <c r="C1029" s="3" t="s">
        <v>2502</v>
      </c>
      <c r="D1029" s="3" t="s">
        <v>13560</v>
      </c>
      <c r="E1029" s="25">
        <v>233.0935</v>
      </c>
      <c r="F1029" s="13">
        <v>2.68</v>
      </c>
      <c r="G1029" s="13">
        <v>3.6325560914371717</v>
      </c>
      <c r="H1029" s="13" t="s">
        <v>11240</v>
      </c>
      <c r="I1029" s="3" t="s">
        <v>11300</v>
      </c>
      <c r="J1029" s="11">
        <v>3.6325560914371717</v>
      </c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</row>
    <row r="1030" ht="15.0" customHeight="1">
      <c r="A1030" s="8">
        <v>1029.0</v>
      </c>
      <c r="B1030" s="9" t="s">
        <v>13561</v>
      </c>
      <c r="C1030" s="3" t="s">
        <v>13562</v>
      </c>
      <c r="D1030" s="3" t="s">
        <v>13563</v>
      </c>
      <c r="E1030" s="25">
        <v>212.6752</v>
      </c>
      <c r="F1030" s="13">
        <v>2.41</v>
      </c>
      <c r="G1030" s="13">
        <v>3.3505012774754364</v>
      </c>
      <c r="H1030" s="13" t="s">
        <v>11240</v>
      </c>
      <c r="I1030" s="3" t="s">
        <v>11300</v>
      </c>
      <c r="J1030" s="11">
        <v>3.3505012774754364</v>
      </c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</row>
    <row r="1031" ht="15.0" customHeight="1">
      <c r="A1031" s="8">
        <v>1030.0</v>
      </c>
      <c r="B1031" s="9" t="s">
        <v>13564</v>
      </c>
      <c r="C1031" s="3" t="s">
        <v>13565</v>
      </c>
      <c r="D1031" s="3" t="s">
        <v>13566</v>
      </c>
      <c r="E1031" s="25">
        <v>249.0929</v>
      </c>
      <c r="F1031" s="13">
        <v>3.2</v>
      </c>
      <c r="G1031" s="13">
        <v>3.9879593817838868</v>
      </c>
      <c r="H1031" s="13" t="s">
        <v>11240</v>
      </c>
      <c r="I1031" s="3" t="s">
        <v>11300</v>
      </c>
      <c r="J1031" s="11">
        <v>3.9879593817838868</v>
      </c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</row>
    <row r="1032" ht="15.0" customHeight="1">
      <c r="A1032" s="8">
        <v>1031.0</v>
      </c>
      <c r="B1032" s="9" t="s">
        <v>13567</v>
      </c>
      <c r="C1032" s="3" t="s">
        <v>13568</v>
      </c>
      <c r="D1032" s="3" t="s">
        <v>13569</v>
      </c>
      <c r="E1032" s="25">
        <v>198.6487</v>
      </c>
      <c r="F1032" s="13">
        <v>1.94</v>
      </c>
      <c r="G1032" s="13">
        <v>3.4721305562407148</v>
      </c>
      <c r="H1032" s="13" t="s">
        <v>11240</v>
      </c>
      <c r="I1032" s="3" t="s">
        <v>11300</v>
      </c>
      <c r="J1032" s="11">
        <v>3.4721305562407148</v>
      </c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</row>
    <row r="1033" ht="15.0" customHeight="1">
      <c r="A1033" s="8">
        <v>1032.0</v>
      </c>
      <c r="B1033" s="9" t="s">
        <v>13570</v>
      </c>
      <c r="C1033" s="3" t="s">
        <v>13571</v>
      </c>
      <c r="D1033" s="3" t="s">
        <v>13572</v>
      </c>
      <c r="E1033" s="25">
        <v>275.173</v>
      </c>
      <c r="F1033" s="13">
        <v>4.1</v>
      </c>
      <c r="G1033" s="13">
        <v>4.0431333467345265</v>
      </c>
      <c r="H1033" s="13" t="s">
        <v>11240</v>
      </c>
      <c r="I1033" s="3" t="s">
        <v>11300</v>
      </c>
      <c r="J1033" s="11">
        <v>4.0431333467345265</v>
      </c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</row>
    <row r="1034" ht="15.0" customHeight="1">
      <c r="A1034" s="8">
        <v>1033.0</v>
      </c>
      <c r="B1034" s="9" t="s">
        <v>13573</v>
      </c>
      <c r="C1034" s="3" t="s">
        <v>13574</v>
      </c>
      <c r="D1034" s="3" t="s">
        <v>13575</v>
      </c>
      <c r="E1034" s="25">
        <v>228.6746</v>
      </c>
      <c r="F1034" s="13">
        <v>1.64</v>
      </c>
      <c r="G1034" s="13">
        <v>2.9618954736678504</v>
      </c>
      <c r="H1034" s="13" t="s">
        <v>11240</v>
      </c>
      <c r="I1034" s="3" t="s">
        <v>11300</v>
      </c>
      <c r="J1034" s="11">
        <v>2.9618954736678504</v>
      </c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</row>
    <row r="1035" ht="15.0" customHeight="1">
      <c r="A1035" s="8">
        <v>1034.0</v>
      </c>
      <c r="B1035" s="9" t="s">
        <v>13576</v>
      </c>
      <c r="C1035" s="3" t="s">
        <v>13577</v>
      </c>
      <c r="D1035" s="3" t="s">
        <v>13578</v>
      </c>
      <c r="E1035" s="25">
        <v>236.6966</v>
      </c>
      <c r="F1035" s="13">
        <v>3.0</v>
      </c>
      <c r="G1035" s="13">
        <v>3.793128406353296</v>
      </c>
      <c r="H1035" s="13" t="s">
        <v>11240</v>
      </c>
      <c r="I1035" s="3" t="s">
        <v>11300</v>
      </c>
      <c r="J1035" s="11">
        <v>3.793128406353296</v>
      </c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</row>
    <row r="1036" ht="15.0" customHeight="1">
      <c r="A1036" s="8">
        <v>1035.0</v>
      </c>
      <c r="B1036" s="9" t="s">
        <v>13579</v>
      </c>
      <c r="C1036" s="3" t="s">
        <v>13580</v>
      </c>
      <c r="D1036" s="3" t="s">
        <v>13581</v>
      </c>
      <c r="E1036" s="25">
        <v>232.2019</v>
      </c>
      <c r="F1036" s="13">
        <v>2.42</v>
      </c>
      <c r="G1036" s="13">
        <v>3.9929502124324485</v>
      </c>
      <c r="H1036" s="13" t="s">
        <v>11240</v>
      </c>
      <c r="I1036" s="3" t="s">
        <v>11300</v>
      </c>
      <c r="J1036" s="11">
        <v>3.9929502124324485</v>
      </c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</row>
    <row r="1037" ht="15.0" customHeight="1">
      <c r="A1037" s="8">
        <v>1036.0</v>
      </c>
      <c r="B1037" s="9" t="s">
        <v>13582</v>
      </c>
      <c r="C1037" s="3" t="s">
        <v>13583</v>
      </c>
      <c r="D1037" s="3" t="s">
        <v>13584</v>
      </c>
      <c r="E1037" s="25">
        <v>259.0994</v>
      </c>
      <c r="F1037" s="13">
        <v>2.38</v>
      </c>
      <c r="G1037" s="13">
        <v>3.4310285310416835</v>
      </c>
      <c r="H1037" s="13" t="s">
        <v>11240</v>
      </c>
      <c r="I1037" s="3" t="s">
        <v>11300</v>
      </c>
      <c r="J1037" s="11">
        <v>3.4310285310416835</v>
      </c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</row>
    <row r="1038" ht="15.0" customHeight="1">
      <c r="A1038" s="8">
        <v>1037.0</v>
      </c>
      <c r="B1038" s="9" t="s">
        <v>13585</v>
      </c>
      <c r="C1038" s="3" t="s">
        <v>13586</v>
      </c>
      <c r="D1038" s="3" t="s">
        <v>13587</v>
      </c>
      <c r="E1038" s="25">
        <v>293.5442</v>
      </c>
      <c r="F1038" s="13">
        <v>3.09</v>
      </c>
      <c r="G1038" s="13">
        <v>4.28008738474717</v>
      </c>
      <c r="H1038" s="13" t="s">
        <v>11240</v>
      </c>
      <c r="I1038" s="3" t="s">
        <v>11300</v>
      </c>
      <c r="J1038" s="11">
        <v>4.28008738474717</v>
      </c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</row>
    <row r="1039" ht="15.0" customHeight="1">
      <c r="A1039" s="8">
        <v>1038.0</v>
      </c>
      <c r="B1039" s="31" t="s">
        <v>13588</v>
      </c>
      <c r="C1039" s="26" t="s">
        <v>13589</v>
      </c>
      <c r="D1039" s="26" t="s">
        <v>13590</v>
      </c>
      <c r="E1039" s="32">
        <v>151.1655</v>
      </c>
      <c r="F1039" s="13">
        <v>0.13</v>
      </c>
      <c r="G1039" s="18">
        <v>4.21</v>
      </c>
      <c r="H1039" s="13" t="s">
        <v>11240</v>
      </c>
      <c r="I1039" s="3" t="s">
        <v>11259</v>
      </c>
      <c r="J1039" s="18">
        <v>4.21</v>
      </c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</row>
    <row r="1040" ht="15.0" customHeight="1">
      <c r="A1040" s="8">
        <v>1039.0</v>
      </c>
      <c r="B1040" s="31" t="s">
        <v>13591</v>
      </c>
      <c r="C1040" s="26" t="s">
        <v>13592</v>
      </c>
      <c r="D1040" s="26" t="s">
        <v>13593</v>
      </c>
      <c r="E1040" s="32">
        <v>151.1655</v>
      </c>
      <c r="F1040" s="13">
        <v>0.16</v>
      </c>
      <c r="G1040" s="18">
        <v>3.34</v>
      </c>
      <c r="H1040" s="13" t="s">
        <v>11240</v>
      </c>
      <c r="I1040" s="3" t="s">
        <v>11259</v>
      </c>
      <c r="J1040" s="18">
        <v>3.34</v>
      </c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</row>
    <row r="1041" ht="15.0" customHeight="1">
      <c r="A1041" s="8">
        <v>1040.0</v>
      </c>
      <c r="B1041" s="31" t="s">
        <v>10359</v>
      </c>
      <c r="C1041" s="26" t="s">
        <v>13594</v>
      </c>
      <c r="D1041" s="26" t="s">
        <v>13595</v>
      </c>
      <c r="E1041" s="32">
        <v>136.1509</v>
      </c>
      <c r="F1041" s="13">
        <v>0.19</v>
      </c>
      <c r="G1041" s="18">
        <v>3.32</v>
      </c>
      <c r="H1041" s="13" t="s">
        <v>11240</v>
      </c>
      <c r="I1041" s="3" t="s">
        <v>11259</v>
      </c>
      <c r="J1041" s="18">
        <v>3.32</v>
      </c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</row>
    <row r="1042" ht="15.0" customHeight="1">
      <c r="A1042" s="8">
        <v>1041.0</v>
      </c>
      <c r="B1042" s="31" t="s">
        <v>13596</v>
      </c>
      <c r="C1042" s="26" t="s">
        <v>13597</v>
      </c>
      <c r="D1042" s="26" t="s">
        <v>13598</v>
      </c>
      <c r="E1042" s="32">
        <v>170.5957</v>
      </c>
      <c r="F1042" s="13">
        <v>1.18</v>
      </c>
      <c r="G1042" s="18">
        <v>3.42</v>
      </c>
      <c r="H1042" s="13" t="s">
        <v>11240</v>
      </c>
      <c r="I1042" s="3" t="s">
        <v>11259</v>
      </c>
      <c r="J1042" s="18">
        <v>3.42</v>
      </c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</row>
    <row r="1043" ht="15.0" customHeight="1">
      <c r="A1043" s="8">
        <v>1042.0</v>
      </c>
      <c r="B1043" s="9" t="s">
        <v>13599</v>
      </c>
      <c r="C1043" s="3" t="s">
        <v>13600</v>
      </c>
      <c r="D1043" s="26" t="s">
        <v>13601</v>
      </c>
      <c r="E1043" s="25">
        <v>159.637</v>
      </c>
      <c r="F1043" s="13">
        <v>2.41</v>
      </c>
      <c r="G1043" s="18">
        <v>5.37</v>
      </c>
      <c r="H1043" s="20" t="s">
        <v>11240</v>
      </c>
      <c r="I1043" s="26" t="s">
        <v>12786</v>
      </c>
      <c r="J1043" s="18">
        <v>5.37</v>
      </c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</row>
    <row r="1044" ht="15.0" customHeight="1">
      <c r="A1044" s="8">
        <v>1043.0</v>
      </c>
      <c r="B1044" s="9" t="s">
        <v>13602</v>
      </c>
      <c r="C1044" s="3" t="s">
        <v>13603</v>
      </c>
      <c r="D1044" s="26" t="s">
        <v>13604</v>
      </c>
      <c r="E1044" s="25">
        <v>125.1922</v>
      </c>
      <c r="F1044" s="13">
        <v>1.43</v>
      </c>
      <c r="G1044" s="18">
        <v>4.72</v>
      </c>
      <c r="H1044" s="20" t="s">
        <v>11240</v>
      </c>
      <c r="I1044" s="26" t="s">
        <v>12786</v>
      </c>
      <c r="J1044" s="18">
        <v>4.72</v>
      </c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</row>
    <row r="1045" ht="15.0" customHeight="1">
      <c r="A1045" s="8">
        <v>1044.0</v>
      </c>
      <c r="B1045" s="9" t="s">
        <v>13605</v>
      </c>
      <c r="C1045" s="3" t="s">
        <v>13606</v>
      </c>
      <c r="D1045" s="26" t="s">
        <v>13607</v>
      </c>
      <c r="E1045" s="25">
        <v>125.1922</v>
      </c>
      <c r="F1045" s="13">
        <v>1.31</v>
      </c>
      <c r="G1045" s="18">
        <v>4.66</v>
      </c>
      <c r="H1045" s="20" t="s">
        <v>11240</v>
      </c>
      <c r="I1045" s="26" t="s">
        <v>12786</v>
      </c>
      <c r="J1045" s="18">
        <v>4.66</v>
      </c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</row>
    <row r="1046" ht="15.0" customHeight="1">
      <c r="A1046" s="8">
        <v>1045.0</v>
      </c>
      <c r="B1046" s="31" t="s">
        <v>13608</v>
      </c>
      <c r="C1046" s="26" t="s">
        <v>13609</v>
      </c>
      <c r="D1046" s="26" t="s">
        <v>13610</v>
      </c>
      <c r="E1046" s="32">
        <v>126.177</v>
      </c>
      <c r="F1046" s="13">
        <v>2.21</v>
      </c>
      <c r="G1046" s="18">
        <v>6.06</v>
      </c>
      <c r="H1046" s="13" t="s">
        <v>11240</v>
      </c>
      <c r="I1046" s="3" t="s">
        <v>11259</v>
      </c>
      <c r="J1046" s="18">
        <v>6.06</v>
      </c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</row>
    <row r="1047" ht="15.0" customHeight="1">
      <c r="A1047" s="8">
        <v>1046.0</v>
      </c>
      <c r="B1047" s="31" t="s">
        <v>13611</v>
      </c>
      <c r="C1047" s="26" t="s">
        <v>13612</v>
      </c>
      <c r="D1047" s="26" t="s">
        <v>13613</v>
      </c>
      <c r="E1047" s="32">
        <v>155.1752</v>
      </c>
      <c r="F1047" s="13">
        <v>2.5</v>
      </c>
      <c r="G1047" s="18">
        <v>5.66</v>
      </c>
      <c r="H1047" s="13" t="s">
        <v>11240</v>
      </c>
      <c r="I1047" s="3" t="s">
        <v>11259</v>
      </c>
      <c r="J1047" s="18">
        <v>5.66</v>
      </c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</row>
    <row r="1048" ht="15.0" customHeight="1">
      <c r="A1048" s="8">
        <v>1047.0</v>
      </c>
      <c r="B1048" s="31" t="s">
        <v>13614</v>
      </c>
      <c r="C1048" s="26" t="s">
        <v>13615</v>
      </c>
      <c r="D1048" s="26" t="s">
        <v>13616</v>
      </c>
      <c r="E1048" s="32">
        <f>332-62</f>
        <v>270</v>
      </c>
      <c r="F1048" s="13">
        <v>-3.07</v>
      </c>
      <c r="G1048" s="18">
        <v>2.85</v>
      </c>
      <c r="H1048" s="13" t="s">
        <v>11240</v>
      </c>
      <c r="I1048" s="3" t="s">
        <v>11259</v>
      </c>
      <c r="J1048" s="18">
        <v>2.85</v>
      </c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</row>
    <row r="1049" ht="15.0" customHeight="1">
      <c r="A1049" s="8">
        <v>1048.0</v>
      </c>
      <c r="B1049" s="31" t="s">
        <v>13617</v>
      </c>
      <c r="C1049" s="26" t="s">
        <v>13618</v>
      </c>
      <c r="D1049" s="26" t="s">
        <v>13619</v>
      </c>
      <c r="E1049" s="32">
        <v>173.1904</v>
      </c>
      <c r="F1049" s="13">
        <v>-2.16</v>
      </c>
      <c r="G1049" s="18">
        <v>3.46</v>
      </c>
      <c r="H1049" s="13" t="s">
        <v>11240</v>
      </c>
      <c r="I1049" s="3" t="s">
        <v>11259</v>
      </c>
      <c r="J1049" s="18">
        <v>3.46</v>
      </c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</row>
    <row r="1050" ht="15.0" customHeight="1">
      <c r="A1050" s="8">
        <v>1049.0</v>
      </c>
      <c r="B1050" s="31" t="s">
        <v>13620</v>
      </c>
      <c r="C1050" s="26" t="s">
        <v>13621</v>
      </c>
      <c r="D1050" s="26" t="s">
        <v>13622</v>
      </c>
      <c r="E1050" s="32">
        <v>174.1752</v>
      </c>
      <c r="F1050" s="13">
        <v>-1.65</v>
      </c>
      <c r="G1050" s="18">
        <v>2.79</v>
      </c>
      <c r="H1050" s="13" t="s">
        <v>11240</v>
      </c>
      <c r="I1050" s="3" t="s">
        <v>11259</v>
      </c>
      <c r="J1050" s="18">
        <v>2.79</v>
      </c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</row>
    <row r="1051" ht="15.0" customHeight="1">
      <c r="A1051" s="8">
        <v>1050.0</v>
      </c>
      <c r="B1051" s="31" t="s">
        <v>13623</v>
      </c>
      <c r="C1051" s="26" t="s">
        <v>13624</v>
      </c>
      <c r="D1051" s="26" t="s">
        <v>13625</v>
      </c>
      <c r="E1051" s="32">
        <f>257-38</f>
        <v>219</v>
      </c>
      <c r="F1051" s="13">
        <v>-1.16</v>
      </c>
      <c r="G1051" s="18">
        <v>3.82</v>
      </c>
      <c r="H1051" s="13" t="s">
        <v>11240</v>
      </c>
      <c r="I1051" s="3" t="s">
        <v>11259</v>
      </c>
      <c r="J1051" s="18">
        <v>3.82</v>
      </c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</row>
    <row r="1052" ht="15.0" customHeight="1">
      <c r="A1052" s="8">
        <v>1051.0</v>
      </c>
      <c r="B1052" s="31" t="s">
        <v>2514</v>
      </c>
      <c r="C1052" s="26" t="s">
        <v>13626</v>
      </c>
      <c r="D1052" s="26" t="s">
        <v>13627</v>
      </c>
      <c r="E1052" s="32">
        <v>105.1369</v>
      </c>
      <c r="F1052" s="13">
        <v>1.71</v>
      </c>
      <c r="G1052" s="18">
        <v>4.04</v>
      </c>
      <c r="H1052" s="13" t="s">
        <v>11240</v>
      </c>
      <c r="I1052" s="3" t="s">
        <v>11259</v>
      </c>
      <c r="J1052" s="18">
        <v>4.04</v>
      </c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</row>
    <row r="1053" ht="15.0" customHeight="1">
      <c r="A1053" s="8">
        <v>1052.0</v>
      </c>
      <c r="B1053" s="31" t="s">
        <v>13628</v>
      </c>
      <c r="C1053" s="26" t="s">
        <v>13629</v>
      </c>
      <c r="D1053" s="26" t="s">
        <v>13630</v>
      </c>
      <c r="E1053" s="32">
        <v>123.1521</v>
      </c>
      <c r="F1053" s="13">
        <v>0.12</v>
      </c>
      <c r="G1053" s="18">
        <v>2.36</v>
      </c>
      <c r="H1053" s="13" t="s">
        <v>11240</v>
      </c>
      <c r="I1053" s="3" t="s">
        <v>11259</v>
      </c>
      <c r="J1053" s="18">
        <v>2.36</v>
      </c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</row>
    <row r="1054" ht="15.0" customHeight="1">
      <c r="A1054" s="8">
        <v>1053.0</v>
      </c>
      <c r="B1054" s="31" t="s">
        <v>2517</v>
      </c>
      <c r="C1054" s="26" t="s">
        <v>13631</v>
      </c>
      <c r="D1054" s="26" t="s">
        <v>13632</v>
      </c>
      <c r="E1054" s="32">
        <v>137.1786</v>
      </c>
      <c r="F1054" s="13">
        <v>0.6</v>
      </c>
      <c r="G1054" s="18">
        <v>3.23</v>
      </c>
      <c r="H1054" s="13" t="s">
        <v>11240</v>
      </c>
      <c r="I1054" s="3" t="s">
        <v>11259</v>
      </c>
      <c r="J1054" s="18">
        <v>3.23</v>
      </c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</row>
    <row r="1055" ht="15.0" customHeight="1">
      <c r="A1055" s="8">
        <v>1054.0</v>
      </c>
      <c r="B1055" s="31" t="s">
        <v>10381</v>
      </c>
      <c r="C1055" s="26" t="s">
        <v>13633</v>
      </c>
      <c r="D1055" s="26" t="s">
        <v>13634</v>
      </c>
      <c r="E1055" s="32">
        <v>109.1256</v>
      </c>
      <c r="F1055" s="13">
        <v>0.06</v>
      </c>
      <c r="G1055" s="18">
        <v>2.65</v>
      </c>
      <c r="H1055" s="13" t="s">
        <v>11240</v>
      </c>
      <c r="I1055" s="3" t="s">
        <v>11259</v>
      </c>
      <c r="J1055" s="18">
        <v>2.65</v>
      </c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</row>
    <row r="1056" ht="15.0" customHeight="1">
      <c r="A1056" s="8">
        <v>1055.0</v>
      </c>
      <c r="B1056" s="31" t="s">
        <v>13635</v>
      </c>
      <c r="C1056" s="26" t="s">
        <v>13636</v>
      </c>
      <c r="D1056" s="26" t="s">
        <v>13637</v>
      </c>
      <c r="E1056" s="32">
        <v>109.1256</v>
      </c>
      <c r="F1056" s="13">
        <v>1.34</v>
      </c>
      <c r="G1056" s="18">
        <v>2.62</v>
      </c>
      <c r="H1056" s="13" t="s">
        <v>11240</v>
      </c>
      <c r="I1056" s="3" t="s">
        <v>11259</v>
      </c>
      <c r="J1056" s="18">
        <v>2.62</v>
      </c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</row>
    <row r="1057" ht="15.0" customHeight="1">
      <c r="A1057" s="8">
        <v>1056.0</v>
      </c>
      <c r="B1057" s="31" t="s">
        <v>10402</v>
      </c>
      <c r="C1057" s="26" t="s">
        <v>10403</v>
      </c>
      <c r="D1057" s="26" t="s">
        <v>13638</v>
      </c>
      <c r="E1057" s="32">
        <v>137.14</v>
      </c>
      <c r="F1057" s="13">
        <v>0.89</v>
      </c>
      <c r="G1057" s="18">
        <v>2.82</v>
      </c>
      <c r="H1057" s="13" t="s">
        <v>11240</v>
      </c>
      <c r="I1057" s="3" t="s">
        <v>11259</v>
      </c>
      <c r="J1057" s="18">
        <v>2.82</v>
      </c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</row>
    <row r="1058" ht="15.0" customHeight="1">
      <c r="A1058" s="8">
        <v>1057.0</v>
      </c>
      <c r="B1058" s="31" t="s">
        <v>10408</v>
      </c>
      <c r="C1058" s="26" t="s">
        <v>13639</v>
      </c>
      <c r="D1058" s="26" t="s">
        <v>13640</v>
      </c>
      <c r="E1058" s="32">
        <v>107.1098</v>
      </c>
      <c r="F1058" s="13">
        <v>0.44</v>
      </c>
      <c r="G1058" s="18">
        <v>2.93</v>
      </c>
      <c r="H1058" s="13" t="s">
        <v>11240</v>
      </c>
      <c r="I1058" s="3" t="s">
        <v>11259</v>
      </c>
      <c r="J1058" s="18">
        <v>2.93</v>
      </c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</row>
    <row r="1059" ht="15.0" customHeight="1">
      <c r="A1059" s="8">
        <v>1058.0</v>
      </c>
      <c r="B1059" s="31" t="s">
        <v>2523</v>
      </c>
      <c r="C1059" s="26" t="s">
        <v>13641</v>
      </c>
      <c r="D1059" s="26" t="s">
        <v>13642</v>
      </c>
      <c r="E1059" s="32">
        <v>107.1098</v>
      </c>
      <c r="F1059" s="13">
        <v>0.29</v>
      </c>
      <c r="G1059" s="18">
        <v>2.6</v>
      </c>
      <c r="H1059" s="13" t="s">
        <v>11240</v>
      </c>
      <c r="I1059" s="3" t="s">
        <v>11259</v>
      </c>
      <c r="J1059" s="18">
        <v>2.6</v>
      </c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</row>
    <row r="1060" ht="15.0" customHeight="1">
      <c r="A1060" s="8">
        <v>1059.0</v>
      </c>
      <c r="B1060" s="31" t="s">
        <v>10414</v>
      </c>
      <c r="C1060" s="26" t="s">
        <v>13643</v>
      </c>
      <c r="D1060" s="26" t="s">
        <v>13644</v>
      </c>
      <c r="E1060" s="32">
        <v>107.1098</v>
      </c>
      <c r="F1060" s="13">
        <v>0.43</v>
      </c>
      <c r="G1060" s="18">
        <v>2.99</v>
      </c>
      <c r="H1060" s="13" t="s">
        <v>11240</v>
      </c>
      <c r="I1060" s="3" t="s">
        <v>11259</v>
      </c>
      <c r="J1060" s="18">
        <v>2.99</v>
      </c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</row>
    <row r="1061" ht="15.0" customHeight="1">
      <c r="A1061" s="8">
        <v>1060.0</v>
      </c>
      <c r="B1061" s="31" t="s">
        <v>13645</v>
      </c>
      <c r="C1061" s="26" t="s">
        <v>13646</v>
      </c>
      <c r="D1061" s="26" t="s">
        <v>13647</v>
      </c>
      <c r="E1061" s="32">
        <v>121.1363</v>
      </c>
      <c r="F1061" s="13">
        <v>0.85</v>
      </c>
      <c r="G1061" s="18">
        <v>2.46</v>
      </c>
      <c r="H1061" s="13" t="s">
        <v>11240</v>
      </c>
      <c r="I1061" s="3" t="s">
        <v>11259</v>
      </c>
      <c r="J1061" s="18">
        <v>2.46</v>
      </c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</row>
    <row r="1062" ht="15.0" customHeight="1">
      <c r="A1062" s="8">
        <v>1061.0</v>
      </c>
      <c r="B1062" s="31" t="s">
        <v>13648</v>
      </c>
      <c r="C1062" s="26" t="s">
        <v>13649</v>
      </c>
      <c r="D1062" s="26" t="s">
        <v>13650</v>
      </c>
      <c r="E1062" s="32">
        <v>121.1363</v>
      </c>
      <c r="F1062" s="13">
        <v>0.43</v>
      </c>
      <c r="G1062" s="18">
        <v>3.06</v>
      </c>
      <c r="H1062" s="13" t="s">
        <v>11240</v>
      </c>
      <c r="I1062" s="3" t="s">
        <v>11259</v>
      </c>
      <c r="J1062" s="18">
        <v>3.06</v>
      </c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</row>
    <row r="1063" ht="15.0" customHeight="1">
      <c r="A1063" s="8">
        <v>1062.0</v>
      </c>
      <c r="B1063" s="31" t="s">
        <v>2526</v>
      </c>
      <c r="C1063" s="26" t="s">
        <v>13651</v>
      </c>
      <c r="D1063" s="26" t="s">
        <v>13652</v>
      </c>
      <c r="E1063" s="32">
        <v>121.1363</v>
      </c>
      <c r="F1063" s="13">
        <v>0.48</v>
      </c>
      <c r="G1063" s="18">
        <v>2.72</v>
      </c>
      <c r="H1063" s="13" t="s">
        <v>11240</v>
      </c>
      <c r="I1063" s="3" t="s">
        <v>11259</v>
      </c>
      <c r="J1063" s="18">
        <v>2.72</v>
      </c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</row>
    <row r="1064" ht="15.0" customHeight="1">
      <c r="A1064" s="8">
        <v>1063.0</v>
      </c>
      <c r="B1064" s="31" t="s">
        <v>10430</v>
      </c>
      <c r="C1064" s="26" t="s">
        <v>13653</v>
      </c>
      <c r="D1064" s="26" t="s">
        <v>13654</v>
      </c>
      <c r="E1064" s="32">
        <v>123.1092</v>
      </c>
      <c r="F1064" s="13">
        <v>0.72</v>
      </c>
      <c r="G1064" s="18">
        <v>3.43</v>
      </c>
      <c r="H1064" s="13" t="s">
        <v>11240</v>
      </c>
      <c r="I1064" s="3" t="s">
        <v>11259</v>
      </c>
      <c r="J1064" s="18">
        <v>3.43</v>
      </c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</row>
    <row r="1065" ht="15.0" customHeight="1">
      <c r="A1065" s="8">
        <v>1064.0</v>
      </c>
      <c r="B1065" s="31" t="s">
        <v>13655</v>
      </c>
      <c r="C1065" s="26" t="s">
        <v>13656</v>
      </c>
      <c r="D1065" s="26" t="s">
        <v>13657</v>
      </c>
      <c r="E1065" s="32">
        <v>139.1086</v>
      </c>
      <c r="F1065" s="13">
        <v>1.06</v>
      </c>
      <c r="G1065" s="18">
        <v>3.85</v>
      </c>
      <c r="H1065" s="13" t="s">
        <v>11240</v>
      </c>
      <c r="I1065" s="3" t="s">
        <v>11259</v>
      </c>
      <c r="J1065" s="18">
        <v>3.85</v>
      </c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</row>
    <row r="1066" ht="15.0" customHeight="1">
      <c r="A1066" s="8">
        <v>1065.0</v>
      </c>
      <c r="B1066" s="31" t="s">
        <v>13658</v>
      </c>
      <c r="C1066" s="26" t="s">
        <v>13659</v>
      </c>
      <c r="D1066" s="26" t="s">
        <v>13660</v>
      </c>
      <c r="E1066" s="32">
        <v>167.1187</v>
      </c>
      <c r="F1066" s="13">
        <v>-0.12</v>
      </c>
      <c r="G1066" s="18">
        <v>3.4</v>
      </c>
      <c r="H1066" s="13" t="s">
        <v>11240</v>
      </c>
      <c r="I1066" s="3" t="s">
        <v>11259</v>
      </c>
      <c r="J1066" s="18">
        <v>3.4</v>
      </c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</row>
    <row r="1067" ht="15.0" customHeight="1">
      <c r="A1067" s="8">
        <v>1066.0</v>
      </c>
      <c r="B1067" s="31" t="s">
        <v>10451</v>
      </c>
      <c r="C1067" s="26" t="s">
        <v>13661</v>
      </c>
      <c r="D1067" s="26" t="s">
        <v>10453</v>
      </c>
      <c r="E1067" s="32">
        <v>80.0878</v>
      </c>
      <c r="F1067" s="13">
        <v>-0.72</v>
      </c>
      <c r="G1067" s="18">
        <v>1.74</v>
      </c>
      <c r="H1067" s="13" t="s">
        <v>11240</v>
      </c>
      <c r="I1067" s="3" t="s">
        <v>11259</v>
      </c>
      <c r="J1067" s="18">
        <v>1.74</v>
      </c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</row>
    <row r="1068" ht="15.0" customHeight="1">
      <c r="A1068" s="8">
        <v>1067.0</v>
      </c>
      <c r="B1068" s="31" t="s">
        <v>13662</v>
      </c>
      <c r="C1068" s="26" t="s">
        <v>13663</v>
      </c>
      <c r="D1068" s="26" t="s">
        <v>13664</v>
      </c>
      <c r="E1068" s="32">
        <v>94.1143</v>
      </c>
      <c r="F1068" s="13">
        <v>0.16</v>
      </c>
      <c r="G1068" s="18">
        <v>2.56</v>
      </c>
      <c r="H1068" s="13" t="s">
        <v>11240</v>
      </c>
      <c r="I1068" s="3" t="s">
        <v>11259</v>
      </c>
      <c r="J1068" s="18">
        <v>2.56</v>
      </c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</row>
    <row r="1069" ht="15.0" customHeight="1">
      <c r="A1069" s="8">
        <v>1068.0</v>
      </c>
      <c r="B1069" s="31" t="s">
        <v>10455</v>
      </c>
      <c r="C1069" s="26" t="s">
        <v>13665</v>
      </c>
      <c r="D1069" s="26" t="s">
        <v>10457</v>
      </c>
      <c r="E1069" s="32">
        <v>80.0878</v>
      </c>
      <c r="F1069" s="13">
        <v>-0.4</v>
      </c>
      <c r="G1069" s="18">
        <v>2.19</v>
      </c>
      <c r="H1069" s="13" t="s">
        <v>11240</v>
      </c>
      <c r="I1069" s="3" t="s">
        <v>11259</v>
      </c>
      <c r="J1069" s="18">
        <v>2.19</v>
      </c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</row>
    <row r="1070" ht="15.0" customHeight="1">
      <c r="A1070" s="8">
        <v>1069.0</v>
      </c>
      <c r="B1070" s="31" t="s">
        <v>13666</v>
      </c>
      <c r="C1070" s="26" t="s">
        <v>13667</v>
      </c>
      <c r="D1070" s="26" t="s">
        <v>13668</v>
      </c>
      <c r="E1070" s="32">
        <v>123.1554</v>
      </c>
      <c r="F1070" s="13">
        <v>0.97</v>
      </c>
      <c r="G1070" s="18">
        <v>2.43</v>
      </c>
      <c r="H1070" s="13" t="s">
        <v>11240</v>
      </c>
      <c r="I1070" s="3" t="s">
        <v>11259</v>
      </c>
      <c r="J1070" s="18">
        <v>2.43</v>
      </c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</row>
    <row r="1071" ht="15.0" customHeight="1">
      <c r="A1071" s="8">
        <v>1070.0</v>
      </c>
      <c r="B1071" s="31" t="s">
        <v>13669</v>
      </c>
      <c r="C1071" s="26" t="s">
        <v>13670</v>
      </c>
      <c r="D1071" s="26" t="s">
        <v>13671</v>
      </c>
      <c r="E1071" s="32">
        <v>96.0872</v>
      </c>
      <c r="F1071" s="13">
        <v>0.21</v>
      </c>
      <c r="G1071" s="18">
        <v>2.2</v>
      </c>
      <c r="H1071" s="13" t="s">
        <v>11240</v>
      </c>
      <c r="I1071" s="3" t="s">
        <v>11259</v>
      </c>
      <c r="J1071" s="18">
        <v>2.2</v>
      </c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</row>
    <row r="1072" ht="15.0" customHeight="1">
      <c r="A1072" s="8">
        <v>1071.0</v>
      </c>
      <c r="B1072" s="31" t="s">
        <v>13672</v>
      </c>
      <c r="C1072" s="26" t="s">
        <v>13673</v>
      </c>
      <c r="D1072" s="26" t="s">
        <v>13674</v>
      </c>
      <c r="E1072" s="32">
        <v>136.1938</v>
      </c>
      <c r="F1072" s="13">
        <v>1.51</v>
      </c>
      <c r="G1072" s="18">
        <v>3.0</v>
      </c>
      <c r="H1072" s="13" t="s">
        <v>11240</v>
      </c>
      <c r="I1072" s="3" t="s">
        <v>11259</v>
      </c>
      <c r="J1072" s="18">
        <v>3.0</v>
      </c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</row>
    <row r="1073" ht="15.0" customHeight="1">
      <c r="A1073" s="8">
        <v>1072.0</v>
      </c>
      <c r="B1073" s="31" t="s">
        <v>10466</v>
      </c>
      <c r="C1073" s="26" t="s">
        <v>13675</v>
      </c>
      <c r="D1073" s="26" t="s">
        <v>10468</v>
      </c>
      <c r="E1073" s="32">
        <v>94.1143</v>
      </c>
      <c r="F1073" s="13">
        <v>0.21</v>
      </c>
      <c r="G1073" s="18">
        <v>2.35</v>
      </c>
      <c r="H1073" s="13" t="s">
        <v>11240</v>
      </c>
      <c r="I1073" s="3" t="s">
        <v>11259</v>
      </c>
      <c r="J1073" s="18">
        <v>2.35</v>
      </c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</row>
    <row r="1074" ht="15.0" customHeight="1">
      <c r="A1074" s="8">
        <v>1073.0</v>
      </c>
      <c r="B1074" s="31" t="s">
        <v>10470</v>
      </c>
      <c r="C1074" s="26" t="s">
        <v>13676</v>
      </c>
      <c r="D1074" s="26" t="s">
        <v>10472</v>
      </c>
      <c r="E1074" s="32">
        <v>80.0878</v>
      </c>
      <c r="F1074" s="13">
        <v>-0.26</v>
      </c>
      <c r="G1074" s="18">
        <v>2.06</v>
      </c>
      <c r="H1074" s="13" t="s">
        <v>11240</v>
      </c>
      <c r="I1074" s="3" t="s">
        <v>11259</v>
      </c>
      <c r="J1074" s="18">
        <v>2.06</v>
      </c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</row>
    <row r="1075" ht="15.0" customHeight="1">
      <c r="A1075" s="8">
        <v>1074.0</v>
      </c>
      <c r="B1075" s="31" t="s">
        <v>13677</v>
      </c>
      <c r="C1075" s="26" t="s">
        <v>13678</v>
      </c>
      <c r="D1075" s="26" t="s">
        <v>13679</v>
      </c>
      <c r="E1075" s="32">
        <v>110.1137</v>
      </c>
      <c r="F1075" s="13">
        <v>0.73</v>
      </c>
      <c r="G1075" s="18">
        <v>2.66</v>
      </c>
      <c r="H1075" s="13" t="s">
        <v>11240</v>
      </c>
      <c r="I1075" s="3" t="s">
        <v>11259</v>
      </c>
      <c r="J1075" s="18">
        <v>2.66</v>
      </c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</row>
    <row r="1076" ht="15.0" customHeight="1">
      <c r="A1076" s="8">
        <v>1075.0</v>
      </c>
      <c r="B1076" s="9" t="s">
        <v>4102</v>
      </c>
      <c r="C1076" s="3" t="s">
        <v>4103</v>
      </c>
      <c r="D1076" s="3" t="s">
        <v>4104</v>
      </c>
      <c r="E1076" s="25">
        <v>215.6824</v>
      </c>
      <c r="F1076" s="13">
        <v>2.61</v>
      </c>
      <c r="G1076" s="13">
        <v>3.975915298102091</v>
      </c>
      <c r="H1076" s="13" t="s">
        <v>11240</v>
      </c>
      <c r="I1076" s="3" t="s">
        <v>11300</v>
      </c>
      <c r="J1076" s="11">
        <v>3.975915298102091</v>
      </c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</row>
    <row r="1077" ht="15.0" customHeight="1">
      <c r="A1077" s="8">
        <v>1076.0</v>
      </c>
      <c r="B1077" s="9" t="s">
        <v>13680</v>
      </c>
      <c r="C1077" s="3" t="s">
        <v>13681</v>
      </c>
      <c r="D1077" s="3" t="s">
        <v>13682</v>
      </c>
      <c r="E1077" s="25">
        <v>271.3825</v>
      </c>
      <c r="F1077" s="13">
        <v>2.82</v>
      </c>
      <c r="G1077" s="13">
        <v>3.7755984466666055</v>
      </c>
      <c r="H1077" s="13" t="s">
        <v>11240</v>
      </c>
      <c r="I1077" s="3" t="s">
        <v>11300</v>
      </c>
      <c r="J1077" s="11">
        <v>3.7755984466666055</v>
      </c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</row>
    <row r="1078" ht="15.0" customHeight="1">
      <c r="A1078" s="8">
        <v>1077.0</v>
      </c>
      <c r="B1078" s="9" t="s">
        <v>4105</v>
      </c>
      <c r="C1078" s="3" t="s">
        <v>4106</v>
      </c>
      <c r="D1078" s="3" t="s">
        <v>4107</v>
      </c>
      <c r="E1078" s="25">
        <v>201.6559</v>
      </c>
      <c r="F1078" s="13">
        <v>2.18</v>
      </c>
      <c r="G1078" s="13">
        <v>3.6029208330010984</v>
      </c>
      <c r="H1078" s="13" t="s">
        <v>11240</v>
      </c>
      <c r="I1078" s="3" t="s">
        <v>11300</v>
      </c>
      <c r="J1078" s="11">
        <v>3.6029208330010984</v>
      </c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</row>
    <row r="1079" ht="15.0" customHeight="1">
      <c r="A1079" s="8">
        <v>1078.0</v>
      </c>
      <c r="B1079" s="9" t="s">
        <v>13683</v>
      </c>
      <c r="C1079" s="3" t="s">
        <v>13684</v>
      </c>
      <c r="D1079" s="3" t="s">
        <v>13685</v>
      </c>
      <c r="E1079" s="25">
        <v>229.7089</v>
      </c>
      <c r="F1079" s="13">
        <v>3.21</v>
      </c>
      <c r="G1079" s="13">
        <v>3.7410249402212683</v>
      </c>
      <c r="H1079" s="13" t="s">
        <v>11240</v>
      </c>
      <c r="I1079" s="3" t="s">
        <v>11300</v>
      </c>
      <c r="J1079" s="11">
        <v>3.7410249402212683</v>
      </c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</row>
    <row r="1080" ht="15.0" customHeight="1">
      <c r="A1080" s="8">
        <v>1079.0</v>
      </c>
      <c r="B1080" s="9" t="s">
        <v>13686</v>
      </c>
      <c r="C1080" s="3" t="s">
        <v>13687</v>
      </c>
      <c r="D1080" s="3" t="s">
        <v>13688</v>
      </c>
      <c r="E1080" s="25">
        <v>225.29</v>
      </c>
      <c r="F1080" s="13">
        <v>3.1</v>
      </c>
      <c r="G1080" s="13">
        <v>3.400844999315445</v>
      </c>
      <c r="H1080" s="13" t="s">
        <v>11240</v>
      </c>
      <c r="I1080" s="3" t="s">
        <v>11300</v>
      </c>
      <c r="J1080" s="11">
        <v>3.400844999315445</v>
      </c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</row>
    <row r="1081" ht="15.0" customHeight="1">
      <c r="A1081" s="8">
        <v>1080.0</v>
      </c>
      <c r="B1081" s="9" t="s">
        <v>13689</v>
      </c>
      <c r="C1081" s="3" t="s">
        <v>13690</v>
      </c>
      <c r="D1081" s="3" t="s">
        <v>13691</v>
      </c>
      <c r="E1081" s="25">
        <v>240.6919</v>
      </c>
      <c r="F1081" s="13">
        <v>2.22</v>
      </c>
      <c r="G1081" s="13">
        <v>3.2231135981797805</v>
      </c>
      <c r="H1081" s="13" t="s">
        <v>11240</v>
      </c>
      <c r="I1081" s="3" t="s">
        <v>11300</v>
      </c>
      <c r="J1081" s="11">
        <v>3.2231135981797805</v>
      </c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</row>
    <row r="1082" ht="15.0" customHeight="1">
      <c r="A1082" s="8">
        <v>1081.0</v>
      </c>
      <c r="B1082" s="9" t="s">
        <v>4108</v>
      </c>
      <c r="C1082" s="3" t="s">
        <v>4109</v>
      </c>
      <c r="D1082" s="3" t="s">
        <v>4110</v>
      </c>
      <c r="E1082" s="25">
        <v>214.2884</v>
      </c>
      <c r="F1082" s="13">
        <v>1.7</v>
      </c>
      <c r="G1082" s="13">
        <v>3.293595673101205</v>
      </c>
      <c r="H1082" s="13" t="s">
        <v>11240</v>
      </c>
      <c r="I1082" s="3" t="s">
        <v>11300</v>
      </c>
      <c r="J1082" s="11">
        <v>3.293595673101205</v>
      </c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</row>
    <row r="1083" ht="15.0" customHeight="1">
      <c r="A1083" s="8">
        <v>1082.0</v>
      </c>
      <c r="B1083" s="31" t="s">
        <v>10474</v>
      </c>
      <c r="C1083" s="26" t="s">
        <v>13692</v>
      </c>
      <c r="D1083" s="26" t="s">
        <v>13693</v>
      </c>
      <c r="E1083" s="32">
        <v>108.0946</v>
      </c>
      <c r="F1083" s="13">
        <v>0.2</v>
      </c>
      <c r="G1083" s="18">
        <v>6.73</v>
      </c>
      <c r="H1083" s="13" t="s">
        <v>11240</v>
      </c>
      <c r="I1083" s="3" t="s">
        <v>11259</v>
      </c>
      <c r="J1083" s="18">
        <v>6.73</v>
      </c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</row>
    <row r="1084" ht="15.0" customHeight="1">
      <c r="A1084" s="8">
        <v>1083.0</v>
      </c>
      <c r="B1084" s="31" t="s">
        <v>13694</v>
      </c>
      <c r="C1084" s="26" t="s">
        <v>13695</v>
      </c>
      <c r="D1084" s="26" t="s">
        <v>13696</v>
      </c>
      <c r="E1084" s="32">
        <v>220.3066</v>
      </c>
      <c r="F1084" s="13">
        <v>4.42</v>
      </c>
      <c r="G1084" s="18">
        <v>4.44</v>
      </c>
      <c r="H1084" s="13" t="s">
        <v>11240</v>
      </c>
      <c r="I1084" s="3" t="s">
        <v>11259</v>
      </c>
      <c r="J1084" s="18">
        <v>4.44</v>
      </c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</row>
    <row r="1085" ht="15.0" customHeight="1">
      <c r="A1085" s="8">
        <v>1084.0</v>
      </c>
      <c r="B1085" s="31" t="s">
        <v>10489</v>
      </c>
      <c r="C1085" s="26" t="s">
        <v>13697</v>
      </c>
      <c r="D1085" s="26" t="s">
        <v>13698</v>
      </c>
      <c r="E1085" s="32">
        <v>164.2006</v>
      </c>
      <c r="F1085" s="13">
        <v>2.23</v>
      </c>
      <c r="G1085" s="18">
        <v>5.17</v>
      </c>
      <c r="H1085" s="13" t="s">
        <v>11240</v>
      </c>
      <c r="I1085" s="3" t="s">
        <v>11259</v>
      </c>
      <c r="J1085" s="18">
        <v>5.17</v>
      </c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</row>
    <row r="1086" ht="15.0" customHeight="1">
      <c r="A1086" s="8">
        <v>1085.0</v>
      </c>
      <c r="B1086" s="31" t="s">
        <v>13699</v>
      </c>
      <c r="C1086" s="3" t="s">
        <v>13700</v>
      </c>
      <c r="D1086" s="26" t="s">
        <v>13701</v>
      </c>
      <c r="E1086" s="25">
        <v>172.0922</v>
      </c>
      <c r="F1086" s="13">
        <v>1.21</v>
      </c>
      <c r="G1086" s="18">
        <v>4.49</v>
      </c>
      <c r="H1086" s="20" t="s">
        <v>11296</v>
      </c>
      <c r="I1086" s="26" t="s">
        <v>11259</v>
      </c>
      <c r="J1086" s="18">
        <v>4.49</v>
      </c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</row>
    <row r="1087" ht="15.0" customHeight="1">
      <c r="A1087" s="8">
        <v>1086.0</v>
      </c>
      <c r="B1087" s="31" t="s">
        <v>2550</v>
      </c>
      <c r="C1087" s="26" t="s">
        <v>13702</v>
      </c>
      <c r="D1087" s="26" t="s">
        <v>10536</v>
      </c>
      <c r="E1087" s="32">
        <v>68.0738</v>
      </c>
      <c r="F1087" s="13">
        <v>1.34</v>
      </c>
      <c r="G1087" s="18">
        <v>2.68</v>
      </c>
      <c r="H1087" s="13" t="s">
        <v>11240</v>
      </c>
      <c r="I1087" s="3" t="s">
        <v>11259</v>
      </c>
      <c r="J1087" s="18">
        <v>2.68</v>
      </c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</row>
    <row r="1088" ht="15.0" customHeight="1">
      <c r="A1088" s="8">
        <v>1087.0</v>
      </c>
      <c r="B1088" s="31" t="s">
        <v>13703</v>
      </c>
      <c r="C1088" s="26" t="s">
        <v>13704</v>
      </c>
      <c r="D1088" s="26" t="s">
        <v>13705</v>
      </c>
      <c r="E1088" s="32">
        <v>243.1699</v>
      </c>
      <c r="F1088" s="13">
        <v>1.06</v>
      </c>
      <c r="G1088" s="18">
        <v>5.86</v>
      </c>
      <c r="H1088" s="13" t="s">
        <v>11240</v>
      </c>
      <c r="I1088" s="3" t="s">
        <v>11259</v>
      </c>
      <c r="J1088" s="18">
        <v>5.86</v>
      </c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</row>
    <row r="1089" ht="15.0" customHeight="1">
      <c r="A1089" s="8">
        <v>1088.0</v>
      </c>
      <c r="B1089" s="31" t="s">
        <v>2562</v>
      </c>
      <c r="C1089" s="26" t="s">
        <v>13706</v>
      </c>
      <c r="D1089" s="26" t="s">
        <v>13707</v>
      </c>
      <c r="E1089" s="32">
        <v>67.089</v>
      </c>
      <c r="F1089" s="13">
        <v>0.75</v>
      </c>
      <c r="G1089" s="18">
        <v>2.19</v>
      </c>
      <c r="H1089" s="13" t="s">
        <v>11240</v>
      </c>
      <c r="I1089" s="3" t="s">
        <v>11259</v>
      </c>
      <c r="J1089" s="18">
        <v>2.19</v>
      </c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</row>
    <row r="1090" ht="15.0" customHeight="1">
      <c r="A1090" s="8">
        <v>1089.0</v>
      </c>
      <c r="B1090" s="31" t="s">
        <v>10634</v>
      </c>
      <c r="C1090" s="26" t="s">
        <v>13708</v>
      </c>
      <c r="D1090" s="26" t="s">
        <v>13709</v>
      </c>
      <c r="E1090" s="32">
        <v>68.0771</v>
      </c>
      <c r="F1090" s="13">
        <v>-0.08</v>
      </c>
      <c r="G1090" s="18">
        <v>2.52</v>
      </c>
      <c r="H1090" s="13" t="s">
        <v>11240</v>
      </c>
      <c r="I1090" s="3" t="s">
        <v>11259</v>
      </c>
      <c r="J1090" s="18">
        <v>2.52</v>
      </c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</row>
    <row r="1091" ht="15.0" customHeight="1">
      <c r="A1091" s="8">
        <v>1090.0</v>
      </c>
      <c r="B1091" s="31" t="s">
        <v>13710</v>
      </c>
      <c r="C1091" s="26" t="s">
        <v>13711</v>
      </c>
      <c r="D1091" s="26" t="s">
        <v>13712</v>
      </c>
      <c r="E1091" s="32">
        <v>94.1143</v>
      </c>
      <c r="F1091" s="13">
        <v>0.96</v>
      </c>
      <c r="G1091" s="18">
        <v>2.66</v>
      </c>
      <c r="H1091" s="13" t="s">
        <v>11240</v>
      </c>
      <c r="I1091" s="3" t="s">
        <v>11259</v>
      </c>
      <c r="J1091" s="18">
        <v>2.66</v>
      </c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</row>
    <row r="1092" ht="15.0" customHeight="1">
      <c r="A1092" s="8">
        <v>1091.0</v>
      </c>
      <c r="B1092" s="31" t="s">
        <v>13713</v>
      </c>
      <c r="C1092" s="26" t="s">
        <v>13714</v>
      </c>
      <c r="D1092" s="26" t="s">
        <v>13715</v>
      </c>
      <c r="E1092" s="32">
        <v>70.0533</v>
      </c>
      <c r="F1092" s="13">
        <v>-0.6</v>
      </c>
      <c r="G1092" s="18">
        <v>3.16</v>
      </c>
      <c r="H1092" s="13" t="s">
        <v>11240</v>
      </c>
      <c r="I1092" s="3" t="s">
        <v>11259</v>
      </c>
      <c r="J1092" s="18">
        <v>3.16</v>
      </c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</row>
    <row r="1093" ht="15.0" customHeight="1">
      <c r="A1093" s="8">
        <v>1092.0</v>
      </c>
      <c r="B1093" s="31" t="s">
        <v>13716</v>
      </c>
      <c r="C1093" s="26" t="s">
        <v>13717</v>
      </c>
      <c r="D1093" s="26" t="s">
        <v>13718</v>
      </c>
      <c r="E1093" s="32">
        <v>85.1285</v>
      </c>
      <c r="F1093" s="13">
        <v>0.44</v>
      </c>
      <c r="G1093" s="18">
        <v>3.85</v>
      </c>
      <c r="H1093" s="13" t="s">
        <v>11240</v>
      </c>
      <c r="I1093" s="3" t="s">
        <v>11259</v>
      </c>
      <c r="J1093" s="18">
        <v>3.85</v>
      </c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</row>
    <row r="1094" ht="15.0" customHeight="1">
      <c r="A1094" s="8">
        <v>1093.0</v>
      </c>
      <c r="B1094" s="31" t="s">
        <v>13719</v>
      </c>
      <c r="C1094" s="26" t="s">
        <v>13720</v>
      </c>
      <c r="D1094" s="26" t="s">
        <v>13721</v>
      </c>
      <c r="E1094" s="32">
        <v>100.1431</v>
      </c>
      <c r="F1094" s="13">
        <v>0.38</v>
      </c>
      <c r="G1094" s="18">
        <v>1.95</v>
      </c>
      <c r="H1094" s="13" t="s">
        <v>11240</v>
      </c>
      <c r="I1094" s="3" t="s">
        <v>11259</v>
      </c>
      <c r="J1094" s="18">
        <v>1.95</v>
      </c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</row>
    <row r="1095" ht="15.0" customHeight="1">
      <c r="A1095" s="8">
        <v>1094.0</v>
      </c>
      <c r="B1095" s="31" t="s">
        <v>13722</v>
      </c>
      <c r="C1095" s="26" t="s">
        <v>13723</v>
      </c>
      <c r="D1095" s="26" t="s">
        <v>13724</v>
      </c>
      <c r="E1095" s="32">
        <v>69.0652</v>
      </c>
      <c r="F1095" s="13">
        <v>-0.58</v>
      </c>
      <c r="G1095" s="18">
        <v>1.13</v>
      </c>
      <c r="H1095" s="13" t="s">
        <v>11240</v>
      </c>
      <c r="I1095" s="3" t="s">
        <v>11259</v>
      </c>
      <c r="J1095" s="18">
        <v>1.13</v>
      </c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</row>
    <row r="1096" ht="15.0" customHeight="1">
      <c r="A1096" s="8">
        <v>1095.0</v>
      </c>
      <c r="B1096" s="31" t="s">
        <v>13725</v>
      </c>
      <c r="C1096" s="26" t="s">
        <v>13726</v>
      </c>
      <c r="D1096" s="26" t="s">
        <v>13727</v>
      </c>
      <c r="E1096" s="32">
        <v>84.0798</v>
      </c>
      <c r="F1096" s="13">
        <v>-1.68</v>
      </c>
      <c r="G1096" s="18">
        <v>1.97</v>
      </c>
      <c r="H1096" s="13" t="s">
        <v>11240</v>
      </c>
      <c r="I1096" s="3" t="s">
        <v>11259</v>
      </c>
      <c r="J1096" s="18">
        <v>1.97</v>
      </c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</row>
    <row r="1097" ht="15.0" customHeight="1">
      <c r="A1097" s="8">
        <v>1096.0</v>
      </c>
      <c r="B1097" s="31" t="s">
        <v>2574</v>
      </c>
      <c r="C1097" s="26" t="s">
        <v>13728</v>
      </c>
      <c r="D1097" s="26" t="s">
        <v>10656</v>
      </c>
      <c r="E1097" s="32">
        <v>84.1404</v>
      </c>
      <c r="F1097" s="13">
        <v>1.81</v>
      </c>
      <c r="G1097" s="18">
        <v>2.75</v>
      </c>
      <c r="H1097" s="13" t="s">
        <v>11240</v>
      </c>
      <c r="I1097" s="3" t="s">
        <v>11259</v>
      </c>
      <c r="J1097" s="18">
        <v>2.75</v>
      </c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</row>
    <row r="1098" ht="15.0" customHeight="1">
      <c r="A1098" s="8">
        <v>1097.0</v>
      </c>
      <c r="B1098" s="31" t="s">
        <v>13729</v>
      </c>
      <c r="C1098" s="26" t="s">
        <v>13730</v>
      </c>
      <c r="D1098" s="26" t="s">
        <v>13731</v>
      </c>
      <c r="E1098" s="32">
        <v>128.1499</v>
      </c>
      <c r="F1098" s="13">
        <v>1.57</v>
      </c>
      <c r="G1098" s="18">
        <v>2.39</v>
      </c>
      <c r="H1098" s="13" t="s">
        <v>11240</v>
      </c>
      <c r="I1098" s="3" t="s">
        <v>11259</v>
      </c>
      <c r="J1098" s="18">
        <v>2.39</v>
      </c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</row>
    <row r="1099" ht="15.0" customHeight="1">
      <c r="A1099" s="8">
        <v>1098.0</v>
      </c>
      <c r="B1099" s="31" t="s">
        <v>10692</v>
      </c>
      <c r="C1099" s="26" t="s">
        <v>13732</v>
      </c>
      <c r="D1099" s="26" t="s">
        <v>13733</v>
      </c>
      <c r="E1099" s="32">
        <v>169.222</v>
      </c>
      <c r="F1099" s="13">
        <v>2.84</v>
      </c>
      <c r="G1099" s="18">
        <v>4.4</v>
      </c>
      <c r="H1099" s="13" t="s">
        <v>11240</v>
      </c>
      <c r="I1099" s="3" t="s">
        <v>11259</v>
      </c>
      <c r="J1099" s="18">
        <v>4.4</v>
      </c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</row>
    <row r="1100" ht="15.0" customHeight="1">
      <c r="A1100" s="8">
        <v>1099.0</v>
      </c>
      <c r="B1100" s="31" t="s">
        <v>10699</v>
      </c>
      <c r="C1100" s="26" t="s">
        <v>13734</v>
      </c>
      <c r="D1100" s="26" t="s">
        <v>13735</v>
      </c>
      <c r="E1100" s="32">
        <v>169.222</v>
      </c>
      <c r="F1100" s="13">
        <v>2.86</v>
      </c>
      <c r="G1100" s="18">
        <v>4.49</v>
      </c>
      <c r="H1100" s="13" t="s">
        <v>11240</v>
      </c>
      <c r="I1100" s="3" t="s">
        <v>11259</v>
      </c>
      <c r="J1100" s="18">
        <v>4.49</v>
      </c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</row>
    <row r="1101" ht="15.0" customHeight="1">
      <c r="A1101" s="8">
        <v>1100.0</v>
      </c>
      <c r="B1101" s="31" t="s">
        <v>2586</v>
      </c>
      <c r="C1101" s="26" t="s">
        <v>13736</v>
      </c>
      <c r="D1101" s="26" t="s">
        <v>13737</v>
      </c>
      <c r="E1101" s="32">
        <v>170.2068</v>
      </c>
      <c r="F1101" s="13">
        <v>3.2</v>
      </c>
      <c r="G1101" s="18">
        <v>4.87</v>
      </c>
      <c r="H1101" s="13" t="s">
        <v>11240</v>
      </c>
      <c r="I1101" s="3" t="s">
        <v>11259</v>
      </c>
      <c r="J1101" s="18">
        <v>4.87</v>
      </c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</row>
    <row r="1102" ht="15.0" customHeight="1">
      <c r="A1102" s="8">
        <v>1101.0</v>
      </c>
      <c r="B1102" s="31" t="s">
        <v>2589</v>
      </c>
      <c r="C1102" s="26" t="s">
        <v>13738</v>
      </c>
      <c r="D1102" s="26" t="s">
        <v>13739</v>
      </c>
      <c r="E1102" s="32">
        <v>170.2068</v>
      </c>
      <c r="F1102" s="13">
        <v>3.09</v>
      </c>
      <c r="G1102" s="13">
        <v>5.63</v>
      </c>
      <c r="H1102" s="13" t="s">
        <v>11240</v>
      </c>
      <c r="I1102" s="26" t="s">
        <v>13740</v>
      </c>
      <c r="J1102" s="11">
        <v>5.63</v>
      </c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</row>
    <row r="1103" ht="15.0" customHeight="1">
      <c r="A1103" s="8">
        <v>1102.0</v>
      </c>
      <c r="B1103" s="31" t="s">
        <v>10725</v>
      </c>
      <c r="C1103" s="26" t="s">
        <v>13741</v>
      </c>
      <c r="D1103" s="26" t="s">
        <v>13742</v>
      </c>
      <c r="E1103" s="32">
        <v>179.2169</v>
      </c>
      <c r="F1103" s="13">
        <v>3.3</v>
      </c>
      <c r="G1103" s="18">
        <v>5.97</v>
      </c>
      <c r="H1103" s="13" t="s">
        <v>11240</v>
      </c>
      <c r="I1103" s="3" t="s">
        <v>11259</v>
      </c>
      <c r="J1103" s="18">
        <v>5.97</v>
      </c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</row>
    <row r="1104" ht="15.0" customHeight="1">
      <c r="A1104" s="8">
        <v>1103.0</v>
      </c>
      <c r="B1104" s="9" t="s">
        <v>13743</v>
      </c>
      <c r="C1104" s="3" t="s">
        <v>13744</v>
      </c>
      <c r="D1104" s="3" t="s">
        <v>13745</v>
      </c>
      <c r="E1104" s="25">
        <v>184.2366</v>
      </c>
      <c r="F1104" s="13">
        <v>1.34</v>
      </c>
      <c r="G1104" s="13">
        <v>3.842043751924022</v>
      </c>
      <c r="H1104" s="13" t="s">
        <v>11240</v>
      </c>
      <c r="I1104" s="3" t="s">
        <v>11290</v>
      </c>
      <c r="J1104" s="11">
        <v>3.842043751924022</v>
      </c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</row>
    <row r="1105" ht="15.0" customHeight="1">
      <c r="A1105" s="8">
        <v>1104.0</v>
      </c>
      <c r="B1105" s="31" t="s">
        <v>13746</v>
      </c>
      <c r="C1105" s="26" t="s">
        <v>13747</v>
      </c>
      <c r="D1105" s="26" t="s">
        <v>13748</v>
      </c>
      <c r="E1105" s="32">
        <v>244.2884</v>
      </c>
      <c r="F1105" s="13">
        <v>1.81</v>
      </c>
      <c r="G1105" s="18">
        <v>3.44</v>
      </c>
      <c r="H1105" s="13" t="s">
        <v>11240</v>
      </c>
      <c r="I1105" s="3" t="s">
        <v>11259</v>
      </c>
      <c r="J1105" s="18">
        <v>3.44</v>
      </c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</row>
    <row r="1106" ht="15.0" customHeight="1">
      <c r="A1106" s="8">
        <v>1105.0</v>
      </c>
      <c r="B1106" s="31" t="s">
        <v>2592</v>
      </c>
      <c r="C1106" s="26" t="s">
        <v>13749</v>
      </c>
      <c r="D1106" s="26" t="s">
        <v>13750</v>
      </c>
      <c r="E1106" s="32">
        <v>253.1262</v>
      </c>
      <c r="F1106" s="13">
        <v>3.51</v>
      </c>
      <c r="G1106" s="18">
        <v>6.62</v>
      </c>
      <c r="H1106" s="13" t="s">
        <v>11240</v>
      </c>
      <c r="I1106" s="3" t="s">
        <v>11259</v>
      </c>
      <c r="J1106" s="18">
        <v>6.62</v>
      </c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</row>
    <row r="1107" ht="15.0" customHeight="1">
      <c r="A1107" s="8">
        <v>1106.0</v>
      </c>
      <c r="B1107" s="31" t="s">
        <v>2595</v>
      </c>
      <c r="C1107" s="26" t="s">
        <v>13751</v>
      </c>
      <c r="D1107" s="26" t="s">
        <v>13752</v>
      </c>
      <c r="E1107" s="32">
        <v>186.2062</v>
      </c>
      <c r="F1107" s="13">
        <v>2.8</v>
      </c>
      <c r="G1107" s="18">
        <v>4.91</v>
      </c>
      <c r="H1107" s="13" t="s">
        <v>11240</v>
      </c>
      <c r="I1107" s="3" t="s">
        <v>11259</v>
      </c>
      <c r="J1107" s="18">
        <v>4.91</v>
      </c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</row>
    <row r="1108" ht="15.0" customHeight="1">
      <c r="A1108" s="8">
        <v>1107.0</v>
      </c>
      <c r="B1108" s="31" t="s">
        <v>13753</v>
      </c>
      <c r="C1108" s="26" t="s">
        <v>13754</v>
      </c>
      <c r="D1108" s="26" t="s">
        <v>13755</v>
      </c>
      <c r="E1108" s="32">
        <v>156.1836</v>
      </c>
      <c r="F1108" s="13">
        <v>1.5</v>
      </c>
      <c r="G1108" s="18">
        <v>3.14</v>
      </c>
      <c r="H1108" s="13" t="s">
        <v>11240</v>
      </c>
      <c r="I1108" s="3" t="s">
        <v>11259</v>
      </c>
      <c r="J1108" s="18">
        <v>3.14</v>
      </c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</row>
    <row r="1109" ht="15.0" customHeight="1">
      <c r="A1109" s="8">
        <v>1108.0</v>
      </c>
      <c r="B1109" s="31" t="s">
        <v>10733</v>
      </c>
      <c r="C1109" s="26" t="s">
        <v>13756</v>
      </c>
      <c r="D1109" s="26" t="s">
        <v>13757</v>
      </c>
      <c r="E1109" s="32">
        <v>156.1836</v>
      </c>
      <c r="F1109" s="13">
        <v>1.28</v>
      </c>
      <c r="G1109" s="18">
        <v>3.25</v>
      </c>
      <c r="H1109" s="13" t="s">
        <v>11240</v>
      </c>
      <c r="I1109" s="3" t="s">
        <v>11259</v>
      </c>
      <c r="J1109" s="18">
        <v>3.25</v>
      </c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</row>
    <row r="1110" ht="15.0" customHeight="1">
      <c r="A1110" s="8">
        <v>1109.0</v>
      </c>
      <c r="B1110" s="31" t="s">
        <v>13758</v>
      </c>
      <c r="C1110" s="26" t="s">
        <v>13759</v>
      </c>
      <c r="D1110" s="26" t="s">
        <v>13760</v>
      </c>
      <c r="E1110" s="32">
        <v>188.1791</v>
      </c>
      <c r="F1110" s="13">
        <v>3.12</v>
      </c>
      <c r="G1110" s="18">
        <v>3.64</v>
      </c>
      <c r="H1110" s="13" t="s">
        <v>11240</v>
      </c>
      <c r="I1110" s="3" t="s">
        <v>11259</v>
      </c>
      <c r="J1110" s="18">
        <v>3.64</v>
      </c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</row>
    <row r="1111" ht="15.0" customHeight="1">
      <c r="A1111" s="8">
        <v>1110.0</v>
      </c>
      <c r="B1111" s="9" t="s">
        <v>13761</v>
      </c>
      <c r="C1111" s="3" t="s">
        <v>13762</v>
      </c>
      <c r="D1111" s="3" t="s">
        <v>13763</v>
      </c>
      <c r="E1111" s="25">
        <v>284.1369</v>
      </c>
      <c r="F1111" s="13">
        <v>3.08</v>
      </c>
      <c r="G1111" s="13">
        <v>3.9232715355198535</v>
      </c>
      <c r="H1111" s="13" t="s">
        <v>11240</v>
      </c>
      <c r="I1111" s="3" t="s">
        <v>11300</v>
      </c>
      <c r="J1111" s="11">
        <v>3.9232715355198535</v>
      </c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</row>
    <row r="1112" ht="15.0" customHeight="1">
      <c r="A1112" s="8">
        <v>1111.0</v>
      </c>
      <c r="B1112" s="31" t="s">
        <v>13764</v>
      </c>
      <c r="C1112" s="26" t="s">
        <v>13765</v>
      </c>
      <c r="D1112" s="26" t="s">
        <v>13766</v>
      </c>
      <c r="E1112" s="32">
        <v>210.6837</v>
      </c>
      <c r="F1112" s="13">
        <v>3.23</v>
      </c>
      <c r="G1112" s="18">
        <v>4.55</v>
      </c>
      <c r="H1112" s="13" t="s">
        <v>11240</v>
      </c>
      <c r="I1112" s="3" t="s">
        <v>11259</v>
      </c>
      <c r="J1112" s="18">
        <v>4.55</v>
      </c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</row>
    <row r="1113" ht="15.0" customHeight="1">
      <c r="A1113" s="8">
        <v>1112.0</v>
      </c>
      <c r="B1113" s="9" t="s">
        <v>13767</v>
      </c>
      <c r="C1113" s="3" t="s">
        <v>13768</v>
      </c>
      <c r="D1113" s="3" t="s">
        <v>13769</v>
      </c>
      <c r="E1113" s="25">
        <v>221.6424</v>
      </c>
      <c r="F1113" s="13">
        <v>1.14</v>
      </c>
      <c r="G1113" s="13">
        <v>3.666141859444273</v>
      </c>
      <c r="H1113" s="13" t="s">
        <v>11240</v>
      </c>
      <c r="I1113" s="3" t="s">
        <v>11300</v>
      </c>
      <c r="J1113" s="11">
        <v>3.666141859444273</v>
      </c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</row>
    <row r="1114" ht="15.0" customHeight="1">
      <c r="A1114" s="8">
        <v>1113.0</v>
      </c>
      <c r="B1114" s="31" t="s">
        <v>13770</v>
      </c>
      <c r="C1114" s="26" t="s">
        <v>13771</v>
      </c>
      <c r="D1114" s="26" t="s">
        <v>13772</v>
      </c>
      <c r="E1114" s="32">
        <v>160.1723</v>
      </c>
      <c r="F1114" s="13">
        <v>1.34</v>
      </c>
      <c r="G1114" s="18">
        <v>5.75</v>
      </c>
      <c r="H1114" s="13" t="s">
        <v>11240</v>
      </c>
      <c r="I1114" s="3" t="s">
        <v>11259</v>
      </c>
      <c r="J1114" s="18">
        <v>5.75</v>
      </c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</row>
    <row r="1115" ht="15.0" customHeight="1">
      <c r="A1115" s="8">
        <v>1114.0</v>
      </c>
      <c r="B1115" s="31" t="s">
        <v>13773</v>
      </c>
      <c r="C1115" s="26" t="s">
        <v>13774</v>
      </c>
      <c r="D1115" s="26" t="s">
        <v>13775</v>
      </c>
      <c r="E1115" s="32">
        <v>163.2158</v>
      </c>
      <c r="F1115" s="13">
        <v>1.36</v>
      </c>
      <c r="G1115" s="18">
        <v>3.62</v>
      </c>
      <c r="H1115" s="13" t="s">
        <v>11240</v>
      </c>
      <c r="I1115" s="3" t="s">
        <v>11259</v>
      </c>
      <c r="J1115" s="18">
        <v>3.62</v>
      </c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</row>
    <row r="1116" ht="15.0" customHeight="1">
      <c r="A1116" s="8">
        <v>1115.0</v>
      </c>
      <c r="B1116" s="31" t="s">
        <v>10741</v>
      </c>
      <c r="C1116" s="26" t="s">
        <v>13776</v>
      </c>
      <c r="D1116" s="26" t="s">
        <v>10743</v>
      </c>
      <c r="E1116" s="32">
        <v>155.1955</v>
      </c>
      <c r="F1116" s="13">
        <v>2.57</v>
      </c>
      <c r="G1116" s="18">
        <v>5.18</v>
      </c>
      <c r="H1116" s="13" t="s">
        <v>11240</v>
      </c>
      <c r="I1116" s="3" t="s">
        <v>11259</v>
      </c>
      <c r="J1116" s="18">
        <v>5.18</v>
      </c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</row>
    <row r="1117" ht="15.0" customHeight="1">
      <c r="A1117" s="8">
        <v>1116.0</v>
      </c>
      <c r="B1117" s="31" t="s">
        <v>2604</v>
      </c>
      <c r="C1117" s="26" t="s">
        <v>13777</v>
      </c>
      <c r="D1117" s="26" t="s">
        <v>10745</v>
      </c>
      <c r="E1117" s="32">
        <v>155.1955</v>
      </c>
      <c r="F1117" s="13">
        <v>2.59</v>
      </c>
      <c r="G1117" s="18">
        <v>4.88</v>
      </c>
      <c r="H1117" s="13" t="s">
        <v>11240</v>
      </c>
      <c r="I1117" s="3" t="s">
        <v>11259</v>
      </c>
      <c r="J1117" s="18">
        <v>4.88</v>
      </c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</row>
    <row r="1118" ht="15.0" customHeight="1">
      <c r="A1118" s="8">
        <v>1117.0</v>
      </c>
      <c r="B1118" s="9" t="s">
        <v>13778</v>
      </c>
      <c r="C1118" s="3" t="s">
        <v>13779</v>
      </c>
      <c r="D1118" s="3" t="s">
        <v>13780</v>
      </c>
      <c r="E1118" s="25">
        <v>202.2122</v>
      </c>
      <c r="F1118" s="13">
        <v>0.83</v>
      </c>
      <c r="G1118" s="13">
        <v>2.7794418738651383</v>
      </c>
      <c r="H1118" s="13" t="s">
        <v>11240</v>
      </c>
      <c r="I1118" s="3" t="s">
        <v>11300</v>
      </c>
      <c r="J1118" s="11">
        <v>2.7794418738651383</v>
      </c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</row>
    <row r="1119" ht="15.0" customHeight="1">
      <c r="A1119" s="8">
        <v>1118.0</v>
      </c>
      <c r="B1119" s="31" t="s">
        <v>10747</v>
      </c>
      <c r="C1119" s="26" t="s">
        <v>13781</v>
      </c>
      <c r="D1119" s="26" t="s">
        <v>13782</v>
      </c>
      <c r="E1119" s="32">
        <v>212.2434</v>
      </c>
      <c r="F1119" s="13">
        <v>3.19</v>
      </c>
      <c r="G1119" s="18">
        <v>4.01</v>
      </c>
      <c r="H1119" s="13" t="s">
        <v>11240</v>
      </c>
      <c r="I1119" s="3" t="s">
        <v>11259</v>
      </c>
      <c r="J1119" s="18">
        <v>4.01</v>
      </c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</row>
    <row r="1120" ht="15.0" customHeight="1">
      <c r="A1120" s="8">
        <v>1119.0</v>
      </c>
      <c r="B1120" s="31" t="s">
        <v>10757</v>
      </c>
      <c r="C1120" s="26" t="s">
        <v>13783</v>
      </c>
      <c r="D1120" s="26" t="s">
        <v>10759</v>
      </c>
      <c r="E1120" s="32">
        <v>184.2333</v>
      </c>
      <c r="F1120" s="13">
        <v>3.47</v>
      </c>
      <c r="G1120" s="18">
        <v>5.85</v>
      </c>
      <c r="H1120" s="13" t="s">
        <v>11240</v>
      </c>
      <c r="I1120" s="3" t="s">
        <v>11259</v>
      </c>
      <c r="J1120" s="18">
        <v>5.85</v>
      </c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</row>
    <row r="1121" ht="15.0" customHeight="1">
      <c r="A1121" s="8">
        <v>1120.0</v>
      </c>
      <c r="B1121" s="31" t="s">
        <v>2634</v>
      </c>
      <c r="C1121" s="26" t="s">
        <v>13784</v>
      </c>
      <c r="D1121" s="26" t="s">
        <v>13785</v>
      </c>
      <c r="E1121" s="32">
        <v>269.1223</v>
      </c>
      <c r="F1121" s="13">
        <v>4.26</v>
      </c>
      <c r="G1121" s="18">
        <v>6.69</v>
      </c>
      <c r="H1121" s="13" t="s">
        <v>11240</v>
      </c>
      <c r="I1121" s="3" t="s">
        <v>11259</v>
      </c>
      <c r="J1121" s="18">
        <v>6.69</v>
      </c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</row>
    <row r="1122" ht="15.0" customHeight="1">
      <c r="A1122" s="8">
        <v>1121.0</v>
      </c>
      <c r="B1122" s="31" t="s">
        <v>13786</v>
      </c>
      <c r="C1122" s="26" t="s">
        <v>13787</v>
      </c>
      <c r="D1122" s="26" t="s">
        <v>13788</v>
      </c>
      <c r="E1122" s="32">
        <v>184.2366</v>
      </c>
      <c r="F1122" s="13">
        <v>1.82</v>
      </c>
      <c r="G1122" s="18">
        <v>5.85</v>
      </c>
      <c r="H1122" s="13" t="s">
        <v>11240</v>
      </c>
      <c r="I1122" s="3" t="s">
        <v>11259</v>
      </c>
      <c r="J1122" s="18">
        <v>5.85</v>
      </c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</row>
    <row r="1123" ht="15.0" customHeight="1">
      <c r="A1123" s="8">
        <v>1122.0</v>
      </c>
      <c r="B1123" s="9" t="s">
        <v>10769</v>
      </c>
      <c r="C1123" s="3" t="s">
        <v>10770</v>
      </c>
      <c r="D1123" s="3" t="s">
        <v>13789</v>
      </c>
      <c r="E1123" s="25">
        <v>228.2428</v>
      </c>
      <c r="F1123" s="13">
        <v>3.56</v>
      </c>
      <c r="G1123" s="13">
        <v>7.78</v>
      </c>
      <c r="H1123" s="13" t="s">
        <v>11240</v>
      </c>
      <c r="I1123" s="3" t="s">
        <v>12500</v>
      </c>
      <c r="J1123" s="11">
        <v>7.78</v>
      </c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</row>
    <row r="1124" ht="15.0" customHeight="1">
      <c r="A1124" s="8">
        <v>1123.0</v>
      </c>
      <c r="B1124" s="31" t="s">
        <v>13790</v>
      </c>
      <c r="C1124" s="3" t="s">
        <v>13791</v>
      </c>
      <c r="D1124" s="26" t="s">
        <v>13792</v>
      </c>
      <c r="E1124" s="25">
        <v>297.1324</v>
      </c>
      <c r="F1124" s="13">
        <v>4.99</v>
      </c>
      <c r="G1124" s="18">
        <v>6.43</v>
      </c>
      <c r="H1124" s="13" t="s">
        <v>11240</v>
      </c>
      <c r="I1124" s="3" t="s">
        <v>12500</v>
      </c>
      <c r="J1124" s="18">
        <v>6.43</v>
      </c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</row>
    <row r="1125" ht="15.0" customHeight="1">
      <c r="A1125" s="8">
        <v>1124.0</v>
      </c>
      <c r="B1125" s="9" t="s">
        <v>13793</v>
      </c>
      <c r="C1125" s="3" t="s">
        <v>13794</v>
      </c>
      <c r="D1125" s="3" t="s">
        <v>13795</v>
      </c>
      <c r="E1125" s="25">
        <v>262.6876</v>
      </c>
      <c r="F1125" s="13">
        <v>4.35</v>
      </c>
      <c r="G1125" s="13">
        <v>7.34</v>
      </c>
      <c r="H1125" s="13" t="s">
        <v>11240</v>
      </c>
      <c r="I1125" s="3" t="s">
        <v>12500</v>
      </c>
      <c r="J1125" s="13">
        <v>7.34</v>
      </c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</row>
    <row r="1126" ht="15.0" customHeight="1">
      <c r="A1126" s="8">
        <v>1125.0</v>
      </c>
      <c r="B1126" s="31" t="s">
        <v>10785</v>
      </c>
      <c r="C1126" s="3" t="s">
        <v>10786</v>
      </c>
      <c r="D1126" s="26" t="s">
        <v>13796</v>
      </c>
      <c r="E1126" s="25">
        <v>185.2214</v>
      </c>
      <c r="F1126" s="13">
        <v>2.96</v>
      </c>
      <c r="G1126" s="18">
        <v>5.52</v>
      </c>
      <c r="H1126" s="20" t="s">
        <v>11296</v>
      </c>
      <c r="I1126" s="26" t="s">
        <v>11259</v>
      </c>
      <c r="J1126" s="18">
        <v>5.52</v>
      </c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</row>
    <row r="1127" ht="15.0" customHeight="1">
      <c r="A1127" s="8">
        <v>1126.0</v>
      </c>
      <c r="B1127" s="31" t="s">
        <v>10788</v>
      </c>
      <c r="C1127" s="26" t="s">
        <v>13797</v>
      </c>
      <c r="D1127" s="26" t="s">
        <v>10790</v>
      </c>
      <c r="E1127" s="32">
        <v>200.2327</v>
      </c>
      <c r="F1127" s="13">
        <v>3.3</v>
      </c>
      <c r="G1127" s="18">
        <v>5.03</v>
      </c>
      <c r="H1127" s="13" t="s">
        <v>11240</v>
      </c>
      <c r="I1127" s="3" t="s">
        <v>11259</v>
      </c>
      <c r="J1127" s="18">
        <v>5.03</v>
      </c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</row>
    <row r="1128" ht="15.0" customHeight="1">
      <c r="A1128" s="8">
        <v>1127.0</v>
      </c>
      <c r="B1128" s="31" t="s">
        <v>2655</v>
      </c>
      <c r="C1128" s="26" t="s">
        <v>13798</v>
      </c>
      <c r="D1128" s="26" t="s">
        <v>10792</v>
      </c>
      <c r="E1128" s="32">
        <v>186.2062</v>
      </c>
      <c r="F1128" s="13">
        <v>3.35</v>
      </c>
      <c r="G1128" s="18">
        <v>4.71</v>
      </c>
      <c r="H1128" s="13" t="s">
        <v>11240</v>
      </c>
      <c r="I1128" s="3" t="s">
        <v>11259</v>
      </c>
      <c r="J1128" s="18">
        <v>4.71</v>
      </c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</row>
    <row r="1129" ht="15.0" customHeight="1">
      <c r="A1129" s="8">
        <v>1128.0</v>
      </c>
      <c r="B1129" s="31" t="s">
        <v>13799</v>
      </c>
      <c r="C1129" s="3" t="s">
        <v>13800</v>
      </c>
      <c r="D1129" s="26" t="s">
        <v>13801</v>
      </c>
      <c r="E1129" s="25">
        <v>225.2851</v>
      </c>
      <c r="F1129" s="13">
        <v>3.32</v>
      </c>
      <c r="G1129" s="18">
        <v>6.53</v>
      </c>
      <c r="H1129" s="20" t="s">
        <v>11296</v>
      </c>
      <c r="I1129" s="26" t="s">
        <v>11259</v>
      </c>
      <c r="J1129" s="18">
        <v>6.53</v>
      </c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</row>
    <row r="1130" ht="15.0" customHeight="1">
      <c r="A1130" s="8">
        <v>1129.0</v>
      </c>
      <c r="B1130" s="31" t="s">
        <v>10794</v>
      </c>
      <c r="C1130" s="26" t="s">
        <v>13802</v>
      </c>
      <c r="D1130" s="26" t="s">
        <v>13803</v>
      </c>
      <c r="E1130" s="32">
        <v>197.2321</v>
      </c>
      <c r="F1130" s="13">
        <v>2.23</v>
      </c>
      <c r="G1130" s="18">
        <v>4.03</v>
      </c>
      <c r="H1130" s="13" t="s">
        <v>11240</v>
      </c>
      <c r="I1130" s="3" t="s">
        <v>11259</v>
      </c>
      <c r="J1130" s="18">
        <v>4.03</v>
      </c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</row>
    <row r="1131" ht="15.0" customHeight="1">
      <c r="A1131" s="8">
        <v>1130.0</v>
      </c>
      <c r="B1131" s="31" t="s">
        <v>10817</v>
      </c>
      <c r="C1131" s="26" t="s">
        <v>13804</v>
      </c>
      <c r="D1131" s="26" t="s">
        <v>13805</v>
      </c>
      <c r="E1131" s="32">
        <v>198.2169</v>
      </c>
      <c r="F1131" s="13">
        <v>3.07</v>
      </c>
      <c r="G1131" s="18">
        <v>4.4</v>
      </c>
      <c r="H1131" s="13" t="s">
        <v>11240</v>
      </c>
      <c r="I1131" s="3" t="s">
        <v>11259</v>
      </c>
      <c r="J1131" s="18">
        <v>4.4</v>
      </c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</row>
    <row r="1132" ht="15.0" customHeight="1">
      <c r="A1132" s="8">
        <v>1131.0</v>
      </c>
      <c r="B1132" s="31" t="s">
        <v>13806</v>
      </c>
      <c r="C1132" s="26" t="s">
        <v>13807</v>
      </c>
      <c r="D1132" s="26" t="s">
        <v>13808</v>
      </c>
      <c r="E1132" s="32">
        <v>212.2896</v>
      </c>
      <c r="F1132" s="13">
        <v>2.91</v>
      </c>
      <c r="G1132" s="18">
        <v>4.27</v>
      </c>
      <c r="H1132" s="13" t="s">
        <v>11240</v>
      </c>
      <c r="I1132" s="3" t="s">
        <v>11259</v>
      </c>
      <c r="J1132" s="18">
        <v>4.27</v>
      </c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</row>
    <row r="1133" ht="15.0" customHeight="1">
      <c r="A1133" s="8">
        <v>1132.0</v>
      </c>
      <c r="B1133" s="31" t="s">
        <v>2670</v>
      </c>
      <c r="C1133" s="26" t="s">
        <v>13809</v>
      </c>
      <c r="D1133" s="26" t="s">
        <v>13810</v>
      </c>
      <c r="E1133" s="32">
        <v>198.2631</v>
      </c>
      <c r="F1133" s="13">
        <v>1.59</v>
      </c>
      <c r="G1133" s="18">
        <v>4.48</v>
      </c>
      <c r="H1133" s="13" t="s">
        <v>11240</v>
      </c>
      <c r="I1133" s="3" t="s">
        <v>11259</v>
      </c>
      <c r="J1133" s="18">
        <v>4.48</v>
      </c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</row>
    <row r="1134" ht="15.0" customHeight="1">
      <c r="A1134" s="8">
        <v>1133.0</v>
      </c>
      <c r="B1134" s="9" t="s">
        <v>2673</v>
      </c>
      <c r="C1134" s="3" t="s">
        <v>2674</v>
      </c>
      <c r="D1134" s="26" t="s">
        <v>13811</v>
      </c>
      <c r="E1134" s="25">
        <v>267.1527</v>
      </c>
      <c r="F1134" s="13">
        <v>3.91</v>
      </c>
      <c r="G1134" s="18">
        <v>2.96</v>
      </c>
      <c r="H1134" s="20" t="s">
        <v>11240</v>
      </c>
      <c r="I1134" s="26" t="s">
        <v>12622</v>
      </c>
      <c r="J1134" s="18">
        <v>2.96</v>
      </c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</row>
    <row r="1135" ht="15.0" customHeight="1">
      <c r="A1135" s="8">
        <v>1134.0</v>
      </c>
      <c r="B1135" s="31" t="s">
        <v>4141</v>
      </c>
      <c r="C1135" s="26" t="s">
        <v>13812</v>
      </c>
      <c r="D1135" s="26" t="s">
        <v>13813</v>
      </c>
      <c r="E1135" s="32">
        <v>200.236</v>
      </c>
      <c r="F1135" s="13">
        <v>1.36</v>
      </c>
      <c r="G1135" s="18">
        <v>4.75</v>
      </c>
      <c r="H1135" s="13" t="s">
        <v>11240</v>
      </c>
      <c r="I1135" s="3" t="s">
        <v>11259</v>
      </c>
      <c r="J1135" s="18">
        <v>4.75</v>
      </c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</row>
    <row r="1136" ht="15.0" customHeight="1">
      <c r="A1136" s="8">
        <v>1135.0</v>
      </c>
      <c r="B1136" s="31" t="s">
        <v>10836</v>
      </c>
      <c r="C1136" s="3" t="s">
        <v>13814</v>
      </c>
      <c r="D1136" s="26" t="s">
        <v>13815</v>
      </c>
      <c r="E1136" s="25">
        <v>214.2196</v>
      </c>
      <c r="F1136" s="13">
        <v>3.74</v>
      </c>
      <c r="G1136" s="18">
        <v>5.47</v>
      </c>
      <c r="H1136" s="20" t="s">
        <v>11296</v>
      </c>
      <c r="I1136" s="26" t="s">
        <v>11259</v>
      </c>
      <c r="J1136" s="18">
        <v>5.47</v>
      </c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</row>
    <row r="1137" ht="15.0" customHeight="1">
      <c r="A1137" s="8">
        <v>1136.0</v>
      </c>
      <c r="B1137" s="31" t="s">
        <v>2676</v>
      </c>
      <c r="C1137" s="3" t="s">
        <v>2677</v>
      </c>
      <c r="D1137" s="26" t="s">
        <v>13816</v>
      </c>
      <c r="E1137" s="25">
        <v>215.2044</v>
      </c>
      <c r="F1137" s="13">
        <v>3.92</v>
      </c>
      <c r="G1137" s="18">
        <v>5.29</v>
      </c>
      <c r="H1137" s="20" t="s">
        <v>11296</v>
      </c>
      <c r="I1137" s="26" t="s">
        <v>11259</v>
      </c>
      <c r="J1137" s="18">
        <v>5.29</v>
      </c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</row>
    <row r="1138" ht="15.0" customHeight="1">
      <c r="A1138" s="8">
        <v>1137.0</v>
      </c>
      <c r="B1138" s="31" t="s">
        <v>13817</v>
      </c>
      <c r="C1138" s="3" t="s">
        <v>13818</v>
      </c>
      <c r="D1138" s="26" t="s">
        <v>13819</v>
      </c>
      <c r="E1138" s="25">
        <v>227.2151</v>
      </c>
      <c r="F1138" s="13">
        <v>2.96</v>
      </c>
      <c r="G1138" s="18">
        <v>4.51</v>
      </c>
      <c r="H1138" s="20" t="s">
        <v>11296</v>
      </c>
      <c r="I1138" s="26" t="s">
        <v>11259</v>
      </c>
      <c r="J1138" s="18">
        <v>4.51</v>
      </c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</row>
    <row r="1139" ht="15.0" customHeight="1">
      <c r="A1139" s="8">
        <v>1138.0</v>
      </c>
      <c r="B1139" s="31" t="s">
        <v>2685</v>
      </c>
      <c r="C1139" s="3" t="s">
        <v>2686</v>
      </c>
      <c r="D1139" s="26" t="s">
        <v>13820</v>
      </c>
      <c r="E1139" s="25">
        <v>198.2202</v>
      </c>
      <c r="F1139" s="13">
        <v>3.63</v>
      </c>
      <c r="G1139" s="18">
        <v>5.33</v>
      </c>
      <c r="H1139" s="20" t="s">
        <v>11296</v>
      </c>
      <c r="I1139" s="26" t="s">
        <v>11259</v>
      </c>
      <c r="J1139" s="18">
        <v>5.33</v>
      </c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</row>
    <row r="1140" ht="15.0" customHeight="1">
      <c r="A1140" s="8">
        <v>1139.0</v>
      </c>
      <c r="B1140" s="31" t="s">
        <v>2706</v>
      </c>
      <c r="C1140" s="26" t="s">
        <v>13821</v>
      </c>
      <c r="D1140" s="26" t="s">
        <v>13822</v>
      </c>
      <c r="E1140" s="32">
        <v>184.2366</v>
      </c>
      <c r="F1140" s="13">
        <v>2.94</v>
      </c>
      <c r="G1140" s="18">
        <v>5.34</v>
      </c>
      <c r="H1140" s="13" t="s">
        <v>11240</v>
      </c>
      <c r="I1140" s="3" t="s">
        <v>11259</v>
      </c>
      <c r="J1140" s="18">
        <v>5.34</v>
      </c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</row>
    <row r="1141" ht="15.0" customHeight="1">
      <c r="A1141" s="8">
        <v>1140.0</v>
      </c>
      <c r="B1141" s="31" t="s">
        <v>4164</v>
      </c>
      <c r="C1141" s="26" t="s">
        <v>13823</v>
      </c>
      <c r="D1141" s="26" t="s">
        <v>13824</v>
      </c>
      <c r="E1141" s="32">
        <v>228.3133</v>
      </c>
      <c r="F1141" s="13">
        <v>3.21</v>
      </c>
      <c r="G1141" s="18">
        <v>4.36</v>
      </c>
      <c r="H1141" s="13" t="s">
        <v>11240</v>
      </c>
      <c r="I1141" s="3" t="s">
        <v>11259</v>
      </c>
      <c r="J1141" s="18">
        <v>4.36</v>
      </c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</row>
    <row r="1142" ht="15.0" customHeight="1">
      <c r="A1142" s="8">
        <v>1141.0</v>
      </c>
      <c r="B1142" s="31" t="s">
        <v>13825</v>
      </c>
      <c r="C1142" s="26" t="s">
        <v>13826</v>
      </c>
      <c r="D1142" s="26" t="s">
        <v>13827</v>
      </c>
      <c r="E1142" s="32">
        <v>182.2208</v>
      </c>
      <c r="F1142" s="13">
        <v>3.82</v>
      </c>
      <c r="G1142" s="18">
        <v>5.24</v>
      </c>
      <c r="H1142" s="13" t="s">
        <v>11240</v>
      </c>
      <c r="I1142" s="3" t="s">
        <v>11259</v>
      </c>
      <c r="J1142" s="18">
        <v>5.24</v>
      </c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</row>
    <row r="1143" ht="15.0" customHeight="1">
      <c r="A1143" s="8">
        <v>1142.0</v>
      </c>
      <c r="B1143" s="31" t="s">
        <v>13828</v>
      </c>
      <c r="C1143" s="26" t="s">
        <v>13829</v>
      </c>
      <c r="D1143" s="26" t="s">
        <v>13830</v>
      </c>
      <c r="E1143" s="32">
        <v>212.2467</v>
      </c>
      <c r="F1143" s="13">
        <v>4.19</v>
      </c>
      <c r="G1143" s="18">
        <v>6.29</v>
      </c>
      <c r="H1143" s="13" t="s">
        <v>11240</v>
      </c>
      <c r="I1143" s="3" t="s">
        <v>11259</v>
      </c>
      <c r="J1143" s="18">
        <v>6.29</v>
      </c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</row>
    <row r="1144" ht="15.0" customHeight="1">
      <c r="A1144" s="8">
        <v>1143.0</v>
      </c>
      <c r="B1144" s="31" t="s">
        <v>13831</v>
      </c>
      <c r="C1144" s="26" t="s">
        <v>13832</v>
      </c>
      <c r="D1144" s="26" t="s">
        <v>13833</v>
      </c>
      <c r="E1144" s="32">
        <v>242.2297</v>
      </c>
      <c r="F1144" s="13">
        <v>3.17</v>
      </c>
      <c r="G1144" s="18">
        <v>3.85</v>
      </c>
      <c r="H1144" s="13" t="s">
        <v>11240</v>
      </c>
      <c r="I1144" s="3" t="s">
        <v>11259</v>
      </c>
      <c r="J1144" s="18">
        <v>3.85</v>
      </c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</row>
    <row r="1145" ht="15.0" customHeight="1">
      <c r="A1145" s="8">
        <v>1144.0</v>
      </c>
      <c r="B1145" s="31" t="s">
        <v>13834</v>
      </c>
      <c r="C1145" s="26" t="s">
        <v>13835</v>
      </c>
      <c r="D1145" s="26" t="s">
        <v>13836</v>
      </c>
      <c r="E1145" s="32">
        <v>250.1867</v>
      </c>
      <c r="F1145" s="13">
        <v>2.88</v>
      </c>
      <c r="G1145" s="18">
        <v>2.78</v>
      </c>
      <c r="H1145" s="13" t="s">
        <v>11240</v>
      </c>
      <c r="I1145" s="3" t="s">
        <v>11259</v>
      </c>
      <c r="J1145" s="18">
        <v>2.78</v>
      </c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</row>
    <row r="1146" ht="15.0" customHeight="1">
      <c r="A1146" s="8">
        <v>1145.0</v>
      </c>
      <c r="B1146" s="31" t="s">
        <v>13837</v>
      </c>
      <c r="C1146" s="26" t="s">
        <v>13838</v>
      </c>
      <c r="D1146" s="26" t="s">
        <v>13839</v>
      </c>
      <c r="E1146" s="32">
        <v>218.2722</v>
      </c>
      <c r="F1146" s="13">
        <v>2.4</v>
      </c>
      <c r="G1146" s="18">
        <v>4.14</v>
      </c>
      <c r="H1146" s="13" t="s">
        <v>11240</v>
      </c>
      <c r="I1146" s="3" t="s">
        <v>11259</v>
      </c>
      <c r="J1146" s="18">
        <v>4.14</v>
      </c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</row>
    <row r="1147" ht="15.0" customHeight="1">
      <c r="A1147" s="8">
        <v>1146.0</v>
      </c>
      <c r="B1147" s="31" t="s">
        <v>13840</v>
      </c>
      <c r="C1147" s="26" t="s">
        <v>13841</v>
      </c>
      <c r="D1147" s="26" t="s">
        <v>13842</v>
      </c>
      <c r="E1147" s="32">
        <v>252.717</v>
      </c>
      <c r="F1147" s="13">
        <v>3.25</v>
      </c>
      <c r="G1147" s="18">
        <v>4.47</v>
      </c>
      <c r="H1147" s="13" t="s">
        <v>11240</v>
      </c>
      <c r="I1147" s="3" t="s">
        <v>11259</v>
      </c>
      <c r="J1147" s="18">
        <v>4.47</v>
      </c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</row>
    <row r="1148" ht="15.0" customHeight="1">
      <c r="A1148" s="8">
        <v>1147.0</v>
      </c>
      <c r="B1148" s="31" t="s">
        <v>13843</v>
      </c>
      <c r="C1148" s="26" t="s">
        <v>13844</v>
      </c>
      <c r="D1148" s="26" t="s">
        <v>13845</v>
      </c>
      <c r="E1148" s="32">
        <v>248.3014</v>
      </c>
      <c r="F1148" s="13">
        <v>0.97</v>
      </c>
      <c r="G1148" s="18">
        <v>3.36</v>
      </c>
      <c r="H1148" s="13" t="s">
        <v>11240</v>
      </c>
      <c r="I1148" s="3" t="s">
        <v>11259</v>
      </c>
      <c r="J1148" s="18">
        <v>3.36</v>
      </c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</row>
    <row r="1149" ht="15.0" customHeight="1">
      <c r="A1149" s="8">
        <v>1148.0</v>
      </c>
      <c r="B1149" s="31" t="s">
        <v>4168</v>
      </c>
      <c r="C1149" s="3" t="s">
        <v>4169</v>
      </c>
      <c r="D1149" s="26" t="s">
        <v>13846</v>
      </c>
      <c r="E1149" s="25">
        <v>250.271</v>
      </c>
      <c r="F1149" s="13">
        <v>1.65</v>
      </c>
      <c r="G1149" s="18">
        <v>4.1</v>
      </c>
      <c r="H1149" s="20" t="s">
        <v>11296</v>
      </c>
      <c r="I1149" s="26" t="s">
        <v>11259</v>
      </c>
      <c r="J1149" s="18">
        <v>4.1</v>
      </c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</row>
    <row r="1150" ht="15.0" customHeight="1">
      <c r="A1150" s="8">
        <v>1149.0</v>
      </c>
      <c r="B1150" s="31" t="s">
        <v>13847</v>
      </c>
      <c r="C1150" s="26" t="s">
        <v>13848</v>
      </c>
      <c r="D1150" s="26" t="s">
        <v>13849</v>
      </c>
      <c r="E1150" s="32">
        <v>278.2844</v>
      </c>
      <c r="F1150" s="13">
        <v>2.04</v>
      </c>
      <c r="G1150" s="18">
        <v>4.67</v>
      </c>
      <c r="H1150" s="13" t="s">
        <v>11240</v>
      </c>
      <c r="I1150" s="3" t="s">
        <v>11259</v>
      </c>
      <c r="J1150" s="18">
        <v>4.67</v>
      </c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</row>
    <row r="1151" ht="15.0" customHeight="1">
      <c r="A1151" s="8">
        <v>1150.0</v>
      </c>
      <c r="B1151" s="31" t="s">
        <v>13850</v>
      </c>
      <c r="C1151" s="26" t="s">
        <v>13851</v>
      </c>
      <c r="D1151" s="26" t="s">
        <v>13852</v>
      </c>
      <c r="E1151" s="32">
        <v>171.1982</v>
      </c>
      <c r="F1151" s="13">
        <v>2.2</v>
      </c>
      <c r="G1151" s="18">
        <v>3.53</v>
      </c>
      <c r="H1151" s="13" t="s">
        <v>11240</v>
      </c>
      <c r="I1151" s="3" t="s">
        <v>11259</v>
      </c>
      <c r="J1151" s="18">
        <v>3.53</v>
      </c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</row>
    <row r="1152" ht="15.0" customHeight="1">
      <c r="A1152" s="8">
        <v>1151.0</v>
      </c>
      <c r="B1152" s="31" t="s">
        <v>13853</v>
      </c>
      <c r="C1152" s="26" t="s">
        <v>13854</v>
      </c>
      <c r="D1152" s="26" t="s">
        <v>13855</v>
      </c>
      <c r="E1152" s="32">
        <v>300.3086</v>
      </c>
      <c r="F1152" s="13">
        <v>0.01</v>
      </c>
      <c r="G1152" s="18">
        <v>4.58</v>
      </c>
      <c r="H1152" s="13" t="s">
        <v>11240</v>
      </c>
      <c r="I1152" s="3" t="s">
        <v>11259</v>
      </c>
      <c r="J1152" s="43">
        <v>4.58</v>
      </c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</row>
    <row r="1153" ht="15.75" customHeight="1">
      <c r="A1153" s="8">
        <v>1152.0</v>
      </c>
      <c r="B1153" s="31" t="s">
        <v>13856</v>
      </c>
      <c r="C1153" s="26" t="s">
        <v>13857</v>
      </c>
      <c r="D1153" s="26" t="s">
        <v>13858</v>
      </c>
      <c r="E1153" s="32">
        <f>221-22</f>
        <v>199</v>
      </c>
      <c r="F1153" s="13">
        <v>1.83</v>
      </c>
      <c r="G1153" s="18">
        <v>5.5</v>
      </c>
      <c r="H1153" s="13" t="s">
        <v>11240</v>
      </c>
      <c r="I1153" s="3" t="s">
        <v>11259</v>
      </c>
      <c r="J1153" s="18">
        <v>5.5</v>
      </c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</row>
    <row r="1154" ht="15.0" customHeight="1">
      <c r="A1154" s="8">
        <v>1153.0</v>
      </c>
      <c r="B1154" s="9" t="s">
        <v>13859</v>
      </c>
      <c r="C1154" s="3" t="s">
        <v>13860</v>
      </c>
      <c r="D1154" s="3" t="s">
        <v>13861</v>
      </c>
      <c r="E1154" s="25">
        <v>284.1831</v>
      </c>
      <c r="F1154" s="13">
        <v>4.67</v>
      </c>
      <c r="G1154" s="13">
        <v>4.225737368977777</v>
      </c>
      <c r="H1154" s="13" t="s">
        <v>11240</v>
      </c>
      <c r="I1154" s="3" t="s">
        <v>11300</v>
      </c>
      <c r="J1154" s="11">
        <v>4.225737368977777</v>
      </c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</row>
    <row r="1155" ht="15.0" customHeight="1">
      <c r="A1155" s="8">
        <v>1154.0</v>
      </c>
      <c r="B1155" s="31" t="s">
        <v>10849</v>
      </c>
      <c r="C1155" s="26" t="s">
        <v>13862</v>
      </c>
      <c r="D1155" s="26" t="s">
        <v>13863</v>
      </c>
      <c r="E1155" s="32">
        <v>169.222</v>
      </c>
      <c r="F1155" s="13">
        <v>3.06</v>
      </c>
      <c r="G1155" s="18">
        <v>3.89</v>
      </c>
      <c r="H1155" s="13" t="s">
        <v>11240</v>
      </c>
      <c r="I1155" s="3" t="s">
        <v>11259</v>
      </c>
      <c r="J1155" s="18">
        <v>3.89</v>
      </c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</row>
    <row r="1156" ht="15.0" customHeight="1">
      <c r="A1156" s="8">
        <v>1155.0</v>
      </c>
      <c r="B1156" s="31" t="s">
        <v>10853</v>
      </c>
      <c r="C1156" s="26" t="s">
        <v>13864</v>
      </c>
      <c r="D1156" s="26" t="s">
        <v>10855</v>
      </c>
      <c r="E1156" s="32">
        <v>169.222</v>
      </c>
      <c r="F1156" s="13">
        <v>3.06</v>
      </c>
      <c r="G1156" s="18">
        <v>5.01</v>
      </c>
      <c r="H1156" s="13" t="s">
        <v>11240</v>
      </c>
      <c r="I1156" s="3" t="s">
        <v>11259</v>
      </c>
      <c r="J1156" s="18">
        <v>5.01</v>
      </c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</row>
    <row r="1157" ht="15.75" customHeight="1">
      <c r="A1157" s="8">
        <v>1156.0</v>
      </c>
      <c r="B1157" s="31" t="s">
        <v>10857</v>
      </c>
      <c r="C1157" s="26" t="s">
        <v>13865</v>
      </c>
      <c r="D1157" s="26" t="s">
        <v>10859</v>
      </c>
      <c r="E1157" s="32">
        <v>169.222</v>
      </c>
      <c r="F1157" s="13">
        <v>2.62</v>
      </c>
      <c r="G1157" s="18">
        <v>4.66</v>
      </c>
      <c r="H1157" s="13" t="s">
        <v>11240</v>
      </c>
      <c r="I1157" s="3" t="s">
        <v>11259</v>
      </c>
      <c r="J1157" s="18">
        <v>4.66</v>
      </c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</row>
    <row r="1158" ht="15.0" customHeight="1">
      <c r="A1158" s="8">
        <v>1157.0</v>
      </c>
      <c r="B1158" s="31" t="s">
        <v>13866</v>
      </c>
      <c r="C1158" s="26" t="s">
        <v>13867</v>
      </c>
      <c r="D1158" s="26" t="s">
        <v>13868</v>
      </c>
      <c r="E1158" s="32">
        <v>214.2196</v>
      </c>
      <c r="F1158" s="13">
        <v>2.88</v>
      </c>
      <c r="G1158" s="18">
        <v>4.92</v>
      </c>
      <c r="H1158" s="13" t="s">
        <v>11240</v>
      </c>
      <c r="I1158" s="3" t="s">
        <v>11259</v>
      </c>
      <c r="J1158" s="18">
        <v>4.92</v>
      </c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</row>
    <row r="1159" ht="15.0" customHeight="1">
      <c r="A1159" s="8">
        <v>1158.0</v>
      </c>
      <c r="B1159" s="31" t="s">
        <v>13869</v>
      </c>
      <c r="C1159" s="26" t="s">
        <v>13870</v>
      </c>
      <c r="D1159" s="26" t="s">
        <v>13871</v>
      </c>
      <c r="E1159" s="32">
        <v>166.1801</v>
      </c>
      <c r="F1159" s="13">
        <v>-0.15</v>
      </c>
      <c r="G1159" s="18">
        <v>4.01</v>
      </c>
      <c r="H1159" s="13" t="s">
        <v>11240</v>
      </c>
      <c r="I1159" s="3" t="s">
        <v>11259</v>
      </c>
      <c r="J1159" s="18">
        <v>4.01</v>
      </c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</row>
    <row r="1160" ht="14.25" customHeight="1">
      <c r="A1160" s="8">
        <v>1159.0</v>
      </c>
      <c r="B1160" s="9" t="s">
        <v>13872</v>
      </c>
      <c r="C1160" s="3" t="s">
        <v>13873</v>
      </c>
      <c r="D1160" s="3" t="s">
        <v>13874</v>
      </c>
      <c r="E1160" s="25">
        <v>383.3608</v>
      </c>
      <c r="F1160" s="13">
        <v>4.5</v>
      </c>
      <c r="G1160" s="13">
        <v>4.83</v>
      </c>
      <c r="H1160" s="13" t="s">
        <v>11240</v>
      </c>
      <c r="I1160" s="3" t="s">
        <v>11259</v>
      </c>
      <c r="J1160" s="13">
        <v>4.83</v>
      </c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</row>
    <row r="1161" ht="14.25" customHeight="1">
      <c r="A1161" s="8">
        <v>1160.0</v>
      </c>
      <c r="B1161" s="9" t="s">
        <v>13875</v>
      </c>
      <c r="C1161" s="3" t="s">
        <v>13876</v>
      </c>
      <c r="D1161" s="3" t="s">
        <v>13877</v>
      </c>
      <c r="E1161" s="25">
        <v>278.303</v>
      </c>
      <c r="F1161" s="13">
        <v>0.8</v>
      </c>
      <c r="G1161" s="13">
        <v>3.1161336028953053</v>
      </c>
      <c r="H1161" s="13" t="s">
        <v>11240</v>
      </c>
      <c r="I1161" s="3" t="s">
        <v>11300</v>
      </c>
      <c r="J1161" s="11">
        <v>3.1161336028953053</v>
      </c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</row>
    <row r="1162" ht="14.25" customHeight="1">
      <c r="A1162" s="8">
        <v>1161.0</v>
      </c>
      <c r="B1162" s="31" t="s">
        <v>2733</v>
      </c>
      <c r="C1162" s="26" t="s">
        <v>13878</v>
      </c>
      <c r="D1162" s="26" t="s">
        <v>10861</v>
      </c>
      <c r="E1162" s="32">
        <v>183.2056</v>
      </c>
      <c r="F1162" s="13">
        <v>1.98</v>
      </c>
      <c r="G1162" s="18">
        <v>3.8</v>
      </c>
      <c r="H1162" s="13" t="s">
        <v>11240</v>
      </c>
      <c r="I1162" s="3" t="s">
        <v>11259</v>
      </c>
      <c r="J1162" s="18">
        <v>3.8</v>
      </c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</row>
    <row r="1163" ht="14.25" customHeight="1">
      <c r="A1163" s="8">
        <v>1162.0</v>
      </c>
      <c r="B1163" s="9" t="s">
        <v>13879</v>
      </c>
      <c r="C1163" s="3" t="s">
        <v>13880</v>
      </c>
      <c r="D1163" s="26" t="s">
        <v>13881</v>
      </c>
      <c r="E1163" s="25">
        <v>410.402</v>
      </c>
      <c r="F1163" s="13">
        <v>2.18</v>
      </c>
      <c r="G1163" s="18">
        <v>4.34</v>
      </c>
      <c r="H1163" s="20" t="s">
        <v>11240</v>
      </c>
      <c r="I1163" s="26" t="s">
        <v>11361</v>
      </c>
      <c r="J1163" s="18">
        <v>4.34</v>
      </c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</row>
    <row r="1164" ht="15.0" customHeight="1">
      <c r="A1164" s="8">
        <v>1163.0</v>
      </c>
      <c r="B1164" s="31" t="s">
        <v>13882</v>
      </c>
      <c r="C1164" s="26" t="s">
        <v>13883</v>
      </c>
      <c r="D1164" s="26" t="s">
        <v>13884</v>
      </c>
      <c r="E1164" s="32">
        <v>226.2765</v>
      </c>
      <c r="F1164" s="13">
        <v>3.1</v>
      </c>
      <c r="G1164" s="18">
        <v>6.33</v>
      </c>
      <c r="H1164" s="13" t="s">
        <v>11240</v>
      </c>
      <c r="I1164" s="3" t="s">
        <v>11259</v>
      </c>
      <c r="J1164" s="18">
        <v>6.33</v>
      </c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</row>
    <row r="1165" ht="15.75" customHeight="1">
      <c r="A1165" s="8">
        <v>1164.0</v>
      </c>
      <c r="B1165" s="31" t="s">
        <v>2751</v>
      </c>
      <c r="C1165" s="26" t="s">
        <v>13885</v>
      </c>
      <c r="D1165" s="26" t="s">
        <v>13886</v>
      </c>
      <c r="E1165" s="32">
        <v>144.1696</v>
      </c>
      <c r="F1165" s="13">
        <v>2.85</v>
      </c>
      <c r="G1165" s="31" t="s">
        <v>13887</v>
      </c>
      <c r="H1165" s="13" t="s">
        <v>11240</v>
      </c>
      <c r="I1165" s="3" t="s">
        <v>11259</v>
      </c>
      <c r="J1165" s="18">
        <v>4.685</v>
      </c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</row>
    <row r="1166" ht="15.75" customHeight="1">
      <c r="A1166" s="8">
        <v>1165.0</v>
      </c>
      <c r="B1166" s="31" t="s">
        <v>2754</v>
      </c>
      <c r="C1166" s="26" t="s">
        <v>13888</v>
      </c>
      <c r="D1166" s="26" t="s">
        <v>13889</v>
      </c>
      <c r="E1166" s="32">
        <v>144.1696</v>
      </c>
      <c r="F1166" s="13">
        <v>2.7</v>
      </c>
      <c r="G1166" s="18">
        <v>5.78</v>
      </c>
      <c r="H1166" s="13" t="s">
        <v>11240</v>
      </c>
      <c r="I1166" s="3" t="s">
        <v>11259</v>
      </c>
      <c r="J1166" s="18">
        <v>5.78</v>
      </c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</row>
    <row r="1167" ht="15.75" customHeight="1">
      <c r="A1167" s="8">
        <v>1166.0</v>
      </c>
      <c r="B1167" s="31" t="s">
        <v>13890</v>
      </c>
      <c r="C1167" s="26" t="s">
        <v>13891</v>
      </c>
      <c r="D1167" s="26" t="s">
        <v>13892</v>
      </c>
      <c r="E1167" s="32">
        <v>213.0592</v>
      </c>
      <c r="F1167" s="13">
        <v>4.23</v>
      </c>
      <c r="G1167" s="18">
        <v>6.1</v>
      </c>
      <c r="H1167" s="13" t="s">
        <v>11240</v>
      </c>
      <c r="I1167" s="3" t="s">
        <v>11259</v>
      </c>
      <c r="J1167" s="18">
        <v>6.1</v>
      </c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</row>
    <row r="1168" ht="15.0" customHeight="1">
      <c r="A1168" s="8">
        <v>1167.0</v>
      </c>
      <c r="B1168" s="31" t="s">
        <v>13893</v>
      </c>
      <c r="C1168" s="26" t="s">
        <v>13894</v>
      </c>
      <c r="D1168" s="26" t="s">
        <v>13895</v>
      </c>
      <c r="E1168" s="32">
        <v>178.6144</v>
      </c>
      <c r="F1168" s="13">
        <v>3.94</v>
      </c>
      <c r="G1168" s="18">
        <v>5.48</v>
      </c>
      <c r="H1168" s="13" t="s">
        <v>11240</v>
      </c>
      <c r="I1168" s="3" t="s">
        <v>11259</v>
      </c>
      <c r="J1168" s="18">
        <v>5.48</v>
      </c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</row>
    <row r="1169" ht="14.25" customHeight="1">
      <c r="A1169" s="8">
        <v>1168.0</v>
      </c>
      <c r="B1169" s="31" t="s">
        <v>2757</v>
      </c>
      <c r="C1169" s="26" t="s">
        <v>13896</v>
      </c>
      <c r="D1169" s="26" t="s">
        <v>13897</v>
      </c>
      <c r="E1169" s="32">
        <v>158.1994</v>
      </c>
      <c r="F1169" s="13">
        <v>0.89</v>
      </c>
      <c r="G1169" s="18">
        <v>3.62</v>
      </c>
      <c r="H1169" s="13" t="s">
        <v>11240</v>
      </c>
      <c r="I1169" s="3" t="s">
        <v>11259</v>
      </c>
      <c r="J1169" s="18">
        <v>3.62</v>
      </c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</row>
    <row r="1170" ht="14.25" customHeight="1">
      <c r="A1170" s="8">
        <v>1169.0</v>
      </c>
      <c r="B1170" s="31" t="s">
        <v>2760</v>
      </c>
      <c r="C1170" s="26" t="s">
        <v>13898</v>
      </c>
      <c r="D1170" s="26" t="s">
        <v>13899</v>
      </c>
      <c r="E1170" s="32">
        <v>158.1994</v>
      </c>
      <c r="F1170" s="13">
        <v>0.89</v>
      </c>
      <c r="G1170" s="18">
        <v>3.98</v>
      </c>
      <c r="H1170" s="13" t="s">
        <v>11240</v>
      </c>
      <c r="I1170" s="3" t="s">
        <v>11259</v>
      </c>
      <c r="J1170" s="18">
        <v>3.98</v>
      </c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</row>
    <row r="1171" ht="14.25" customHeight="1">
      <c r="A1171" s="8">
        <v>1170.0</v>
      </c>
      <c r="B1171" s="31" t="s">
        <v>10950</v>
      </c>
      <c r="C1171" s="26" t="s">
        <v>13900</v>
      </c>
      <c r="D1171" s="26" t="s">
        <v>13901</v>
      </c>
      <c r="E1171" s="32">
        <v>158.1994</v>
      </c>
      <c r="F1171" s="13">
        <v>1.54</v>
      </c>
      <c r="G1171" s="18">
        <v>4.1</v>
      </c>
      <c r="H1171" s="13" t="s">
        <v>11240</v>
      </c>
      <c r="I1171" s="3" t="s">
        <v>11259</v>
      </c>
      <c r="J1171" s="18">
        <v>4.1</v>
      </c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</row>
    <row r="1172" ht="14.25" customHeight="1">
      <c r="A1172" s="8">
        <v>1171.0</v>
      </c>
      <c r="B1172" s="9" t="s">
        <v>10953</v>
      </c>
      <c r="C1172" s="3" t="s">
        <v>13902</v>
      </c>
      <c r="D1172" s="3" t="s">
        <v>13903</v>
      </c>
      <c r="E1172" s="25">
        <v>160.169</v>
      </c>
      <c r="F1172" s="13">
        <v>1.94</v>
      </c>
      <c r="G1172" s="13">
        <v>4.79</v>
      </c>
      <c r="H1172" s="13" t="s">
        <v>11240</v>
      </c>
      <c r="I1172" s="3" t="s">
        <v>11259</v>
      </c>
      <c r="J1172" s="13">
        <v>4.79</v>
      </c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</row>
    <row r="1173" ht="15.75" customHeight="1">
      <c r="A1173" s="8">
        <v>1172.0</v>
      </c>
      <c r="B1173" s="31" t="s">
        <v>2763</v>
      </c>
      <c r="C1173" s="3" t="s">
        <v>2764</v>
      </c>
      <c r="D1173" s="26" t="s">
        <v>13904</v>
      </c>
      <c r="E1173" s="25">
        <v>201.2208</v>
      </c>
      <c r="F1173" s="13">
        <v>2.36</v>
      </c>
      <c r="G1173" s="18">
        <v>5.5</v>
      </c>
      <c r="H1173" s="20" t="s">
        <v>11296</v>
      </c>
      <c r="I1173" s="26" t="s">
        <v>11259</v>
      </c>
      <c r="J1173" s="18">
        <v>5.5</v>
      </c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</row>
    <row r="1174" ht="14.25" customHeight="1">
      <c r="A1174" s="8">
        <v>1173.0</v>
      </c>
      <c r="B1174" s="31" t="s">
        <v>13905</v>
      </c>
      <c r="C1174" s="26" t="s">
        <v>13906</v>
      </c>
      <c r="D1174" s="26" t="s">
        <v>13907</v>
      </c>
      <c r="E1174" s="32">
        <v>169.1791</v>
      </c>
      <c r="F1174" s="13">
        <v>3.77</v>
      </c>
      <c r="G1174" s="18">
        <v>5.03</v>
      </c>
      <c r="H1174" s="13" t="s">
        <v>11240</v>
      </c>
      <c r="I1174" s="3" t="s">
        <v>11259</v>
      </c>
      <c r="J1174" s="18">
        <v>5.03</v>
      </c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</row>
    <row r="1175" ht="15.75" customHeight="1">
      <c r="A1175" s="8">
        <v>1174.0</v>
      </c>
      <c r="B1175" s="9" t="s">
        <v>10977</v>
      </c>
      <c r="C1175" s="3" t="s">
        <v>13908</v>
      </c>
      <c r="D1175" s="3" t="s">
        <v>13909</v>
      </c>
      <c r="E1175" s="25">
        <v>173.1678</v>
      </c>
      <c r="F1175" s="13">
        <v>3.19</v>
      </c>
      <c r="G1175" s="31" t="s">
        <v>13910</v>
      </c>
      <c r="H1175" s="13" t="s">
        <v>11240</v>
      </c>
      <c r="I1175" s="3" t="s">
        <v>11452</v>
      </c>
      <c r="J1175" s="11">
        <v>5.36</v>
      </c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</row>
    <row r="1176" ht="14.25" customHeight="1">
      <c r="A1176" s="8">
        <v>1175.0</v>
      </c>
      <c r="B1176" s="31" t="s">
        <v>13911</v>
      </c>
      <c r="C1176" s="26" t="s">
        <v>13912</v>
      </c>
      <c r="D1176" s="26" t="s">
        <v>13913</v>
      </c>
      <c r="E1176" s="32">
        <v>173.1678</v>
      </c>
      <c r="F1176" s="13">
        <v>3.24</v>
      </c>
      <c r="G1176" s="18">
        <v>5.81</v>
      </c>
      <c r="H1176" s="13" t="s">
        <v>11240</v>
      </c>
      <c r="I1176" s="3" t="s">
        <v>11259</v>
      </c>
      <c r="J1176" s="18">
        <v>5.81</v>
      </c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</row>
    <row r="1177" ht="14.25" customHeight="1">
      <c r="A1177" s="8">
        <v>1176.0</v>
      </c>
      <c r="B1177" s="31" t="s">
        <v>13914</v>
      </c>
      <c r="C1177" s="26" t="s">
        <v>13915</v>
      </c>
      <c r="D1177" s="26" t="s">
        <v>13916</v>
      </c>
      <c r="E1177" s="32">
        <v>196.2473</v>
      </c>
      <c r="F1177" s="13">
        <v>2.18</v>
      </c>
      <c r="G1177" s="18">
        <v>3.81</v>
      </c>
      <c r="H1177" s="13" t="s">
        <v>11240</v>
      </c>
      <c r="I1177" s="3" t="s">
        <v>11259</v>
      </c>
      <c r="J1177" s="18">
        <v>3.81</v>
      </c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</row>
    <row r="1178" ht="15.0" customHeight="1">
      <c r="A1178" s="8">
        <v>1177.0</v>
      </c>
      <c r="B1178" s="31" t="s">
        <v>13917</v>
      </c>
      <c r="C1178" s="26" t="s">
        <v>13918</v>
      </c>
      <c r="D1178" s="26" t="s">
        <v>13919</v>
      </c>
      <c r="E1178" s="32">
        <v>182.2175</v>
      </c>
      <c r="F1178" s="13">
        <v>3.54</v>
      </c>
      <c r="G1178" s="18">
        <v>5.56</v>
      </c>
      <c r="H1178" s="13" t="s">
        <v>11240</v>
      </c>
      <c r="I1178" s="3" t="s">
        <v>11259</v>
      </c>
      <c r="J1178" s="18">
        <v>5.56</v>
      </c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</row>
    <row r="1179" ht="14.25" customHeight="1">
      <c r="A1179" s="8">
        <v>1178.0</v>
      </c>
      <c r="B1179" s="31" t="s">
        <v>13920</v>
      </c>
      <c r="C1179" s="26" t="s">
        <v>13921</v>
      </c>
      <c r="D1179" s="26" t="s">
        <v>13922</v>
      </c>
      <c r="E1179" s="32">
        <v>238.2377</v>
      </c>
      <c r="F1179" s="13">
        <v>2.43</v>
      </c>
      <c r="G1179" s="18">
        <v>4.04</v>
      </c>
      <c r="H1179" s="13" t="s">
        <v>11240</v>
      </c>
      <c r="I1179" s="3" t="s">
        <v>11259</v>
      </c>
      <c r="J1179" s="18">
        <v>4.04</v>
      </c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</row>
    <row r="1180" ht="15.0" customHeight="1">
      <c r="A1180" s="8">
        <v>1179.0</v>
      </c>
      <c r="B1180" s="31" t="s">
        <v>13923</v>
      </c>
      <c r="C1180" s="26" t="s">
        <v>13924</v>
      </c>
      <c r="D1180" s="26" t="s">
        <v>13925</v>
      </c>
      <c r="E1180" s="32">
        <v>180.2017</v>
      </c>
      <c r="F1180" s="13">
        <v>3.58</v>
      </c>
      <c r="G1180" s="18">
        <v>4.68</v>
      </c>
      <c r="H1180" s="13" t="s">
        <v>11240</v>
      </c>
      <c r="I1180" s="3" t="s">
        <v>11259</v>
      </c>
      <c r="J1180" s="18">
        <v>4.68</v>
      </c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</row>
    <row r="1181" ht="15.0" customHeight="1">
      <c r="A1181" s="8">
        <v>1180.0</v>
      </c>
      <c r="B1181" s="31" t="s">
        <v>13926</v>
      </c>
      <c r="C1181" s="26" t="s">
        <v>13927</v>
      </c>
      <c r="D1181" s="26" t="s">
        <v>13928</v>
      </c>
      <c r="E1181" s="32">
        <v>180.2017</v>
      </c>
      <c r="F1181" s="13">
        <v>3.39</v>
      </c>
      <c r="G1181" s="18">
        <v>5.38</v>
      </c>
      <c r="H1181" s="13" t="s">
        <v>11240</v>
      </c>
      <c r="I1181" s="3" t="s">
        <v>11259</v>
      </c>
      <c r="J1181" s="18">
        <v>5.38</v>
      </c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</row>
    <row r="1182" ht="15.75" customHeight="1">
      <c r="A1182" s="8">
        <v>1181.0</v>
      </c>
      <c r="B1182" s="31" t="s">
        <v>10991</v>
      </c>
      <c r="C1182" s="26" t="s">
        <v>13929</v>
      </c>
      <c r="D1182" s="26" t="s">
        <v>13930</v>
      </c>
      <c r="E1182" s="32">
        <v>208.2118</v>
      </c>
      <c r="F1182" s="13">
        <v>2.52</v>
      </c>
      <c r="G1182" s="18">
        <v>6.49</v>
      </c>
      <c r="H1182" s="13" t="s">
        <v>11240</v>
      </c>
      <c r="I1182" s="3" t="s">
        <v>11259</v>
      </c>
      <c r="J1182" s="18">
        <v>6.49</v>
      </c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</row>
    <row r="1183" ht="15.0" customHeight="1">
      <c r="A1183" s="8">
        <v>1182.0</v>
      </c>
      <c r="B1183" s="31" t="s">
        <v>13931</v>
      </c>
      <c r="C1183" s="26" t="s">
        <v>13932</v>
      </c>
      <c r="D1183" s="26" t="s">
        <v>13933</v>
      </c>
      <c r="E1183" s="32">
        <v>181.2327</v>
      </c>
      <c r="F1183" s="13">
        <v>3.84</v>
      </c>
      <c r="G1183" s="18">
        <v>5.04</v>
      </c>
      <c r="H1183" s="13" t="s">
        <v>11240</v>
      </c>
      <c r="I1183" s="3" t="s">
        <v>11259</v>
      </c>
      <c r="J1183" s="18">
        <v>5.04</v>
      </c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</row>
    <row r="1184" ht="15.75" customHeight="1">
      <c r="A1184" s="8">
        <v>1183.0</v>
      </c>
      <c r="B1184" s="31" t="s">
        <v>4186</v>
      </c>
      <c r="C1184" s="26" t="s">
        <v>13934</v>
      </c>
      <c r="D1184" s="26" t="s">
        <v>4188</v>
      </c>
      <c r="E1184" s="32">
        <v>179.2169</v>
      </c>
      <c r="F1184" s="13">
        <v>3.4</v>
      </c>
      <c r="G1184" s="18">
        <v>4.41</v>
      </c>
      <c r="H1184" s="13" t="s">
        <v>11240</v>
      </c>
      <c r="I1184" s="3" t="s">
        <v>11259</v>
      </c>
      <c r="J1184" s="18">
        <v>4.41</v>
      </c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</row>
    <row r="1185" ht="14.25" customHeight="1">
      <c r="A1185" s="8">
        <v>1184.0</v>
      </c>
      <c r="B1185" s="31" t="s">
        <v>4189</v>
      </c>
      <c r="C1185" s="26" t="s">
        <v>13935</v>
      </c>
      <c r="D1185" s="26" t="s">
        <v>13936</v>
      </c>
      <c r="E1185" s="32">
        <v>167.2062</v>
      </c>
      <c r="F1185" s="13">
        <v>3.72</v>
      </c>
      <c r="G1185" s="18">
        <v>4.2</v>
      </c>
      <c r="H1185" s="13" t="s">
        <v>11240</v>
      </c>
      <c r="I1185" s="3" t="s">
        <v>11259</v>
      </c>
      <c r="J1185" s="18">
        <v>4.2</v>
      </c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</row>
    <row r="1186" ht="14.25" customHeight="1">
      <c r="A1186" s="8">
        <v>1185.0</v>
      </c>
      <c r="B1186" s="31" t="s">
        <v>11009</v>
      </c>
      <c r="C1186" s="26" t="s">
        <v>13937</v>
      </c>
      <c r="D1186" s="26" t="s">
        <v>11011</v>
      </c>
      <c r="E1186" s="32">
        <v>180.205</v>
      </c>
      <c r="F1186" s="13">
        <v>2.84</v>
      </c>
      <c r="G1186" s="18">
        <v>3.89</v>
      </c>
      <c r="H1186" s="13" t="s">
        <v>11240</v>
      </c>
      <c r="I1186" s="3" t="s">
        <v>11259</v>
      </c>
      <c r="J1186" s="18">
        <v>3.89</v>
      </c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</row>
    <row r="1187" ht="14.25" customHeight="1">
      <c r="A1187" s="8">
        <v>1186.0</v>
      </c>
      <c r="B1187" s="31" t="s">
        <v>13938</v>
      </c>
      <c r="C1187" s="26" t="s">
        <v>13939</v>
      </c>
      <c r="D1187" s="26" t="s">
        <v>13940</v>
      </c>
      <c r="E1187" s="32">
        <v>194.2315</v>
      </c>
      <c r="F1187" s="13">
        <v>2.74</v>
      </c>
      <c r="G1187" s="18">
        <v>3.69</v>
      </c>
      <c r="H1187" s="13" t="s">
        <v>11240</v>
      </c>
      <c r="I1187" s="3" t="s">
        <v>11259</v>
      </c>
      <c r="J1187" s="18">
        <v>3.69</v>
      </c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</row>
    <row r="1188" ht="14.25" customHeight="1">
      <c r="A1188" s="8">
        <v>1187.0</v>
      </c>
      <c r="B1188" s="31" t="s">
        <v>2770</v>
      </c>
      <c r="C1188" s="26" t="s">
        <v>13941</v>
      </c>
      <c r="D1188" s="26" t="s">
        <v>13942</v>
      </c>
      <c r="E1188" s="32">
        <v>193.2434</v>
      </c>
      <c r="F1188" s="13">
        <v>4.19</v>
      </c>
      <c r="G1188" s="18">
        <v>4.97</v>
      </c>
      <c r="H1188" s="13" t="s">
        <v>11240</v>
      </c>
      <c r="I1188" s="3" t="s">
        <v>11259</v>
      </c>
      <c r="J1188" s="18">
        <v>4.97</v>
      </c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</row>
    <row r="1189" ht="15.0" customHeight="1">
      <c r="A1189" s="8">
        <v>1188.0</v>
      </c>
      <c r="B1189" s="31" t="s">
        <v>2773</v>
      </c>
      <c r="C1189" s="26" t="s">
        <v>13943</v>
      </c>
      <c r="D1189" s="26" t="s">
        <v>13944</v>
      </c>
      <c r="E1189" s="32">
        <v>168.191</v>
      </c>
      <c r="F1189" s="13">
        <v>4.12</v>
      </c>
      <c r="G1189" s="18">
        <v>5.29</v>
      </c>
      <c r="H1189" s="13" t="s">
        <v>11240</v>
      </c>
      <c r="I1189" s="3" t="s">
        <v>11259</v>
      </c>
      <c r="J1189" s="18">
        <v>5.29</v>
      </c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</row>
    <row r="1190" ht="14.25" customHeight="1">
      <c r="A1190" s="8">
        <v>1189.0</v>
      </c>
      <c r="B1190" s="31" t="s">
        <v>13945</v>
      </c>
      <c r="C1190" s="26" t="s">
        <v>13946</v>
      </c>
      <c r="D1190" s="26" t="s">
        <v>13947</v>
      </c>
      <c r="E1190" s="32">
        <v>184.1904</v>
      </c>
      <c r="F1190" s="13">
        <v>3.57</v>
      </c>
      <c r="G1190" s="18">
        <v>5.43</v>
      </c>
      <c r="H1190" s="13" t="s">
        <v>11240</v>
      </c>
      <c r="I1190" s="3" t="s">
        <v>11259</v>
      </c>
      <c r="J1190" s="18">
        <v>5.43</v>
      </c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</row>
    <row r="1191" ht="15.0" customHeight="1">
      <c r="A1191" s="8">
        <v>1190.0</v>
      </c>
      <c r="B1191" s="31" t="s">
        <v>2776</v>
      </c>
      <c r="C1191" s="26" t="s">
        <v>13948</v>
      </c>
      <c r="D1191" s="26" t="s">
        <v>13949</v>
      </c>
      <c r="E1191" s="32">
        <v>184.2576</v>
      </c>
      <c r="F1191" s="13">
        <v>4.38</v>
      </c>
      <c r="G1191" s="18">
        <v>6.23</v>
      </c>
      <c r="H1191" s="13" t="s">
        <v>11240</v>
      </c>
      <c r="I1191" s="3" t="s">
        <v>11259</v>
      </c>
      <c r="J1191" s="18">
        <v>6.23</v>
      </c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</row>
    <row r="1192" ht="14.25" customHeight="1">
      <c r="A1192" s="8">
        <v>1191.0</v>
      </c>
      <c r="B1192" s="9" t="s">
        <v>2779</v>
      </c>
      <c r="C1192" s="3" t="s">
        <v>2780</v>
      </c>
      <c r="D1192" s="3" t="s">
        <v>13950</v>
      </c>
      <c r="E1192" s="25">
        <v>317.3259</v>
      </c>
      <c r="F1192" s="13">
        <v>2.75</v>
      </c>
      <c r="G1192" s="13">
        <v>4.271021150722138</v>
      </c>
      <c r="H1192" s="13" t="s">
        <v>11240</v>
      </c>
      <c r="I1192" s="3" t="s">
        <v>11300</v>
      </c>
      <c r="J1192" s="11">
        <v>4.271021150722138</v>
      </c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</row>
    <row r="1193" ht="15.75" customHeight="1">
      <c r="A1193" s="8">
        <v>1192.0</v>
      </c>
      <c r="B1193" s="31" t="s">
        <v>11018</v>
      </c>
      <c r="C1193" s="26" t="s">
        <v>13951</v>
      </c>
      <c r="D1193" s="26" t="s">
        <v>11020</v>
      </c>
      <c r="E1193" s="32">
        <v>130.1464</v>
      </c>
      <c r="F1193" s="13">
        <v>0.57</v>
      </c>
      <c r="G1193" s="18">
        <v>4.38</v>
      </c>
      <c r="H1193" s="13" t="s">
        <v>11240</v>
      </c>
      <c r="I1193" s="3" t="s">
        <v>11259</v>
      </c>
      <c r="J1193" s="18">
        <v>4.38</v>
      </c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</row>
    <row r="1194" ht="14.25" customHeight="1">
      <c r="A1194" s="8">
        <v>1193.0</v>
      </c>
      <c r="B1194" s="31" t="s">
        <v>11022</v>
      </c>
      <c r="C1194" s="26" t="s">
        <v>13952</v>
      </c>
      <c r="D1194" s="26" t="s">
        <v>11024</v>
      </c>
      <c r="E1194" s="32">
        <v>158.1994</v>
      </c>
      <c r="F1194" s="13">
        <v>2.21</v>
      </c>
      <c r="G1194" s="18">
        <v>3.11</v>
      </c>
      <c r="H1194" s="13" t="s">
        <v>11240</v>
      </c>
      <c r="I1194" s="3" t="s">
        <v>11259</v>
      </c>
      <c r="J1194" s="18">
        <v>3.11</v>
      </c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</row>
    <row r="1195" ht="14.25" customHeight="1">
      <c r="A1195" s="8">
        <v>1194.0</v>
      </c>
      <c r="B1195" s="31" t="s">
        <v>11025</v>
      </c>
      <c r="C1195" s="26" t="s">
        <v>13953</v>
      </c>
      <c r="D1195" s="26" t="s">
        <v>11027</v>
      </c>
      <c r="E1195" s="32">
        <v>144.1729</v>
      </c>
      <c r="F1195" s="13">
        <v>1.61</v>
      </c>
      <c r="G1195" s="18">
        <v>3.4</v>
      </c>
      <c r="H1195" s="13" t="s">
        <v>11240</v>
      </c>
      <c r="I1195" s="3" t="s">
        <v>11259</v>
      </c>
      <c r="J1195" s="18">
        <v>3.4</v>
      </c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</row>
    <row r="1196" ht="14.25" customHeight="1">
      <c r="A1196" s="8">
        <v>1195.0</v>
      </c>
      <c r="B1196" s="31" t="s">
        <v>11029</v>
      </c>
      <c r="C1196" s="26" t="s">
        <v>11030</v>
      </c>
      <c r="D1196" s="26" t="s">
        <v>11031</v>
      </c>
      <c r="E1196" s="32">
        <v>130.1464</v>
      </c>
      <c r="F1196" s="13">
        <v>1.32</v>
      </c>
      <c r="G1196" s="18">
        <v>3.27</v>
      </c>
      <c r="H1196" s="13" t="s">
        <v>11240</v>
      </c>
      <c r="I1196" s="3" t="s">
        <v>11259</v>
      </c>
      <c r="J1196" s="18">
        <v>3.27</v>
      </c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</row>
    <row r="1197" ht="14.25" customHeight="1">
      <c r="A1197" s="8">
        <v>1196.0</v>
      </c>
      <c r="B1197" s="31" t="s">
        <v>13954</v>
      </c>
      <c r="C1197" s="26" t="s">
        <v>13955</v>
      </c>
      <c r="D1197" s="26" t="s">
        <v>13956</v>
      </c>
      <c r="E1197" s="32">
        <v>134.1351</v>
      </c>
      <c r="F1197" s="13">
        <v>1.12</v>
      </c>
      <c r="G1197" s="18">
        <v>3.69</v>
      </c>
      <c r="H1197" s="13" t="s">
        <v>11240</v>
      </c>
      <c r="I1197" s="3" t="s">
        <v>11259</v>
      </c>
      <c r="J1197" s="18">
        <v>3.69</v>
      </c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</row>
    <row r="1198" ht="14.25" customHeight="1">
      <c r="A1198" s="8">
        <v>1197.0</v>
      </c>
      <c r="B1198" s="31" t="s">
        <v>11043</v>
      </c>
      <c r="C1198" s="26" t="s">
        <v>13957</v>
      </c>
      <c r="D1198" s="26" t="s">
        <v>13958</v>
      </c>
      <c r="E1198" s="32">
        <v>163.1333</v>
      </c>
      <c r="F1198" s="13">
        <v>1.5</v>
      </c>
      <c r="G1198" s="18">
        <v>4.18</v>
      </c>
      <c r="H1198" s="13" t="s">
        <v>11240</v>
      </c>
      <c r="I1198" s="3" t="s">
        <v>11259</v>
      </c>
      <c r="J1198" s="18">
        <v>4.18</v>
      </c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</row>
    <row r="1199" ht="14.25" customHeight="1">
      <c r="A1199" s="8">
        <v>1198.0</v>
      </c>
      <c r="B1199" s="31" t="s">
        <v>13959</v>
      </c>
      <c r="C1199" s="26" t="s">
        <v>13960</v>
      </c>
      <c r="D1199" s="26" t="s">
        <v>13961</v>
      </c>
      <c r="E1199" s="32">
        <v>150.2017</v>
      </c>
      <c r="F1199" s="13">
        <v>1.45</v>
      </c>
      <c r="G1199" s="18">
        <v>3.29</v>
      </c>
      <c r="H1199" s="13" t="s">
        <v>11240</v>
      </c>
      <c r="I1199" s="3" t="s">
        <v>11259</v>
      </c>
      <c r="J1199" s="18">
        <v>3.29</v>
      </c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</row>
    <row r="1200" ht="15.0" customHeight="1">
      <c r="A1200" s="8">
        <v>1199.0</v>
      </c>
      <c r="B1200" s="31" t="s">
        <v>11047</v>
      </c>
      <c r="C1200" s="26" t="s">
        <v>13962</v>
      </c>
      <c r="D1200" s="26" t="s">
        <v>13963</v>
      </c>
      <c r="E1200" s="32">
        <v>133.1503</v>
      </c>
      <c r="F1200" s="13">
        <v>0.91</v>
      </c>
      <c r="G1200" s="18">
        <v>3.71</v>
      </c>
      <c r="H1200" s="13" t="s">
        <v>11240</v>
      </c>
      <c r="I1200" s="3" t="s">
        <v>11259</v>
      </c>
      <c r="J1200" s="18">
        <v>3.71</v>
      </c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</row>
    <row r="1201" ht="14.25" customHeight="1">
      <c r="A1201" s="8">
        <v>1200.0</v>
      </c>
      <c r="B1201" s="31" t="s">
        <v>11051</v>
      </c>
      <c r="C1201" s="26" t="s">
        <v>13964</v>
      </c>
      <c r="D1201" s="26" t="s">
        <v>13965</v>
      </c>
      <c r="E1201" s="32">
        <v>164.1214</v>
      </c>
      <c r="F1201" s="13">
        <v>1.95</v>
      </c>
      <c r="G1201" s="18">
        <v>4.06</v>
      </c>
      <c r="H1201" s="13" t="s">
        <v>11240</v>
      </c>
      <c r="I1201" s="3" t="s">
        <v>11259</v>
      </c>
      <c r="J1201" s="43">
        <v>4.06</v>
      </c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</row>
    <row r="1202" ht="15.0" customHeight="1">
      <c r="A1202" s="8">
        <v>1201.0</v>
      </c>
      <c r="B1202" s="31" t="s">
        <v>11059</v>
      </c>
      <c r="C1202" s="26" t="s">
        <v>13966</v>
      </c>
      <c r="D1202" s="26" t="s">
        <v>13967</v>
      </c>
      <c r="E1202" s="32">
        <v>163.1333</v>
      </c>
      <c r="F1202" s="13">
        <v>2.03</v>
      </c>
      <c r="G1202" s="18">
        <v>4.98</v>
      </c>
      <c r="H1202" s="13" t="s">
        <v>11240</v>
      </c>
      <c r="I1202" s="3" t="s">
        <v>11259</v>
      </c>
      <c r="J1202" s="18">
        <v>4.98</v>
      </c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</row>
    <row r="1203" ht="15.0" customHeight="1">
      <c r="A1203" s="8">
        <v>1202.0</v>
      </c>
      <c r="B1203" s="31" t="s">
        <v>11069</v>
      </c>
      <c r="C1203" s="26" t="s">
        <v>13968</v>
      </c>
      <c r="D1203" s="26" t="s">
        <v>13969</v>
      </c>
      <c r="E1203" s="32">
        <v>117.1476</v>
      </c>
      <c r="F1203" s="13">
        <v>2.14</v>
      </c>
      <c r="G1203" s="18">
        <v>4.69</v>
      </c>
      <c r="H1203" s="13" t="s">
        <v>11240</v>
      </c>
      <c r="I1203" s="3" t="s">
        <v>11259</v>
      </c>
      <c r="J1203" s="18">
        <v>4.69</v>
      </c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</row>
    <row r="1204" ht="15.0" customHeight="1">
      <c r="A1204" s="8">
        <v>1203.0</v>
      </c>
      <c r="B1204" s="31" t="s">
        <v>13970</v>
      </c>
      <c r="C1204" s="26" t="s">
        <v>13971</v>
      </c>
      <c r="D1204" s="26" t="s">
        <v>13972</v>
      </c>
      <c r="E1204" s="32">
        <v>162.1452</v>
      </c>
      <c r="F1204" s="13">
        <v>2.63</v>
      </c>
      <c r="G1204" s="18">
        <v>5.44</v>
      </c>
      <c r="H1204" s="13" t="s">
        <v>11240</v>
      </c>
      <c r="I1204" s="3" t="s">
        <v>11259</v>
      </c>
      <c r="J1204" s="18">
        <v>5.44</v>
      </c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</row>
    <row r="1205" ht="15.0" customHeight="1">
      <c r="A1205" s="8">
        <v>1204.0</v>
      </c>
      <c r="B1205" s="31" t="s">
        <v>11077</v>
      </c>
      <c r="C1205" s="26" t="s">
        <v>13973</v>
      </c>
      <c r="D1205" s="26" t="s">
        <v>13974</v>
      </c>
      <c r="E1205" s="32">
        <v>162.1452</v>
      </c>
      <c r="F1205" s="13">
        <v>2.53</v>
      </c>
      <c r="G1205" s="18">
        <v>6.26</v>
      </c>
      <c r="H1205" s="13" t="s">
        <v>11240</v>
      </c>
      <c r="I1205" s="3" t="s">
        <v>11259</v>
      </c>
      <c r="J1205" s="18">
        <v>6.26</v>
      </c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</row>
    <row r="1206" ht="14.25" customHeight="1">
      <c r="A1206" s="8">
        <v>1205.0</v>
      </c>
      <c r="B1206" s="31" t="s">
        <v>13975</v>
      </c>
      <c r="C1206" s="26" t="s">
        <v>13976</v>
      </c>
      <c r="D1206" s="26" t="s">
        <v>13977</v>
      </c>
      <c r="E1206" s="32">
        <v>148.1649</v>
      </c>
      <c r="F1206" s="13">
        <v>1.01</v>
      </c>
      <c r="G1206" s="18">
        <v>2.95</v>
      </c>
      <c r="H1206" s="13" t="s">
        <v>11240</v>
      </c>
      <c r="I1206" s="3" t="s">
        <v>11259</v>
      </c>
      <c r="J1206" s="18">
        <v>2.95</v>
      </c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</row>
    <row r="1207" ht="15.0" customHeight="1">
      <c r="A1207" s="8">
        <v>1206.0</v>
      </c>
      <c r="B1207" s="31" t="s">
        <v>4212</v>
      </c>
      <c r="C1207" s="26" t="s">
        <v>13978</v>
      </c>
      <c r="D1207" s="26" t="s">
        <v>13979</v>
      </c>
      <c r="E1207" s="32">
        <v>167.2531</v>
      </c>
      <c r="F1207" s="13">
        <v>2.42</v>
      </c>
      <c r="G1207" s="18">
        <v>5.33</v>
      </c>
      <c r="H1207" s="13" t="s">
        <v>11240</v>
      </c>
      <c r="I1207" s="3" t="s">
        <v>11259</v>
      </c>
      <c r="J1207" s="18">
        <v>5.33</v>
      </c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</row>
    <row r="1208" ht="14.25" customHeight="1">
      <c r="A1208" s="8">
        <v>1207.0</v>
      </c>
      <c r="B1208" s="31" t="s">
        <v>2794</v>
      </c>
      <c r="C1208" s="26" t="s">
        <v>13980</v>
      </c>
      <c r="D1208" s="26" t="s">
        <v>13981</v>
      </c>
      <c r="E1208" s="32">
        <v>135.1871</v>
      </c>
      <c r="F1208" s="13">
        <v>2.01</v>
      </c>
      <c r="G1208" s="18">
        <v>4.85</v>
      </c>
      <c r="H1208" s="13" t="s">
        <v>11240</v>
      </c>
      <c r="I1208" s="3" t="s">
        <v>11259</v>
      </c>
      <c r="J1208" s="18">
        <v>4.85</v>
      </c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</row>
    <row r="1209" ht="15.0" customHeight="1">
      <c r="A1209" s="8">
        <v>1208.0</v>
      </c>
      <c r="B1209" s="31" t="s">
        <v>13982</v>
      </c>
      <c r="C1209" s="26" t="s">
        <v>13983</v>
      </c>
      <c r="D1209" s="26" t="s">
        <v>13984</v>
      </c>
      <c r="E1209" s="32">
        <v>195.1993</v>
      </c>
      <c r="F1209" s="13">
        <v>1.82</v>
      </c>
      <c r="G1209" s="18">
        <v>4.66</v>
      </c>
      <c r="H1209" s="13" t="s">
        <v>11240</v>
      </c>
      <c r="I1209" s="3" t="s">
        <v>11259</v>
      </c>
      <c r="J1209" s="18">
        <v>4.66</v>
      </c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</row>
    <row r="1210" ht="15.0" customHeight="1">
      <c r="A1210" s="8">
        <v>1209.0</v>
      </c>
      <c r="B1210" s="31" t="s">
        <v>13985</v>
      </c>
      <c r="C1210" s="26" t="s">
        <v>13986</v>
      </c>
      <c r="D1210" s="26" t="s">
        <v>13987</v>
      </c>
      <c r="E1210" s="32">
        <v>151.1865</v>
      </c>
      <c r="F1210" s="13">
        <v>1.78</v>
      </c>
      <c r="G1210" s="31" t="s">
        <v>13988</v>
      </c>
      <c r="H1210" s="13" t="s">
        <v>11240</v>
      </c>
      <c r="I1210" s="3" t="s">
        <v>11259</v>
      </c>
      <c r="J1210" s="18">
        <v>4.415</v>
      </c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</row>
    <row r="1211" ht="14.25" customHeight="1">
      <c r="A1211" s="8">
        <v>1210.0</v>
      </c>
      <c r="B1211" s="31" t="s">
        <v>4219</v>
      </c>
      <c r="C1211" s="26" t="s">
        <v>13989</v>
      </c>
      <c r="D1211" s="26" t="s">
        <v>13990</v>
      </c>
      <c r="E1211" s="32">
        <v>416.2958</v>
      </c>
      <c r="F1211" s="13">
        <v>6.06</v>
      </c>
      <c r="G1211" s="18">
        <v>4.8</v>
      </c>
      <c r="H1211" s="13" t="s">
        <v>11240</v>
      </c>
      <c r="I1211" s="3" t="s">
        <v>11259</v>
      </c>
      <c r="J1211" s="18">
        <v>4.8</v>
      </c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</row>
    <row r="1212" ht="14.25" customHeight="1">
      <c r="A1212" s="8">
        <v>1211.0</v>
      </c>
      <c r="B1212" s="31" t="s">
        <v>2815</v>
      </c>
      <c r="C1212" s="26" t="s">
        <v>13991</v>
      </c>
      <c r="D1212" s="26" t="s">
        <v>13992</v>
      </c>
      <c r="E1212" s="32">
        <v>391.2863</v>
      </c>
      <c r="F1212" s="13">
        <v>6.5</v>
      </c>
      <c r="G1212" s="18">
        <v>4.15</v>
      </c>
      <c r="H1212" s="13" t="s">
        <v>11240</v>
      </c>
      <c r="I1212" s="3" t="s">
        <v>11259</v>
      </c>
      <c r="J1212" s="18">
        <v>4.15</v>
      </c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</row>
    <row r="1213" ht="14.25" customHeight="1">
      <c r="A1213" s="8">
        <v>1212.0</v>
      </c>
      <c r="B1213" s="31" t="s">
        <v>13993</v>
      </c>
      <c r="C1213" s="26" t="s">
        <v>13994</v>
      </c>
      <c r="D1213" s="26" t="s">
        <v>13995</v>
      </c>
      <c r="E1213" s="32">
        <v>403.812</v>
      </c>
      <c r="F1213" s="13">
        <v>4.74</v>
      </c>
      <c r="G1213" s="18">
        <v>4.4</v>
      </c>
      <c r="H1213" s="13" t="s">
        <v>11240</v>
      </c>
      <c r="I1213" s="3" t="s">
        <v>11259</v>
      </c>
      <c r="J1213" s="18">
        <v>4.4</v>
      </c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</row>
    <row r="1214" ht="15.0" customHeight="1">
      <c r="A1214" s="8">
        <v>1213.0</v>
      </c>
      <c r="B1214" s="31" t="s">
        <v>13996</v>
      </c>
      <c r="C1214" s="26" t="s">
        <v>13997</v>
      </c>
      <c r="D1214" s="26" t="s">
        <v>13998</v>
      </c>
      <c r="E1214" s="32">
        <v>308.3273</v>
      </c>
      <c r="F1214" s="13">
        <v>2.7</v>
      </c>
      <c r="G1214" s="18">
        <v>3.81</v>
      </c>
      <c r="H1214" s="13" t="s">
        <v>11240</v>
      </c>
      <c r="I1214" s="3" t="s">
        <v>11259</v>
      </c>
      <c r="J1214" s="18">
        <v>3.81</v>
      </c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</row>
    <row r="1215" ht="15.0" customHeight="1">
      <c r="A1215" s="8">
        <v>1214.0</v>
      </c>
      <c r="B1215" s="31" t="s">
        <v>13999</v>
      </c>
      <c r="C1215" s="26" t="s">
        <v>14000</v>
      </c>
      <c r="D1215" s="26" t="s">
        <v>14001</v>
      </c>
      <c r="E1215" s="32">
        <v>148.1187</v>
      </c>
      <c r="F1215" s="13">
        <v>0.11</v>
      </c>
      <c r="G1215" s="18">
        <v>2.65</v>
      </c>
      <c r="H1215" s="13" t="s">
        <v>11240</v>
      </c>
      <c r="I1215" s="3" t="s">
        <v>11259</v>
      </c>
      <c r="J1215" s="18">
        <v>2.65</v>
      </c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</row>
    <row r="1216" ht="15.75" customHeight="1">
      <c r="A1216" s="8">
        <v>1215.0</v>
      </c>
      <c r="B1216" s="31" t="s">
        <v>4252</v>
      </c>
      <c r="C1216" s="26" t="s">
        <v>4253</v>
      </c>
      <c r="D1216" s="26" t="s">
        <v>14002</v>
      </c>
      <c r="E1216" s="32">
        <v>176.2858</v>
      </c>
      <c r="F1216" s="13">
        <v>1.6</v>
      </c>
      <c r="G1216" s="18">
        <v>6.77</v>
      </c>
      <c r="H1216" s="13" t="s">
        <v>11240</v>
      </c>
      <c r="I1216" s="3" t="s">
        <v>11259</v>
      </c>
      <c r="J1216" s="18">
        <v>6.77</v>
      </c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</row>
    <row r="1217" ht="15.0" customHeight="1">
      <c r="A1217" s="8">
        <v>1216.0</v>
      </c>
      <c r="B1217" s="9" t="s">
        <v>14003</v>
      </c>
      <c r="C1217" s="3" t="s">
        <v>14004</v>
      </c>
      <c r="D1217" s="3" t="s">
        <v>14005</v>
      </c>
      <c r="E1217" s="25">
        <v>300.5891</v>
      </c>
      <c r="F1217" s="13">
        <v>2.8</v>
      </c>
      <c r="G1217" s="13">
        <v>6.296145388306116</v>
      </c>
      <c r="H1217" s="13" t="s">
        <v>11240</v>
      </c>
      <c r="I1217" s="3" t="s">
        <v>11300</v>
      </c>
      <c r="J1217" s="11">
        <v>6.296145388306116</v>
      </c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</row>
    <row r="1218" ht="14.25" customHeight="1">
      <c r="A1218" s="8">
        <v>1217.0</v>
      </c>
      <c r="B1218" s="31" t="s">
        <v>14006</v>
      </c>
      <c r="C1218" s="26" t="s">
        <v>14007</v>
      </c>
      <c r="D1218" s="26" t="s">
        <v>14008</v>
      </c>
      <c r="E1218" s="32">
        <v>250.2467</v>
      </c>
      <c r="F1218" s="13">
        <v>0.45</v>
      </c>
      <c r="G1218" s="18">
        <v>4.17</v>
      </c>
      <c r="H1218" s="13" t="s">
        <v>11240</v>
      </c>
      <c r="I1218" s="3" t="s">
        <v>11259</v>
      </c>
      <c r="J1218" s="18">
        <v>4.17</v>
      </c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</row>
    <row r="1219" ht="14.25" customHeight="1">
      <c r="A1219" s="8">
        <v>1218.0</v>
      </c>
      <c r="B1219" s="31" t="s">
        <v>4261</v>
      </c>
      <c r="C1219" s="26" t="s">
        <v>14009</v>
      </c>
      <c r="D1219" s="26" t="s">
        <v>14010</v>
      </c>
      <c r="E1219" s="32">
        <v>146.1425</v>
      </c>
      <c r="F1219" s="13">
        <v>1.39</v>
      </c>
      <c r="G1219" s="18">
        <v>4.09</v>
      </c>
      <c r="H1219" s="13" t="s">
        <v>11240</v>
      </c>
      <c r="I1219" s="3" t="s">
        <v>11259</v>
      </c>
      <c r="J1219" s="18">
        <v>4.09</v>
      </c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</row>
    <row r="1220" ht="14.25" customHeight="1">
      <c r="A1220" s="8">
        <v>1219.0</v>
      </c>
      <c r="B1220" s="31" t="s">
        <v>14011</v>
      </c>
      <c r="C1220" s="26" t="s">
        <v>14012</v>
      </c>
      <c r="D1220" s="26" t="s">
        <v>14013</v>
      </c>
      <c r="E1220" s="32">
        <v>154.1199</v>
      </c>
      <c r="F1220" s="13">
        <v>-2.4</v>
      </c>
      <c r="G1220" s="31" t="s">
        <v>14014</v>
      </c>
      <c r="H1220" s="13" t="s">
        <v>11240</v>
      </c>
      <c r="I1220" s="3" t="s">
        <v>11259</v>
      </c>
      <c r="J1220" s="18">
        <v>4.91</v>
      </c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</row>
    <row r="1221" ht="14.25" customHeight="1">
      <c r="A1221" s="8">
        <v>1220.0</v>
      </c>
      <c r="B1221" s="31" t="s">
        <v>14015</v>
      </c>
      <c r="C1221" s="26" t="s">
        <v>14016</v>
      </c>
      <c r="D1221" s="26" t="s">
        <v>14017</v>
      </c>
      <c r="E1221" s="32">
        <v>318.3634</v>
      </c>
      <c r="F1221" s="13">
        <v>3.58</v>
      </c>
      <c r="G1221" s="18">
        <v>4.38</v>
      </c>
      <c r="H1221" s="13" t="s">
        <v>11240</v>
      </c>
      <c r="I1221" s="3" t="s">
        <v>11259</v>
      </c>
      <c r="J1221" s="18">
        <v>4.38</v>
      </c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</row>
    <row r="1222" ht="14.25" customHeight="1">
      <c r="A1222" s="8">
        <v>1221.0</v>
      </c>
      <c r="B1222" s="9" t="s">
        <v>14018</v>
      </c>
      <c r="C1222" s="3" t="s">
        <v>14019</v>
      </c>
      <c r="D1222" s="3" t="s">
        <v>14020</v>
      </c>
      <c r="E1222" s="25">
        <v>362.7657</v>
      </c>
      <c r="F1222" s="13">
        <v>4.13</v>
      </c>
      <c r="G1222" s="13">
        <v>5.013124614909927</v>
      </c>
      <c r="H1222" s="13" t="s">
        <v>11240</v>
      </c>
      <c r="I1222" s="3" t="s">
        <v>11300</v>
      </c>
      <c r="J1222" s="11">
        <v>5.013124614909927</v>
      </c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</row>
    <row r="1223" ht="14.25" customHeight="1">
      <c r="A1223" s="8">
        <v>1222.0</v>
      </c>
      <c r="B1223" s="31" t="s">
        <v>14021</v>
      </c>
      <c r="C1223" s="26" t="s">
        <v>14022</v>
      </c>
      <c r="D1223" s="26" t="s">
        <v>14023</v>
      </c>
      <c r="E1223" s="32">
        <v>518.5086</v>
      </c>
      <c r="F1223" s="13">
        <v>4.25</v>
      </c>
      <c r="G1223" s="18">
        <v>4.17</v>
      </c>
      <c r="H1223" s="13" t="s">
        <v>11240</v>
      </c>
      <c r="I1223" s="3" t="s">
        <v>11259</v>
      </c>
      <c r="J1223" s="18">
        <v>4.17</v>
      </c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</row>
    <row r="1224" ht="15.0" customHeight="1">
      <c r="A1224" s="8">
        <v>1223.0</v>
      </c>
      <c r="B1224" s="31" t="s">
        <v>14024</v>
      </c>
      <c r="C1224" s="26" t="s">
        <v>14025</v>
      </c>
      <c r="D1224" s="26" t="s">
        <v>14026</v>
      </c>
      <c r="E1224" s="32">
        <v>261.3172</v>
      </c>
      <c r="F1224" s="13">
        <v>3.19</v>
      </c>
      <c r="G1224" s="18">
        <v>3.77</v>
      </c>
      <c r="H1224" s="13" t="s">
        <v>11240</v>
      </c>
      <c r="I1224" s="3" t="s">
        <v>11259</v>
      </c>
      <c r="J1224" s="18">
        <v>3.77</v>
      </c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</row>
    <row r="1225" ht="15.0" customHeight="1">
      <c r="A1225" s="8">
        <v>1224.0</v>
      </c>
      <c r="B1225" s="31" t="s">
        <v>14027</v>
      </c>
      <c r="C1225" s="26" t="s">
        <v>14028</v>
      </c>
      <c r="D1225" s="26" t="s">
        <v>14029</v>
      </c>
      <c r="E1225" s="32">
        <v>260.3291</v>
      </c>
      <c r="F1225" s="13">
        <v>3.68</v>
      </c>
      <c r="G1225" s="18">
        <v>4.86</v>
      </c>
      <c r="H1225" s="13" t="s">
        <v>11240</v>
      </c>
      <c r="I1225" s="3" t="s">
        <v>11259</v>
      </c>
      <c r="J1225" s="18">
        <v>4.86</v>
      </c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</row>
    <row r="1226" ht="15.0" customHeight="1">
      <c r="A1226" s="8">
        <v>1225.0</v>
      </c>
      <c r="B1226" s="31" t="s">
        <v>14030</v>
      </c>
      <c r="C1226" s="26" t="s">
        <v>14031</v>
      </c>
      <c r="D1226" s="26" t="s">
        <v>14032</v>
      </c>
      <c r="E1226" s="32">
        <v>245.3178</v>
      </c>
      <c r="F1226" s="13">
        <v>5.74</v>
      </c>
      <c r="G1226" s="18">
        <v>5.16</v>
      </c>
      <c r="H1226" s="13" t="s">
        <v>11240</v>
      </c>
      <c r="I1226" s="3" t="s">
        <v>11259</v>
      </c>
      <c r="J1226" s="18">
        <v>5.16</v>
      </c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</row>
    <row r="1227" ht="15.0" customHeight="1">
      <c r="A1227" s="8">
        <v>1226.0</v>
      </c>
      <c r="B1227" s="31" t="s">
        <v>14033</v>
      </c>
      <c r="C1227" s="26" t="s">
        <v>14034</v>
      </c>
      <c r="D1227" s="26" t="s">
        <v>14035</v>
      </c>
      <c r="E1227" s="32">
        <v>262.2849</v>
      </c>
      <c r="F1227" s="13">
        <v>5.69</v>
      </c>
      <c r="G1227" s="18">
        <v>5.23</v>
      </c>
      <c r="H1227" s="13" t="s">
        <v>11240</v>
      </c>
      <c r="I1227" s="3" t="s">
        <v>11259</v>
      </c>
      <c r="J1227" s="18">
        <v>5.23</v>
      </c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</row>
    <row r="1228" ht="15.0" customHeight="1">
      <c r="A1228" s="8">
        <v>1227.0</v>
      </c>
      <c r="B1228" s="31" t="s">
        <v>4293</v>
      </c>
      <c r="C1228" s="26" t="s">
        <v>14036</v>
      </c>
      <c r="D1228" s="26" t="s">
        <v>14037</v>
      </c>
      <c r="E1228" s="32">
        <v>199.2722</v>
      </c>
      <c r="F1228" s="13">
        <v>4.15</v>
      </c>
      <c r="G1228" s="18">
        <v>4.11</v>
      </c>
      <c r="H1228" s="13" t="s">
        <v>11240</v>
      </c>
      <c r="I1228" s="3" t="s">
        <v>11259</v>
      </c>
      <c r="J1228" s="18">
        <v>4.11</v>
      </c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</row>
    <row r="1229" ht="14.25" customHeight="1">
      <c r="A1229" s="8">
        <v>1228.0</v>
      </c>
      <c r="B1229" s="31" t="s">
        <v>14038</v>
      </c>
      <c r="C1229" s="26" t="s">
        <v>14039</v>
      </c>
      <c r="D1229" s="26" t="s">
        <v>14040</v>
      </c>
      <c r="E1229" s="32">
        <v>196.2011</v>
      </c>
      <c r="F1229" s="13">
        <v>3.39</v>
      </c>
      <c r="G1229" s="18">
        <v>4.45</v>
      </c>
      <c r="H1229" s="13" t="s">
        <v>11240</v>
      </c>
      <c r="I1229" s="3" t="s">
        <v>11259</v>
      </c>
      <c r="J1229" s="18">
        <v>4.45</v>
      </c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</row>
    <row r="1230" ht="15.75" customHeight="1">
      <c r="A1230" s="8">
        <v>1229.0</v>
      </c>
      <c r="B1230" s="9" t="s">
        <v>14041</v>
      </c>
      <c r="C1230" s="3" t="s">
        <v>14042</v>
      </c>
      <c r="D1230" s="3" t="s">
        <v>14043</v>
      </c>
      <c r="E1230" s="25">
        <v>296.3256</v>
      </c>
      <c r="F1230" s="13">
        <v>2.84</v>
      </c>
      <c r="G1230" s="13">
        <v>6.407273662253132</v>
      </c>
      <c r="H1230" s="13" t="s">
        <v>11240</v>
      </c>
      <c r="I1230" s="3" t="s">
        <v>11300</v>
      </c>
      <c r="J1230" s="11">
        <v>6.407273662253132</v>
      </c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</row>
    <row r="1231" ht="15.0" customHeight="1">
      <c r="A1231" s="8">
        <v>1230.0</v>
      </c>
      <c r="B1231" s="31" t="s">
        <v>14044</v>
      </c>
      <c r="C1231" s="26" t="s">
        <v>14045</v>
      </c>
      <c r="D1231" s="26" t="s">
        <v>14046</v>
      </c>
      <c r="E1231" s="32">
        <v>612.6229</v>
      </c>
      <c r="F1231" s="13">
        <v>2.45</v>
      </c>
      <c r="G1231" s="18">
        <v>4.38</v>
      </c>
      <c r="H1231" s="13" t="s">
        <v>11240</v>
      </c>
      <c r="I1231" s="3" t="s">
        <v>11259</v>
      </c>
      <c r="J1231" s="18">
        <v>4.38</v>
      </c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</row>
    <row r="1232" ht="15.75" customHeight="1">
      <c r="A1232" s="8">
        <v>1231.0</v>
      </c>
      <c r="B1232" s="31" t="s">
        <v>14047</v>
      </c>
      <c r="C1232" s="26" t="s">
        <v>14048</v>
      </c>
      <c r="D1232" s="26" t="s">
        <v>14049</v>
      </c>
      <c r="E1232" s="32">
        <v>354.3769</v>
      </c>
      <c r="F1232" s="13">
        <v>3.02</v>
      </c>
      <c r="G1232" s="18">
        <v>4.18</v>
      </c>
      <c r="H1232" s="13" t="s">
        <v>11240</v>
      </c>
      <c r="I1232" s="3" t="s">
        <v>11259</v>
      </c>
      <c r="J1232" s="18">
        <v>4.18</v>
      </c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</row>
    <row r="1233" ht="15.75" customHeight="1">
      <c r="A1233" s="8">
        <v>1232.0</v>
      </c>
      <c r="B1233" s="31" t="s">
        <v>14050</v>
      </c>
      <c r="C1233" s="26" t="s">
        <v>14051</v>
      </c>
      <c r="D1233" s="26" t="s">
        <v>14052</v>
      </c>
      <c r="E1233" s="32">
        <v>312.2731</v>
      </c>
      <c r="F1233" s="13">
        <v>1.23</v>
      </c>
      <c r="G1233" s="31" t="s">
        <v>14053</v>
      </c>
      <c r="H1233" s="13" t="s">
        <v>11240</v>
      </c>
      <c r="I1233" s="3" t="s">
        <v>11259</v>
      </c>
      <c r="J1233" s="18">
        <v>4.17</v>
      </c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</row>
    <row r="1234" ht="15.0" customHeight="1">
      <c r="A1234" s="8">
        <v>1233.0</v>
      </c>
      <c r="B1234" s="31" t="s">
        <v>14054</v>
      </c>
      <c r="C1234" s="26" t="s">
        <v>14055</v>
      </c>
      <c r="D1234" s="26" t="s">
        <v>14056</v>
      </c>
      <c r="E1234" s="32">
        <v>314.2889</v>
      </c>
      <c r="F1234" s="13">
        <v>1.45</v>
      </c>
      <c r="G1234" s="18">
        <v>3.72</v>
      </c>
      <c r="H1234" s="13" t="s">
        <v>11240</v>
      </c>
      <c r="I1234" s="3" t="s">
        <v>11259</v>
      </c>
      <c r="J1234" s="18">
        <v>3.72</v>
      </c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</row>
    <row r="1235" ht="15.0" customHeight="1">
      <c r="A1235" s="8">
        <v>1234.0</v>
      </c>
      <c r="B1235" s="31" t="s">
        <v>14057</v>
      </c>
      <c r="C1235" s="26" t="s">
        <v>14058</v>
      </c>
      <c r="D1235" s="26" t="s">
        <v>14059</v>
      </c>
      <c r="E1235" s="32">
        <v>328.2725</v>
      </c>
      <c r="F1235" s="13">
        <v>0.5</v>
      </c>
      <c r="G1235" s="18">
        <v>3.93</v>
      </c>
      <c r="H1235" s="13" t="s">
        <v>11240</v>
      </c>
      <c r="I1235" s="3" t="s">
        <v>11259</v>
      </c>
      <c r="J1235" s="18">
        <v>3.93</v>
      </c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</row>
    <row r="1236" ht="15.0" customHeight="1">
      <c r="A1236" s="8">
        <v>1235.0</v>
      </c>
      <c r="B1236" s="31" t="s">
        <v>14060</v>
      </c>
      <c r="C1236" s="26" t="s">
        <v>14061</v>
      </c>
      <c r="D1236" s="26" t="s">
        <v>14062</v>
      </c>
      <c r="E1236" s="32">
        <v>330.2883</v>
      </c>
      <c r="F1236" s="13">
        <v>0.71</v>
      </c>
      <c r="G1236" s="18">
        <v>3.65</v>
      </c>
      <c r="H1236" s="13" t="s">
        <v>11240</v>
      </c>
      <c r="I1236" s="3" t="s">
        <v>11259</v>
      </c>
      <c r="J1236" s="18">
        <v>3.65</v>
      </c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</row>
    <row r="1237" ht="15.0" customHeight="1">
      <c r="A1237" s="8">
        <v>1236.0</v>
      </c>
      <c r="B1237" s="9" t="s">
        <v>14063</v>
      </c>
      <c r="C1237" s="3" t="s">
        <v>14064</v>
      </c>
      <c r="D1237" s="3" t="s">
        <v>14065</v>
      </c>
      <c r="E1237" s="25">
        <v>732.8466</v>
      </c>
      <c r="F1237" s="13">
        <v>3.39</v>
      </c>
      <c r="G1237" s="18">
        <v>5.93</v>
      </c>
      <c r="H1237" s="13" t="s">
        <v>11240</v>
      </c>
      <c r="I1237" s="3" t="s">
        <v>11259</v>
      </c>
      <c r="J1237" s="18">
        <v>5.93</v>
      </c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</row>
    <row r="1238" ht="15.0" customHeight="1">
      <c r="A1238" s="8">
        <v>1237.0</v>
      </c>
      <c r="B1238" s="31" t="s">
        <v>2912</v>
      </c>
      <c r="C1238" s="26" t="s">
        <v>14066</v>
      </c>
      <c r="D1238" s="26" t="s">
        <v>14067</v>
      </c>
      <c r="E1238" s="32">
        <v>118.1324</v>
      </c>
      <c r="F1238" s="13">
        <v>2.67</v>
      </c>
      <c r="G1238" s="18">
        <v>4.53</v>
      </c>
      <c r="H1238" s="13" t="s">
        <v>11240</v>
      </c>
      <c r="I1238" s="3" t="s">
        <v>11259</v>
      </c>
      <c r="J1238" s="18">
        <v>4.53</v>
      </c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</row>
    <row r="1239" ht="15.0" customHeight="1">
      <c r="A1239" s="8">
        <v>1238.0</v>
      </c>
      <c r="B1239" s="31" t="s">
        <v>14068</v>
      </c>
      <c r="C1239" s="26" t="s">
        <v>14069</v>
      </c>
      <c r="D1239" s="26" t="s">
        <v>14070</v>
      </c>
      <c r="E1239" s="32">
        <v>98.0568</v>
      </c>
      <c r="F1239" s="13">
        <v>1.62</v>
      </c>
      <c r="G1239" s="18">
        <v>3.37</v>
      </c>
      <c r="H1239" s="13" t="s">
        <v>11240</v>
      </c>
      <c r="I1239" s="3" t="s">
        <v>11259</v>
      </c>
      <c r="J1239" s="18">
        <v>3.37</v>
      </c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</row>
    <row r="1240" ht="14.25" customHeight="1">
      <c r="A1240" s="8">
        <v>1239.0</v>
      </c>
      <c r="B1240" s="31" t="s">
        <v>14071</v>
      </c>
      <c r="C1240" s="26" t="s">
        <v>14072</v>
      </c>
      <c r="D1240" s="26" t="s">
        <v>14073</v>
      </c>
      <c r="E1240" s="32">
        <v>168.1926</v>
      </c>
      <c r="F1240" s="13">
        <v>3.2</v>
      </c>
      <c r="G1240" s="18">
        <v>3.82</v>
      </c>
      <c r="H1240" s="13" t="s">
        <v>11240</v>
      </c>
      <c r="I1240" s="3" t="s">
        <v>11259</v>
      </c>
      <c r="J1240" s="43">
        <v>3.82</v>
      </c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</row>
    <row r="1241" ht="14.25" customHeight="1">
      <c r="A1241" s="8">
        <v>1240.0</v>
      </c>
      <c r="B1241" s="31" t="s">
        <v>14074</v>
      </c>
      <c r="C1241" s="26" t="s">
        <v>14075</v>
      </c>
      <c r="D1241" s="26" t="s">
        <v>14076</v>
      </c>
      <c r="E1241" s="32">
        <v>120.1086</v>
      </c>
      <c r="F1241" s="14"/>
      <c r="G1241" s="18">
        <v>2.58</v>
      </c>
      <c r="H1241" s="13" t="s">
        <v>11240</v>
      </c>
      <c r="I1241" s="3" t="s">
        <v>11259</v>
      </c>
      <c r="J1241" s="18">
        <v>2.58</v>
      </c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</row>
    <row r="1242" ht="15.75" customHeight="1">
      <c r="A1242" s="8">
        <v>1241.0</v>
      </c>
      <c r="B1242" s="31" t="s">
        <v>14077</v>
      </c>
      <c r="C1242" s="26" t="s">
        <v>14078</v>
      </c>
      <c r="D1242" s="26" t="s">
        <v>14079</v>
      </c>
      <c r="E1242" s="32">
        <v>140.0967</v>
      </c>
      <c r="F1242" s="14"/>
      <c r="G1242" s="18">
        <v>5.03</v>
      </c>
      <c r="H1242" s="13" t="s">
        <v>11240</v>
      </c>
      <c r="I1242" s="3" t="s">
        <v>11259</v>
      </c>
      <c r="J1242" s="43">
        <v>5.03</v>
      </c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</row>
    <row r="1243" ht="15.75" customHeight="1">
      <c r="A1243" s="8">
        <v>1242.0</v>
      </c>
      <c r="B1243" s="31" t="s">
        <v>14080</v>
      </c>
      <c r="C1243" s="26" t="s">
        <v>14081</v>
      </c>
      <c r="D1243" s="26" t="s">
        <v>14082</v>
      </c>
      <c r="E1243" s="32">
        <v>394.3068</v>
      </c>
      <c r="F1243" s="14"/>
      <c r="G1243" s="31" t="s">
        <v>14083</v>
      </c>
      <c r="H1243" s="13" t="s">
        <v>11240</v>
      </c>
      <c r="I1243" s="3" t="s">
        <v>11259</v>
      </c>
      <c r="J1243" s="18">
        <v>5.215</v>
      </c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</row>
    <row r="1244" ht="14.25" customHeight="1">
      <c r="A1244" s="8">
        <v>1243.0</v>
      </c>
      <c r="B1244" s="31" t="s">
        <v>14084</v>
      </c>
      <c r="C1244" s="26" t="s">
        <v>14085</v>
      </c>
      <c r="D1244" s="26" t="s">
        <v>14086</v>
      </c>
      <c r="E1244" s="32">
        <v>265.3056</v>
      </c>
      <c r="F1244" s="14"/>
      <c r="G1244" s="18">
        <v>5.34</v>
      </c>
      <c r="H1244" s="13" t="s">
        <v>11240</v>
      </c>
      <c r="I1244" s="3" t="s">
        <v>11259</v>
      </c>
      <c r="J1244" s="18">
        <v>5.34</v>
      </c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</row>
    <row r="1245" ht="14.25" customHeight="1">
      <c r="A1245" s="8">
        <v>1244.0</v>
      </c>
      <c r="B1245" s="31" t="s">
        <v>14087</v>
      </c>
      <c r="C1245" s="26" t="s">
        <v>14088</v>
      </c>
      <c r="D1245" s="26" t="s">
        <v>14089</v>
      </c>
      <c r="E1245" s="32">
        <v>256.3472</v>
      </c>
      <c r="F1245" s="14"/>
      <c r="G1245" s="18">
        <v>3.4</v>
      </c>
      <c r="H1245" s="13" t="s">
        <v>11240</v>
      </c>
      <c r="I1245" s="3" t="s">
        <v>11259</v>
      </c>
      <c r="J1245" s="18">
        <v>3.4</v>
      </c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</row>
    <row r="1246" ht="14.25" customHeight="1">
      <c r="A1246" s="8">
        <v>1245.0</v>
      </c>
      <c r="B1246" s="31" t="s">
        <v>14090</v>
      </c>
      <c r="C1246" s="26" t="s">
        <v>14091</v>
      </c>
      <c r="D1246" s="26" t="s">
        <v>14092</v>
      </c>
      <c r="E1246" s="32">
        <v>171.261</v>
      </c>
      <c r="F1246" s="14"/>
      <c r="G1246" s="18">
        <v>5.15</v>
      </c>
      <c r="H1246" s="13" t="s">
        <v>11240</v>
      </c>
      <c r="I1246" s="3" t="s">
        <v>11259</v>
      </c>
      <c r="J1246" s="18">
        <v>5.15</v>
      </c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</row>
    <row r="1247" ht="14.25" customHeight="1">
      <c r="A1247" s="8">
        <v>1246.0</v>
      </c>
      <c r="B1247" s="31" t="s">
        <v>14093</v>
      </c>
      <c r="C1247" s="26" t="s">
        <v>14094</v>
      </c>
      <c r="D1247" s="26" t="s">
        <v>14095</v>
      </c>
      <c r="E1247" s="32">
        <v>143.208</v>
      </c>
      <c r="F1247" s="14"/>
      <c r="G1247" s="18">
        <v>5.45</v>
      </c>
      <c r="H1247" s="13" t="s">
        <v>11240</v>
      </c>
      <c r="I1247" s="3" t="s">
        <v>11259</v>
      </c>
      <c r="J1247" s="18">
        <v>5.45</v>
      </c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</row>
    <row r="1248" ht="12.75" customHeight="1">
      <c r="A1248" s="8">
        <v>1247.0</v>
      </c>
      <c r="B1248" s="31" t="s">
        <v>14096</v>
      </c>
      <c r="C1248" s="26" t="s">
        <v>14097</v>
      </c>
      <c r="D1248" s="26" t="s">
        <v>14098</v>
      </c>
      <c r="E1248" s="32">
        <v>95.0991</v>
      </c>
      <c r="F1248" s="14"/>
      <c r="G1248" s="18">
        <v>1.49</v>
      </c>
      <c r="H1248" s="13" t="s">
        <v>11240</v>
      </c>
      <c r="I1248" s="3" t="s">
        <v>11259</v>
      </c>
      <c r="J1248" s="18">
        <v>1.49</v>
      </c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</row>
    <row r="1249" ht="15.0" customHeight="1">
      <c r="A1249" s="8">
        <v>1248.0</v>
      </c>
      <c r="B1249" s="31" t="s">
        <v>14099</v>
      </c>
      <c r="C1249" s="26" t="s">
        <v>14100</v>
      </c>
      <c r="D1249" s="26" t="s">
        <v>14101</v>
      </c>
      <c r="E1249" s="32">
        <v>49.0072</v>
      </c>
      <c r="F1249" s="14"/>
      <c r="G1249" s="18">
        <v>4.24</v>
      </c>
      <c r="H1249" s="13" t="s">
        <v>11240</v>
      </c>
      <c r="I1249" s="3" t="s">
        <v>11259</v>
      </c>
      <c r="J1249" s="18">
        <v>4.24</v>
      </c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</row>
    <row r="1250" ht="15.75" customHeight="1">
      <c r="A1250" s="8">
        <v>1249.0</v>
      </c>
      <c r="B1250" s="31" t="s">
        <v>14102</v>
      </c>
      <c r="C1250" s="26" t="s">
        <v>14103</v>
      </c>
      <c r="D1250" s="26" t="s">
        <v>14104</v>
      </c>
      <c r="E1250" s="32">
        <v>79.0535</v>
      </c>
      <c r="F1250" s="14"/>
      <c r="G1250" s="18">
        <v>4.26</v>
      </c>
      <c r="H1250" s="13" t="s">
        <v>11240</v>
      </c>
      <c r="I1250" s="3" t="s">
        <v>11259</v>
      </c>
      <c r="J1250" s="18">
        <v>4.26</v>
      </c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</row>
    <row r="1251" ht="14.25" customHeight="1">
      <c r="A1251" s="8">
        <v>1250.0</v>
      </c>
      <c r="B1251" s="31" t="s">
        <v>14105</v>
      </c>
      <c r="C1251" s="26" t="s">
        <v>14106</v>
      </c>
      <c r="D1251" s="26" t="s">
        <v>14107</v>
      </c>
      <c r="E1251" s="32">
        <v>275.7576</v>
      </c>
      <c r="F1251" s="14"/>
      <c r="G1251" s="18">
        <v>4.65</v>
      </c>
      <c r="H1251" s="13" t="s">
        <v>11240</v>
      </c>
      <c r="I1251" s="3" t="s">
        <v>11259</v>
      </c>
      <c r="J1251" s="18">
        <v>4.65</v>
      </c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</row>
    <row r="1252" ht="15.0" customHeight="1">
      <c r="A1252" s="8">
        <v>1251.0</v>
      </c>
      <c r="B1252" s="31" t="s">
        <v>14108</v>
      </c>
      <c r="C1252" s="26" t="s">
        <v>14109</v>
      </c>
      <c r="D1252" s="26" t="s">
        <v>14110</v>
      </c>
      <c r="E1252" s="32">
        <v>305.8264</v>
      </c>
      <c r="F1252" s="14"/>
      <c r="G1252" s="31" t="s">
        <v>14111</v>
      </c>
      <c r="H1252" s="13" t="s">
        <v>11240</v>
      </c>
      <c r="I1252" s="3" t="s">
        <v>11951</v>
      </c>
      <c r="J1252" s="11">
        <v>5.7105</v>
      </c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</row>
    <row r="1253" ht="14.25" customHeight="1">
      <c r="A1253" s="8">
        <v>1252.0</v>
      </c>
      <c r="B1253" s="31" t="s">
        <v>14112</v>
      </c>
      <c r="C1253" s="26" t="s">
        <v>14113</v>
      </c>
      <c r="D1253" s="26" t="s">
        <v>14114</v>
      </c>
      <c r="E1253" s="32">
        <v>361.9324</v>
      </c>
      <c r="F1253" s="14"/>
      <c r="G1253" s="18">
        <v>5.33</v>
      </c>
      <c r="H1253" s="13" t="s">
        <v>11240</v>
      </c>
      <c r="I1253" s="3" t="s">
        <v>11259</v>
      </c>
      <c r="J1253" s="18">
        <v>5.33</v>
      </c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</row>
    <row r="1254" ht="14.25" customHeight="1">
      <c r="A1254" s="8">
        <v>1253.0</v>
      </c>
      <c r="B1254" s="31" t="s">
        <v>14115</v>
      </c>
      <c r="C1254" s="26" t="s">
        <v>14116</v>
      </c>
      <c r="D1254" s="26" t="s">
        <v>14117</v>
      </c>
      <c r="E1254" s="32">
        <v>201.5635</v>
      </c>
      <c r="F1254" s="14"/>
      <c r="G1254" s="18">
        <v>5.53</v>
      </c>
      <c r="H1254" s="13" t="s">
        <v>11240</v>
      </c>
      <c r="I1254" s="3" t="s">
        <v>11259</v>
      </c>
      <c r="J1254" s="18">
        <v>5.53</v>
      </c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</row>
    <row r="1255" ht="15.75" customHeight="1">
      <c r="A1255" s="8">
        <v>1254.0</v>
      </c>
      <c r="B1255" s="31" t="s">
        <v>14118</v>
      </c>
      <c r="C1255" s="26" t="s">
        <v>14119</v>
      </c>
      <c r="D1255" s="26" t="s">
        <v>14120</v>
      </c>
      <c r="E1255" s="32">
        <v>339.9843</v>
      </c>
      <c r="F1255" s="14"/>
      <c r="G1255" s="18">
        <v>6.23</v>
      </c>
      <c r="H1255" s="13" t="s">
        <v>11240</v>
      </c>
      <c r="I1255" s="3" t="s">
        <v>11259</v>
      </c>
      <c r="J1255" s="18">
        <v>6.23</v>
      </c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</row>
    <row r="1256" ht="14.25" customHeight="1">
      <c r="A1256" s="8">
        <v>1255.0</v>
      </c>
      <c r="B1256" s="9" t="s">
        <v>14121</v>
      </c>
      <c r="C1256" s="3" t="s">
        <v>14122</v>
      </c>
      <c r="D1256" s="3" t="s">
        <v>14123</v>
      </c>
      <c r="E1256" s="25">
        <v>208.4829</v>
      </c>
      <c r="F1256" s="14"/>
      <c r="G1256" s="13">
        <v>4.860780100897445</v>
      </c>
      <c r="H1256" s="13" t="s">
        <v>11240</v>
      </c>
      <c r="I1256" s="3" t="s">
        <v>11300</v>
      </c>
      <c r="J1256" s="11">
        <v>4.860780100897445</v>
      </c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</row>
    <row r="1257" ht="14.25" customHeight="1">
      <c r="A1257" s="8">
        <v>1256.0</v>
      </c>
      <c r="B1257" s="31" t="s">
        <v>14124</v>
      </c>
      <c r="C1257" s="26" t="s">
        <v>14125</v>
      </c>
      <c r="D1257" s="26" t="s">
        <v>14126</v>
      </c>
      <c r="E1257" s="32">
        <v>416.4996</v>
      </c>
      <c r="F1257" s="14"/>
      <c r="G1257" s="18">
        <v>6.32</v>
      </c>
      <c r="H1257" s="13" t="s">
        <v>11240</v>
      </c>
      <c r="I1257" s="3" t="s">
        <v>11259</v>
      </c>
      <c r="J1257" s="18">
        <v>6.32</v>
      </c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</row>
    <row r="1258" ht="14.25" customHeight="1">
      <c r="A1258" s="8">
        <v>1257.0</v>
      </c>
      <c r="B1258" s="31" t="s">
        <v>14127</v>
      </c>
      <c r="C1258" s="26" t="s">
        <v>14128</v>
      </c>
      <c r="D1258" s="26" t="s">
        <v>14129</v>
      </c>
      <c r="E1258" s="32">
        <v>277.915</v>
      </c>
      <c r="F1258" s="14"/>
      <c r="G1258" s="18">
        <v>3.31</v>
      </c>
      <c r="H1258" s="13" t="s">
        <v>11240</v>
      </c>
      <c r="I1258" s="3" t="s">
        <v>11259</v>
      </c>
      <c r="J1258" s="18">
        <v>3.31</v>
      </c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</row>
    <row r="1259" ht="14.25" customHeight="1">
      <c r="A1259" s="8">
        <v>1258.0</v>
      </c>
      <c r="B1259" s="31" t="s">
        <v>14130</v>
      </c>
      <c r="C1259" s="26" t="s">
        <v>14131</v>
      </c>
      <c r="D1259" s="26" t="s">
        <v>14132</v>
      </c>
      <c r="E1259" s="32">
        <v>74.1443</v>
      </c>
      <c r="F1259" s="14"/>
      <c r="G1259" s="18">
        <v>2.26</v>
      </c>
      <c r="H1259" s="13" t="s">
        <v>11240</v>
      </c>
      <c r="I1259" s="3" t="s">
        <v>11259</v>
      </c>
      <c r="J1259" s="18">
        <v>2.26</v>
      </c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</row>
    <row r="1260" ht="14.25" customHeight="1">
      <c r="A1260" s="8">
        <v>1259.0</v>
      </c>
      <c r="B1260" s="31" t="s">
        <v>14133</v>
      </c>
      <c r="C1260" s="26" t="s">
        <v>14134</v>
      </c>
      <c r="D1260" s="26" t="s">
        <v>14135</v>
      </c>
      <c r="E1260" s="32">
        <v>287.3374</v>
      </c>
      <c r="F1260" s="14"/>
      <c r="G1260" s="18">
        <v>5.48</v>
      </c>
      <c r="H1260" s="13" t="s">
        <v>11240</v>
      </c>
      <c r="I1260" s="3" t="s">
        <v>11259</v>
      </c>
      <c r="J1260" s="18">
        <v>5.48</v>
      </c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</row>
    <row r="1261" ht="14.25" customHeight="1">
      <c r="A1261" s="8">
        <v>1260.0</v>
      </c>
      <c r="B1261" s="9" t="s">
        <v>14136</v>
      </c>
      <c r="C1261" s="3" t="s">
        <v>14137</v>
      </c>
      <c r="D1261" s="3" t="s">
        <v>14138</v>
      </c>
      <c r="E1261" s="25">
        <v>166.9269</v>
      </c>
      <c r="F1261" s="14"/>
      <c r="G1261" s="13">
        <v>4.75</v>
      </c>
      <c r="H1261" s="13" t="s">
        <v>11240</v>
      </c>
      <c r="I1261" s="3" t="s">
        <v>11259</v>
      </c>
      <c r="J1261" s="13">
        <v>4.75</v>
      </c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</row>
    <row r="1262" ht="14.25" customHeight="1">
      <c r="A1262" s="8">
        <v>1261.0</v>
      </c>
      <c r="B1262" s="31" t="s">
        <v>14139</v>
      </c>
      <c r="C1262" s="26" t="s">
        <v>14140</v>
      </c>
      <c r="D1262" s="26" t="s">
        <v>14141</v>
      </c>
      <c r="E1262" s="32">
        <v>263.0363</v>
      </c>
      <c r="F1262" s="14"/>
      <c r="G1262" s="18">
        <v>2.44</v>
      </c>
      <c r="H1262" s="13" t="s">
        <v>11240</v>
      </c>
      <c r="I1262" s="3" t="s">
        <v>11259</v>
      </c>
      <c r="J1262" s="18">
        <v>2.44</v>
      </c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</row>
    <row r="1263" ht="14.25" customHeight="1">
      <c r="A1263" s="8">
        <v>1262.0</v>
      </c>
      <c r="B1263" s="31" t="s">
        <v>14142</v>
      </c>
      <c r="C1263" s="26" t="s">
        <v>14143</v>
      </c>
      <c r="D1263" s="26" t="s">
        <v>14144</v>
      </c>
      <c r="E1263" s="32">
        <v>189.0704</v>
      </c>
      <c r="F1263" s="14"/>
      <c r="G1263" s="18">
        <v>3.94</v>
      </c>
      <c r="H1263" s="13" t="s">
        <v>11240</v>
      </c>
      <c r="I1263" s="3" t="s">
        <v>11259</v>
      </c>
      <c r="J1263" s="18">
        <v>3.94</v>
      </c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</row>
    <row r="1264" ht="14.25" customHeight="1">
      <c r="A1264" s="8">
        <v>1263.0</v>
      </c>
      <c r="B1264" s="31" t="s">
        <v>14145</v>
      </c>
      <c r="C1264" s="3" t="s">
        <v>14146</v>
      </c>
      <c r="D1264" s="26" t="s">
        <v>14147</v>
      </c>
      <c r="E1264" s="25">
        <v>385.1706</v>
      </c>
      <c r="F1264" s="14"/>
      <c r="G1264" s="18">
        <v>6.0</v>
      </c>
      <c r="H1264" s="20" t="s">
        <v>11296</v>
      </c>
      <c r="I1264" s="26" t="s">
        <v>11259</v>
      </c>
      <c r="J1264" s="18">
        <v>6.0</v>
      </c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</row>
    <row r="1265" ht="14.25" customHeight="1">
      <c r="A1265" s="8">
        <v>1264.0</v>
      </c>
      <c r="B1265" s="31" t="s">
        <v>14148</v>
      </c>
      <c r="C1265" s="3" t="s">
        <v>14149</v>
      </c>
      <c r="D1265" s="26" t="s">
        <v>14150</v>
      </c>
      <c r="E1265" s="25">
        <v>303.8432</v>
      </c>
      <c r="F1265" s="14"/>
      <c r="G1265" s="18">
        <v>6.15</v>
      </c>
      <c r="H1265" s="20" t="s">
        <v>11296</v>
      </c>
      <c r="I1265" s="26" t="s">
        <v>11259</v>
      </c>
      <c r="J1265" s="18">
        <v>6.15</v>
      </c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</row>
    <row r="1266" ht="14.25" customHeight="1">
      <c r="A1266" s="8">
        <v>1265.0</v>
      </c>
      <c r="B1266" s="31" t="s">
        <v>14151</v>
      </c>
      <c r="C1266" s="3" t="s">
        <v>14152</v>
      </c>
      <c r="D1266" s="26" t="s">
        <v>14153</v>
      </c>
      <c r="E1266" s="25">
        <v>631.5556</v>
      </c>
      <c r="F1266" s="14"/>
      <c r="G1266" s="18">
        <v>6.04</v>
      </c>
      <c r="H1266" s="20" t="s">
        <v>11296</v>
      </c>
      <c r="I1266" s="26" t="s">
        <v>11259</v>
      </c>
      <c r="J1266" s="18">
        <v>6.04</v>
      </c>
      <c r="K1266" s="4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</row>
    <row r="1267" ht="14.25" customHeight="1">
      <c r="A1267" s="8">
        <v>1266.0</v>
      </c>
      <c r="B1267" s="31" t="s">
        <v>14154</v>
      </c>
      <c r="C1267" s="3" t="s">
        <v>14155</v>
      </c>
      <c r="D1267" s="26" t="s">
        <v>14156</v>
      </c>
      <c r="E1267" s="25">
        <v>555.4226</v>
      </c>
      <c r="F1267" s="14"/>
      <c r="G1267" s="18">
        <v>6.74</v>
      </c>
      <c r="H1267" s="20" t="s">
        <v>11296</v>
      </c>
      <c r="I1267" s="26" t="s">
        <v>11259</v>
      </c>
      <c r="J1267" s="18">
        <v>6.74</v>
      </c>
      <c r="K1267" s="4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</row>
    <row r="1268" ht="14.25" customHeight="1">
      <c r="A1268" s="8">
        <v>1267.0</v>
      </c>
      <c r="B1268" s="31" t="s">
        <v>14157</v>
      </c>
      <c r="C1268" s="3" t="s">
        <v>14158</v>
      </c>
      <c r="D1268" s="26" t="s">
        <v>14159</v>
      </c>
      <c r="E1268" s="25">
        <v>416.0552</v>
      </c>
      <c r="F1268" s="14"/>
      <c r="G1268" s="18">
        <v>8.44</v>
      </c>
      <c r="H1268" s="20" t="s">
        <v>11296</v>
      </c>
      <c r="I1268" s="26" t="s">
        <v>11259</v>
      </c>
      <c r="J1268" s="18">
        <v>8.44</v>
      </c>
      <c r="K1268" s="4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</row>
    <row r="1269" ht="14.25" customHeight="1">
      <c r="A1269" s="8">
        <v>1268.0</v>
      </c>
      <c r="B1269" s="31" t="s">
        <v>14160</v>
      </c>
      <c r="C1269" s="26" t="s">
        <v>14161</v>
      </c>
      <c r="D1269" s="26" t="s">
        <v>14162</v>
      </c>
      <c r="E1269" s="32">
        <v>354.7974</v>
      </c>
      <c r="F1269" s="14"/>
      <c r="G1269" s="18">
        <v>6.45</v>
      </c>
      <c r="H1269" s="13" t="s">
        <v>11240</v>
      </c>
      <c r="I1269" s="3" t="s">
        <v>11259</v>
      </c>
      <c r="J1269" s="18">
        <v>6.45</v>
      </c>
      <c r="K1269" s="4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</row>
    <row r="1270" ht="14.25" customHeight="1">
      <c r="A1270" s="8">
        <v>1269.0</v>
      </c>
      <c r="B1270" s="31" t="s">
        <v>14163</v>
      </c>
      <c r="C1270" s="3" t="s">
        <v>14164</v>
      </c>
      <c r="D1270" s="26" t="s">
        <v>14165</v>
      </c>
      <c r="E1270" s="25">
        <v>743.7101</v>
      </c>
      <c r="F1270" s="14"/>
      <c r="G1270" s="18">
        <v>5.51</v>
      </c>
      <c r="H1270" s="20" t="s">
        <v>11296</v>
      </c>
      <c r="I1270" s="26" t="s">
        <v>11259</v>
      </c>
      <c r="J1270" s="18">
        <v>5.51</v>
      </c>
      <c r="K1270" s="4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</row>
    <row r="1271" ht="14.25" customHeight="1">
      <c r="A1271" s="8">
        <v>1270.0</v>
      </c>
      <c r="B1271" s="31" t="s">
        <v>14166</v>
      </c>
      <c r="C1271" s="26" t="s">
        <v>14167</v>
      </c>
      <c r="D1271" s="26" t="s">
        <v>14168</v>
      </c>
      <c r="E1271" s="32">
        <v>191.5164</v>
      </c>
      <c r="F1271" s="14"/>
      <c r="G1271" s="18">
        <v>5.23</v>
      </c>
      <c r="H1271" s="13" t="s">
        <v>11240</v>
      </c>
      <c r="I1271" s="3" t="s">
        <v>11259</v>
      </c>
      <c r="J1271" s="18">
        <v>5.23</v>
      </c>
      <c r="K1271" s="4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</row>
    <row r="1272" ht="14.25" customHeight="1">
      <c r="A1272" s="8">
        <v>1271.0</v>
      </c>
      <c r="B1272" s="31" t="s">
        <v>14169</v>
      </c>
      <c r="C1272" s="3" t="s">
        <v>14170</v>
      </c>
      <c r="D1272" s="26" t="s">
        <v>14171</v>
      </c>
      <c r="E1272" s="25">
        <v>202.0393</v>
      </c>
      <c r="F1272" s="14"/>
      <c r="G1272" s="18">
        <v>2.54</v>
      </c>
      <c r="H1272" s="20" t="s">
        <v>11296</v>
      </c>
      <c r="I1272" s="26" t="s">
        <v>11259</v>
      </c>
      <c r="J1272" s="18">
        <v>2.54</v>
      </c>
      <c r="K1272" s="4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</row>
    <row r="1273" ht="14.25" customHeight="1">
      <c r="A1273" s="8">
        <v>1272.0</v>
      </c>
      <c r="B1273" s="31" t="s">
        <v>2973</v>
      </c>
      <c r="C1273" s="3" t="s">
        <v>2974</v>
      </c>
      <c r="D1273" s="26" t="s">
        <v>14172</v>
      </c>
      <c r="E1273" s="25">
        <v>347.1656</v>
      </c>
      <c r="F1273" s="14"/>
      <c r="G1273" s="18">
        <v>8.5</v>
      </c>
      <c r="H1273" s="20" t="s">
        <v>11296</v>
      </c>
      <c r="I1273" s="26" t="s">
        <v>11259</v>
      </c>
      <c r="J1273" s="18">
        <v>8.5</v>
      </c>
      <c r="K1273" s="4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</row>
    <row r="1274" ht="14.25" customHeight="1">
      <c r="A1274" s="8">
        <v>1273.0</v>
      </c>
      <c r="B1274" s="31" t="s">
        <v>14173</v>
      </c>
      <c r="C1274" s="26" t="s">
        <v>14174</v>
      </c>
      <c r="D1274" s="26" t="s">
        <v>14175</v>
      </c>
      <c r="E1274" s="32">
        <v>571.5896</v>
      </c>
      <c r="F1274" s="14"/>
      <c r="G1274" s="18">
        <v>8.96</v>
      </c>
      <c r="H1274" s="20" t="s">
        <v>11296</v>
      </c>
      <c r="I1274" s="26" t="s">
        <v>11259</v>
      </c>
      <c r="J1274" s="18">
        <v>8.96</v>
      </c>
      <c r="K1274" s="4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</row>
    <row r="1275" ht="15.0" customHeight="1">
      <c r="A1275" s="8">
        <v>1274.0</v>
      </c>
      <c r="B1275" s="31" t="s">
        <v>14176</v>
      </c>
      <c r="C1275" s="3" t="s">
        <v>14177</v>
      </c>
      <c r="D1275" s="26" t="s">
        <v>14178</v>
      </c>
      <c r="E1275" s="25">
        <v>569.488</v>
      </c>
      <c r="F1275" s="14"/>
      <c r="G1275" s="18">
        <v>7.55</v>
      </c>
      <c r="H1275" s="20" t="s">
        <v>11296</v>
      </c>
      <c r="I1275" s="26" t="s">
        <v>11259</v>
      </c>
      <c r="J1275" s="18">
        <v>7.55</v>
      </c>
      <c r="K1275" s="4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</row>
    <row r="1276" ht="15.75" customHeight="1">
      <c r="A1276" s="8">
        <v>1275.0</v>
      </c>
      <c r="B1276" s="31" t="s">
        <v>14179</v>
      </c>
      <c r="C1276" s="3" t="s">
        <v>14180</v>
      </c>
      <c r="D1276" s="26" t="s">
        <v>14181</v>
      </c>
      <c r="E1276" s="25">
        <v>596.1028</v>
      </c>
      <c r="F1276" s="14"/>
      <c r="G1276" s="18">
        <v>8.73</v>
      </c>
      <c r="H1276" s="20" t="s">
        <v>11296</v>
      </c>
      <c r="I1276" s="26" t="s">
        <v>11259</v>
      </c>
      <c r="J1276" s="18">
        <v>8.73</v>
      </c>
      <c r="K1276" s="4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</row>
    <row r="1277" ht="15.75" customHeight="1">
      <c r="A1277" s="8">
        <v>1276.0</v>
      </c>
      <c r="B1277" s="31" t="s">
        <v>14182</v>
      </c>
      <c r="C1277" s="26" t="s">
        <v>14183</v>
      </c>
      <c r="D1277" s="26" t="s">
        <v>14184</v>
      </c>
      <c r="E1277" s="32">
        <v>322.2321</v>
      </c>
      <c r="F1277" s="14"/>
      <c r="G1277" s="18">
        <v>3.37</v>
      </c>
      <c r="H1277" s="13" t="s">
        <v>11240</v>
      </c>
      <c r="I1277" s="3" t="s">
        <v>11259</v>
      </c>
      <c r="J1277" s="18">
        <v>3.37</v>
      </c>
      <c r="K1277" s="4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</row>
    <row r="1278" ht="15.75" customHeight="1">
      <c r="A1278" s="8">
        <v>1277.0</v>
      </c>
      <c r="B1278" s="31" t="s">
        <v>14185</v>
      </c>
      <c r="C1278" s="3" t="s">
        <v>14186</v>
      </c>
      <c r="D1278" s="26" t="s">
        <v>14187</v>
      </c>
      <c r="E1278" s="25">
        <v>385.4738</v>
      </c>
      <c r="F1278" s="14"/>
      <c r="G1278" s="18">
        <v>7.39</v>
      </c>
      <c r="H1278" s="20" t="s">
        <v>11296</v>
      </c>
      <c r="I1278" s="26" t="s">
        <v>11259</v>
      </c>
      <c r="J1278" s="18">
        <v>7.39</v>
      </c>
      <c r="K1278" s="4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</row>
    <row r="1279" ht="15.75" customHeight="1">
      <c r="A1279" s="14"/>
      <c r="B1279" s="45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</row>
    <row r="1280" ht="15.75" customHeight="1">
      <c r="A1280" s="46"/>
      <c r="B1280" s="9"/>
      <c r="C1280" s="3"/>
      <c r="D1280" s="27"/>
      <c r="E1280" s="25"/>
      <c r="F1280" s="14"/>
      <c r="G1280" s="13"/>
      <c r="H1280" s="8"/>
      <c r="I1280" s="6"/>
      <c r="J1280" s="11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</row>
    <row r="1281" ht="15.75" customHeight="1">
      <c r="A1281" s="46"/>
      <c r="B1281" s="9"/>
      <c r="C1281" s="3"/>
      <c r="D1281" s="27"/>
      <c r="E1281" s="25"/>
      <c r="F1281" s="14"/>
      <c r="G1281" s="13"/>
      <c r="H1281" s="8"/>
      <c r="I1281" s="6"/>
      <c r="J1281" s="11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</row>
    <row r="1282" ht="15.75" customHeight="1">
      <c r="A1282" s="46"/>
      <c r="B1282" s="9"/>
      <c r="C1282" s="3"/>
      <c r="D1282" s="27"/>
      <c r="E1282" s="25"/>
      <c r="F1282" s="14"/>
      <c r="G1282" s="13"/>
      <c r="H1282" s="8"/>
      <c r="I1282" s="6"/>
      <c r="J1282" s="11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</row>
    <row r="1283" ht="15.75" customHeight="1">
      <c r="A1283" s="46"/>
      <c r="B1283" s="9"/>
      <c r="C1283" s="3"/>
      <c r="D1283" s="27"/>
      <c r="E1283" s="25"/>
      <c r="F1283" s="14"/>
      <c r="G1283" s="13"/>
      <c r="H1283" s="8"/>
      <c r="I1283" s="6"/>
      <c r="J1283" s="11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</row>
    <row r="1284" ht="15.75" customHeight="1">
      <c r="A1284" s="46"/>
      <c r="B1284" s="9"/>
      <c r="C1284" s="3"/>
      <c r="D1284" s="27"/>
      <c r="E1284" s="25"/>
      <c r="F1284" s="14"/>
      <c r="G1284" s="13"/>
      <c r="H1284" s="8"/>
      <c r="I1284" s="6"/>
      <c r="J1284" s="11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</row>
    <row r="1285" ht="15.75" customHeight="1">
      <c r="A1285" s="46"/>
      <c r="B1285" s="9"/>
      <c r="C1285" s="3"/>
      <c r="D1285" s="27"/>
      <c r="E1285" s="25"/>
      <c r="F1285" s="14"/>
      <c r="G1285" s="13"/>
      <c r="H1285" s="8"/>
      <c r="I1285" s="6"/>
      <c r="J1285" s="11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</row>
    <row r="1286" ht="15.75" customHeight="1">
      <c r="A1286" s="46"/>
      <c r="B1286" s="9"/>
      <c r="C1286" s="3"/>
      <c r="D1286" s="27"/>
      <c r="E1286" s="25"/>
      <c r="F1286" s="14"/>
      <c r="G1286" s="13"/>
      <c r="H1286" s="8"/>
      <c r="I1286" s="6"/>
      <c r="J1286" s="11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</row>
    <row r="1287" ht="15.75" customHeight="1">
      <c r="A1287" s="46"/>
      <c r="B1287" s="9"/>
      <c r="C1287" s="3"/>
      <c r="D1287" s="27"/>
      <c r="E1287" s="25"/>
      <c r="F1287" s="14"/>
      <c r="G1287" s="13"/>
      <c r="H1287" s="8"/>
      <c r="I1287" s="6"/>
      <c r="J1287" s="11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</row>
    <row r="1288" ht="15.75" customHeight="1">
      <c r="A1288" s="46"/>
      <c r="B1288" s="9"/>
      <c r="C1288" s="3"/>
      <c r="D1288" s="27"/>
      <c r="E1288" s="25"/>
      <c r="F1288" s="14"/>
      <c r="G1288" s="13"/>
      <c r="H1288" s="8"/>
      <c r="I1288" s="6"/>
      <c r="J1288" s="11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</row>
    <row r="1289" ht="15.75" customHeight="1">
      <c r="A1289" s="46"/>
      <c r="B1289" s="9"/>
      <c r="C1289" s="3"/>
      <c r="D1289" s="27"/>
      <c r="E1289" s="25"/>
      <c r="F1289" s="14"/>
      <c r="G1289" s="13"/>
      <c r="H1289" s="8"/>
      <c r="I1289" s="6"/>
      <c r="J1289" s="11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</row>
    <row r="1290" ht="15.75" customHeight="1">
      <c r="A1290" s="46"/>
      <c r="B1290" s="9"/>
      <c r="C1290" s="3"/>
      <c r="D1290" s="27"/>
      <c r="E1290" s="25"/>
      <c r="F1290" s="14"/>
      <c r="G1290" s="13"/>
      <c r="H1290" s="8"/>
      <c r="I1290" s="6"/>
      <c r="J1290" s="11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</row>
    <row r="1291" ht="15.75" customHeight="1">
      <c r="A1291" s="46"/>
      <c r="B1291" s="9"/>
      <c r="C1291" s="3"/>
      <c r="D1291" s="27"/>
      <c r="E1291" s="25"/>
      <c r="F1291" s="14"/>
      <c r="G1291" s="13"/>
      <c r="H1291" s="8"/>
      <c r="I1291" s="6"/>
      <c r="J1291" s="11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</row>
    <row r="1292" ht="15.75" customHeight="1">
      <c r="A1292" s="46"/>
      <c r="B1292" s="9"/>
      <c r="C1292" s="3"/>
      <c r="D1292" s="27"/>
      <c r="E1292" s="25"/>
      <c r="F1292" s="14"/>
      <c r="G1292" s="13"/>
      <c r="H1292" s="8"/>
      <c r="I1292" s="6"/>
      <c r="J1292" s="11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</row>
    <row r="1293" ht="15.75" customHeight="1">
      <c r="A1293" s="46"/>
      <c r="B1293" s="9"/>
      <c r="C1293" s="3"/>
      <c r="D1293" s="27"/>
      <c r="E1293" s="25"/>
      <c r="F1293" s="14"/>
      <c r="G1293" s="13"/>
      <c r="H1293" s="8"/>
      <c r="I1293" s="6"/>
      <c r="J1293" s="11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</row>
    <row r="1294" ht="15.75" customHeight="1">
      <c r="A1294" s="46"/>
      <c r="B1294" s="9"/>
      <c r="C1294" s="3"/>
      <c r="D1294" s="27"/>
      <c r="E1294" s="25"/>
      <c r="F1294" s="14"/>
      <c r="G1294" s="13"/>
      <c r="H1294" s="8"/>
      <c r="I1294" s="6"/>
      <c r="J1294" s="11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</row>
    <row r="1295" ht="15.75" customHeight="1">
      <c r="A1295" s="46"/>
      <c r="B1295" s="9"/>
      <c r="C1295" s="3"/>
      <c r="D1295" s="27"/>
      <c r="E1295" s="25"/>
      <c r="F1295" s="14"/>
      <c r="G1295" s="13"/>
      <c r="H1295" s="8"/>
      <c r="I1295" s="6"/>
      <c r="J1295" s="11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</row>
    <row r="1296" ht="15.75" customHeight="1">
      <c r="A1296" s="46"/>
      <c r="B1296" s="9"/>
      <c r="C1296" s="3"/>
      <c r="D1296" s="27"/>
      <c r="E1296" s="25"/>
      <c r="F1296" s="14"/>
      <c r="G1296" s="13"/>
      <c r="H1296" s="8"/>
      <c r="I1296" s="6"/>
      <c r="J1296" s="11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</row>
    <row r="1297" ht="15.75" customHeight="1">
      <c r="A1297" s="46"/>
      <c r="B1297" s="9"/>
      <c r="C1297" s="3"/>
      <c r="D1297" s="27"/>
      <c r="E1297" s="25"/>
      <c r="F1297" s="14"/>
      <c r="G1297" s="13"/>
      <c r="H1297" s="8"/>
      <c r="I1297" s="6"/>
      <c r="J1297" s="11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</row>
    <row r="1298" ht="15.75" customHeight="1">
      <c r="A1298" s="46"/>
      <c r="B1298" s="9"/>
      <c r="C1298" s="3"/>
      <c r="D1298" s="27"/>
      <c r="E1298" s="25"/>
      <c r="F1298" s="14"/>
      <c r="G1298" s="13"/>
      <c r="H1298" s="8"/>
      <c r="I1298" s="6"/>
      <c r="J1298" s="11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</row>
    <row r="1299" ht="15.75" customHeight="1">
      <c r="A1299" s="46"/>
      <c r="B1299" s="9"/>
      <c r="C1299" s="3"/>
      <c r="D1299" s="27"/>
      <c r="E1299" s="25"/>
      <c r="F1299" s="14"/>
      <c r="G1299" s="13"/>
      <c r="H1299" s="8"/>
      <c r="I1299" s="6"/>
      <c r="J1299" s="11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</row>
    <row r="1300" ht="15.75" customHeight="1">
      <c r="A1300" s="46"/>
      <c r="B1300" s="9"/>
      <c r="C1300" s="3"/>
      <c r="D1300" s="27"/>
      <c r="E1300" s="25"/>
      <c r="F1300" s="14"/>
      <c r="G1300" s="13"/>
      <c r="H1300" s="8"/>
      <c r="I1300" s="6"/>
      <c r="J1300" s="11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</row>
    <row r="1301" ht="15.75" customHeight="1">
      <c r="A1301" s="46"/>
      <c r="B1301" s="9"/>
      <c r="C1301" s="3"/>
      <c r="D1301" s="27"/>
      <c r="E1301" s="25"/>
      <c r="F1301" s="14"/>
      <c r="G1301" s="13"/>
      <c r="H1301" s="8"/>
      <c r="I1301" s="6"/>
      <c r="J1301" s="11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</row>
    <row r="1302" ht="15.75" customHeight="1">
      <c r="A1302" s="46"/>
      <c r="B1302" s="9"/>
      <c r="C1302" s="3"/>
      <c r="D1302" s="27"/>
      <c r="E1302" s="25"/>
      <c r="F1302" s="14"/>
      <c r="G1302" s="13"/>
      <c r="H1302" s="8"/>
      <c r="I1302" s="6"/>
      <c r="J1302" s="11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</row>
    <row r="1303" ht="15.75" customHeight="1">
      <c r="A1303" s="46"/>
      <c r="B1303" s="9"/>
      <c r="C1303" s="3"/>
      <c r="D1303" s="27"/>
      <c r="E1303" s="25"/>
      <c r="F1303" s="14"/>
      <c r="G1303" s="13"/>
      <c r="H1303" s="8"/>
      <c r="I1303" s="6"/>
      <c r="J1303" s="11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</row>
    <row r="1304" ht="15.75" customHeight="1">
      <c r="A1304" s="46"/>
      <c r="B1304" s="9"/>
      <c r="C1304" s="3"/>
      <c r="D1304" s="27"/>
      <c r="E1304" s="25"/>
      <c r="F1304" s="14"/>
      <c r="G1304" s="13"/>
      <c r="H1304" s="8"/>
      <c r="I1304" s="6"/>
      <c r="J1304" s="11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</row>
    <row r="1305" ht="15.75" customHeight="1">
      <c r="A1305" s="46"/>
      <c r="B1305" s="9"/>
      <c r="C1305" s="3"/>
      <c r="D1305" s="27"/>
      <c r="E1305" s="25"/>
      <c r="F1305" s="14"/>
      <c r="G1305" s="13"/>
      <c r="H1305" s="8"/>
      <c r="I1305" s="6"/>
      <c r="J1305" s="11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</row>
    <row r="1306" ht="15.75" customHeight="1">
      <c r="A1306" s="46"/>
      <c r="B1306" s="9"/>
      <c r="C1306" s="3"/>
      <c r="D1306" s="27"/>
      <c r="E1306" s="25"/>
      <c r="F1306" s="14"/>
      <c r="G1306" s="13"/>
      <c r="H1306" s="8"/>
      <c r="I1306" s="6"/>
      <c r="J1306" s="11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</row>
    <row r="1307" ht="15.75" customHeight="1">
      <c r="A1307" s="46"/>
      <c r="B1307" s="9"/>
      <c r="C1307" s="3"/>
      <c r="D1307" s="27"/>
      <c r="E1307" s="25"/>
      <c r="F1307" s="14"/>
      <c r="G1307" s="13"/>
      <c r="H1307" s="8"/>
      <c r="I1307" s="6"/>
      <c r="J1307" s="11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</row>
    <row r="1308" ht="15.75" customHeight="1">
      <c r="A1308" s="46"/>
      <c r="B1308" s="9"/>
      <c r="C1308" s="3"/>
      <c r="D1308" s="27"/>
      <c r="E1308" s="25"/>
      <c r="F1308" s="14"/>
      <c r="G1308" s="13"/>
      <c r="H1308" s="8"/>
      <c r="I1308" s="6"/>
      <c r="J1308" s="11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</row>
    <row r="1309" ht="15.75" customHeight="1">
      <c r="A1309" s="46"/>
      <c r="B1309" s="9"/>
      <c r="C1309" s="3"/>
      <c r="D1309" s="27"/>
      <c r="E1309" s="25"/>
      <c r="F1309" s="14"/>
      <c r="G1309" s="13"/>
      <c r="H1309" s="8"/>
      <c r="I1309" s="6"/>
      <c r="J1309" s="11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</row>
    <row r="1310" ht="15.75" customHeight="1">
      <c r="A1310" s="46"/>
      <c r="B1310" s="9"/>
      <c r="C1310" s="3"/>
      <c r="D1310" s="27"/>
      <c r="E1310" s="25"/>
      <c r="F1310" s="14"/>
      <c r="G1310" s="13"/>
      <c r="H1310" s="8"/>
      <c r="I1310" s="6"/>
      <c r="J1310" s="11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</row>
    <row r="1311" ht="15.75" customHeight="1">
      <c r="A1311" s="46"/>
      <c r="B1311" s="9"/>
      <c r="C1311" s="3"/>
      <c r="D1311" s="27"/>
      <c r="E1311" s="25"/>
      <c r="F1311" s="14"/>
      <c r="G1311" s="13"/>
      <c r="H1311" s="8"/>
      <c r="I1311" s="6"/>
      <c r="J1311" s="11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</row>
    <row r="1312" ht="15.75" customHeight="1">
      <c r="A1312" s="46"/>
      <c r="B1312" s="9"/>
      <c r="C1312" s="3"/>
      <c r="D1312" s="27"/>
      <c r="E1312" s="25"/>
      <c r="F1312" s="14"/>
      <c r="G1312" s="13"/>
      <c r="H1312" s="8"/>
      <c r="I1312" s="6"/>
      <c r="J1312" s="11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</row>
    <row r="1313" ht="15.75" customHeight="1">
      <c r="A1313" s="46"/>
      <c r="B1313" s="9"/>
      <c r="C1313" s="3"/>
      <c r="D1313" s="27"/>
      <c r="E1313" s="25"/>
      <c r="F1313" s="14"/>
      <c r="G1313" s="13"/>
      <c r="H1313" s="8"/>
      <c r="I1313" s="6"/>
      <c r="J1313" s="11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</row>
    <row r="1314" ht="15.75" customHeight="1">
      <c r="A1314" s="46"/>
      <c r="B1314" s="9"/>
      <c r="C1314" s="3"/>
      <c r="D1314" s="27"/>
      <c r="E1314" s="25"/>
      <c r="F1314" s="14"/>
      <c r="G1314" s="13"/>
      <c r="H1314" s="8"/>
      <c r="I1314" s="6"/>
      <c r="J1314" s="11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</row>
    <row r="1315" ht="15.75" customHeight="1">
      <c r="A1315" s="46"/>
      <c r="B1315" s="9"/>
      <c r="C1315" s="3"/>
      <c r="D1315" s="27"/>
      <c r="E1315" s="25"/>
      <c r="F1315" s="14"/>
      <c r="G1315" s="13"/>
      <c r="H1315" s="8"/>
      <c r="I1315" s="6"/>
      <c r="J1315" s="11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</row>
    <row r="1316" ht="15.75" customHeight="1">
      <c r="A1316" s="46"/>
      <c r="B1316" s="9"/>
      <c r="C1316" s="3"/>
      <c r="D1316" s="27"/>
      <c r="E1316" s="25"/>
      <c r="F1316" s="14"/>
      <c r="G1316" s="13"/>
      <c r="H1316" s="8"/>
      <c r="I1316" s="6"/>
      <c r="J1316" s="11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</row>
    <row r="1317" ht="15.75" customHeight="1">
      <c r="A1317" s="46"/>
      <c r="B1317" s="9"/>
      <c r="C1317" s="3"/>
      <c r="D1317" s="27"/>
      <c r="E1317" s="25"/>
      <c r="F1317" s="14"/>
      <c r="G1317" s="13"/>
      <c r="H1317" s="8"/>
      <c r="I1317" s="6"/>
      <c r="J1317" s="11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</row>
    <row r="1318" ht="15.75" customHeight="1">
      <c r="A1318" s="46"/>
      <c r="B1318" s="9"/>
      <c r="C1318" s="3"/>
      <c r="D1318" s="27"/>
      <c r="E1318" s="25"/>
      <c r="F1318" s="14"/>
      <c r="G1318" s="13"/>
      <c r="H1318" s="8"/>
      <c r="I1318" s="6"/>
      <c r="J1318" s="11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</row>
    <row r="1319" ht="15.75" customHeight="1">
      <c r="A1319" s="46"/>
      <c r="B1319" s="9"/>
      <c r="C1319" s="3"/>
      <c r="D1319" s="27"/>
      <c r="E1319" s="25"/>
      <c r="F1319" s="14"/>
      <c r="G1319" s="13"/>
      <c r="H1319" s="8"/>
      <c r="I1319" s="6"/>
      <c r="J1319" s="11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</row>
    <row r="1320" ht="15.75" customHeight="1">
      <c r="A1320" s="46"/>
      <c r="B1320" s="9"/>
      <c r="C1320" s="3"/>
      <c r="D1320" s="27"/>
      <c r="E1320" s="25"/>
      <c r="F1320" s="14"/>
      <c r="G1320" s="13"/>
      <c r="H1320" s="8"/>
      <c r="I1320" s="6"/>
      <c r="J1320" s="11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</row>
    <row r="1321" ht="15.75" customHeight="1">
      <c r="A1321" s="46"/>
      <c r="B1321" s="9"/>
      <c r="C1321" s="3"/>
      <c r="D1321" s="27"/>
      <c r="E1321" s="25"/>
      <c r="F1321" s="14"/>
      <c r="G1321" s="13"/>
      <c r="H1321" s="8"/>
      <c r="I1321" s="6"/>
      <c r="J1321" s="11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</row>
    <row r="1322" ht="15.75" customHeight="1">
      <c r="A1322" s="8"/>
      <c r="B1322" s="9"/>
      <c r="C1322" s="3"/>
      <c r="D1322" s="3"/>
      <c r="E1322" s="25"/>
      <c r="F1322" s="11"/>
      <c r="G1322" s="9"/>
      <c r="H1322" s="13"/>
      <c r="I1322" s="3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</row>
    <row r="1323" ht="15.75" customHeight="1">
      <c r="A1323" s="8"/>
      <c r="B1323" s="9"/>
      <c r="C1323" s="3"/>
      <c r="D1323" s="3"/>
      <c r="E1323" s="25"/>
      <c r="F1323" s="11"/>
      <c r="G1323" s="9"/>
      <c r="H1323" s="13"/>
      <c r="I1323" s="3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</row>
    <row r="1324" ht="15.75" customHeight="1">
      <c r="A1324" s="8"/>
      <c r="B1324" s="9"/>
      <c r="C1324" s="3"/>
      <c r="D1324" s="3"/>
      <c r="E1324" s="25"/>
      <c r="F1324" s="11"/>
      <c r="G1324" s="9"/>
      <c r="H1324" s="13"/>
      <c r="I1324" s="3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</row>
    <row r="1325" ht="15.75" customHeight="1">
      <c r="A1325" s="8"/>
      <c r="B1325" s="9"/>
      <c r="C1325" s="3"/>
      <c r="D1325" s="3"/>
      <c r="E1325" s="25"/>
      <c r="F1325" s="11"/>
      <c r="G1325" s="9"/>
      <c r="H1325" s="13"/>
      <c r="I1325" s="3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</row>
    <row r="1326" ht="15.75" customHeight="1">
      <c r="A1326" s="8"/>
      <c r="B1326" s="9"/>
      <c r="C1326" s="3"/>
      <c r="D1326" s="3"/>
      <c r="E1326" s="25"/>
      <c r="F1326" s="11"/>
      <c r="G1326" s="9"/>
      <c r="H1326" s="13"/>
      <c r="I1326" s="3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2012-08-01T12:26:26Z</dcterms:created>
  <dc:creator>User</dc:creator>
</cp:coreProperties>
</file>