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22995" windowHeight="9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3" i="1" l="1"/>
  <c r="F29" i="1"/>
  <c r="F20" i="1"/>
  <c r="F28" i="1" l="1"/>
  <c r="F24" i="1"/>
  <c r="F32" i="1"/>
  <c r="F23" i="1"/>
  <c r="F27" i="1" s="1"/>
  <c r="F30" i="1" s="1"/>
  <c r="F22" i="1"/>
  <c r="F21" i="1"/>
</calcChain>
</file>

<file path=xl/sharedStrings.xml><?xml version="1.0" encoding="utf-8"?>
<sst xmlns="http://schemas.openxmlformats.org/spreadsheetml/2006/main" count="55" uniqueCount="46">
  <si>
    <t>INPUTS</t>
  </si>
  <si>
    <t>Based on typical scaffolding tubes</t>
  </si>
  <si>
    <t>Length</t>
  </si>
  <si>
    <t>L</t>
  </si>
  <si>
    <t>ft</t>
  </si>
  <si>
    <t>Outer diameter</t>
  </si>
  <si>
    <t>in</t>
  </si>
  <si>
    <t>D</t>
  </si>
  <si>
    <t>Wall thickness</t>
  </si>
  <si>
    <t>t</t>
  </si>
  <si>
    <t>CALCULATIONS</t>
  </si>
  <si>
    <t>Steel yield</t>
  </si>
  <si>
    <t>ksi</t>
  </si>
  <si>
    <t>E</t>
  </si>
  <si>
    <t>Weight of robot</t>
  </si>
  <si>
    <t>lbs</t>
  </si>
  <si>
    <t>Steel Young's Modulus</t>
  </si>
  <si>
    <r>
      <rPr>
        <sz val="11"/>
        <color theme="1"/>
        <rFont val="GreekC"/>
      </rPr>
      <t>σ</t>
    </r>
    <r>
      <rPr>
        <sz val="11"/>
        <color theme="1"/>
        <rFont val="Calibri"/>
        <family val="2"/>
        <scheme val="minor"/>
      </rPr>
      <t>y</t>
    </r>
  </si>
  <si>
    <t>Density of steel</t>
  </si>
  <si>
    <t>pcf</t>
  </si>
  <si>
    <t>r</t>
  </si>
  <si>
    <t>Complete guess</t>
  </si>
  <si>
    <t>Weight of one tube</t>
  </si>
  <si>
    <t>Cross sectional area of tube</t>
  </si>
  <si>
    <t>A.tube</t>
  </si>
  <si>
    <t>W.tube</t>
  </si>
  <si>
    <t>W.rob</t>
  </si>
  <si>
    <t>in^2</t>
  </si>
  <si>
    <t>Length of tube in inches</t>
  </si>
  <si>
    <t>L.tube</t>
  </si>
  <si>
    <t>Density in pci</t>
  </si>
  <si>
    <t>pci</t>
  </si>
  <si>
    <t>Horizontal cantilever</t>
  </si>
  <si>
    <t>Bending moment under self-weight</t>
  </si>
  <si>
    <t>BM.self</t>
  </si>
  <si>
    <t>lb.in</t>
  </si>
  <si>
    <t>BM.self+tip</t>
  </si>
  <si>
    <t>Bending moment with self-weight and robot+beam at tip</t>
  </si>
  <si>
    <t xml:space="preserve">Moment of inertia </t>
  </si>
  <si>
    <t>I.tube</t>
  </si>
  <si>
    <t>in^4</t>
  </si>
  <si>
    <t>BM limit of tube itself</t>
  </si>
  <si>
    <t>BM&gt;tubelim</t>
  </si>
  <si>
    <t>kip.in</t>
  </si>
  <si>
    <t>ASTM A500 Grade B tubing</t>
  </si>
  <si>
    <t>Weight at 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</si>
</sst>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reekC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2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0" fontId="3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12</xdr:col>
          <xdr:colOff>323850</xdr:colOff>
          <xdr:row>6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8:H33"/>
  <sheetViews>
    <sheetView tabSelected="1" topLeftCell="A8" workbookViewId="0">
      <selection activeCell="G28" sqref="G28"/>
    </sheetView>
  </sheetViews>
  <sheetFormatPr defaultRowHeight="15" x14ac:dyDescent="0.25"/>
  <cols>
    <col min="1" max="1" width="27.5703125" customWidth="1"/>
    <col min="4" max="4" width="9.140625" style="2"/>
    <col min="5" max="5" width="11.85546875" customWidth="1"/>
  </cols>
  <sheetData>
    <row r="8" spans="2:8" ht="15.75" x14ac:dyDescent="0.25">
      <c r="B8" s="7" t="s">
        <v>0</v>
      </c>
    </row>
    <row r="9" spans="2:8" x14ac:dyDescent="0.25">
      <c r="C9" t="s">
        <v>1</v>
      </c>
    </row>
    <row r="11" spans="2:8" x14ac:dyDescent="0.25">
      <c r="D11" s="2" t="s">
        <v>2</v>
      </c>
      <c r="E11" t="s">
        <v>3</v>
      </c>
      <c r="F11">
        <v>10</v>
      </c>
      <c r="G11" t="s">
        <v>4</v>
      </c>
    </row>
    <row r="12" spans="2:8" x14ac:dyDescent="0.25">
      <c r="D12" s="2" t="s">
        <v>5</v>
      </c>
      <c r="E12" t="s">
        <v>7</v>
      </c>
      <c r="F12">
        <v>1.9</v>
      </c>
      <c r="G12" t="s">
        <v>6</v>
      </c>
    </row>
    <row r="13" spans="2:8" x14ac:dyDescent="0.25">
      <c r="D13" s="2" t="s">
        <v>8</v>
      </c>
      <c r="E13" t="s">
        <v>9</v>
      </c>
      <c r="F13">
        <v>0.14499999999999999</v>
      </c>
      <c r="G13" t="s">
        <v>6</v>
      </c>
    </row>
    <row r="14" spans="2:8" ht="18" x14ac:dyDescent="0.4">
      <c r="D14" s="2" t="s">
        <v>11</v>
      </c>
      <c r="E14" t="s">
        <v>17</v>
      </c>
      <c r="F14">
        <v>42</v>
      </c>
      <c r="G14" t="s">
        <v>12</v>
      </c>
      <c r="H14" t="s">
        <v>44</v>
      </c>
    </row>
    <row r="15" spans="2:8" x14ac:dyDescent="0.25">
      <c r="D15" s="2" t="s">
        <v>16</v>
      </c>
      <c r="E15" t="s">
        <v>13</v>
      </c>
      <c r="F15">
        <v>29000</v>
      </c>
      <c r="G15" t="s">
        <v>12</v>
      </c>
    </row>
    <row r="16" spans="2:8" ht="18" x14ac:dyDescent="0.4">
      <c r="D16" s="2" t="s">
        <v>18</v>
      </c>
      <c r="E16" s="3" t="s">
        <v>20</v>
      </c>
      <c r="F16">
        <v>490</v>
      </c>
      <c r="G16" t="s">
        <v>19</v>
      </c>
    </row>
    <row r="17" spans="2:8" x14ac:dyDescent="0.25">
      <c r="D17" s="2" t="s">
        <v>14</v>
      </c>
      <c r="E17" t="s">
        <v>26</v>
      </c>
      <c r="F17">
        <v>35</v>
      </c>
      <c r="G17" t="s">
        <v>15</v>
      </c>
      <c r="H17" t="s">
        <v>21</v>
      </c>
    </row>
    <row r="19" spans="2:8" ht="15.75" x14ac:dyDescent="0.25">
      <c r="B19" s="7" t="s">
        <v>10</v>
      </c>
    </row>
    <row r="20" spans="2:8" x14ac:dyDescent="0.25">
      <c r="D20" s="2" t="s">
        <v>23</v>
      </c>
      <c r="E20" t="s">
        <v>24</v>
      </c>
      <c r="F20" s="4">
        <f>PI()*((F12/2)^2-((F12/2-F13)^2))</f>
        <v>0.79945679052226293</v>
      </c>
      <c r="G20" t="s">
        <v>27</v>
      </c>
    </row>
    <row r="21" spans="2:8" x14ac:dyDescent="0.25">
      <c r="D21" s="2" t="s">
        <v>28</v>
      </c>
      <c r="E21" t="s">
        <v>29</v>
      </c>
      <c r="F21">
        <f>F11*12</f>
        <v>120</v>
      </c>
      <c r="G21" t="s">
        <v>6</v>
      </c>
    </row>
    <row r="22" spans="2:8" ht="18" x14ac:dyDescent="0.4">
      <c r="D22" s="2" t="s">
        <v>30</v>
      </c>
      <c r="E22" s="3" t="s">
        <v>20</v>
      </c>
      <c r="F22" s="4">
        <f>F16/12^3</f>
        <v>0.28356481481481483</v>
      </c>
      <c r="G22" t="s">
        <v>31</v>
      </c>
    </row>
    <row r="23" spans="2:8" x14ac:dyDescent="0.25">
      <c r="D23" s="2" t="s">
        <v>22</v>
      </c>
      <c r="E23" t="s">
        <v>25</v>
      </c>
      <c r="F23" s="5">
        <f>F20*F21*F22</f>
        <v>27.203738010827003</v>
      </c>
      <c r="G23" t="s">
        <v>15</v>
      </c>
    </row>
    <row r="24" spans="2:8" x14ac:dyDescent="0.25">
      <c r="D24" s="2" t="s">
        <v>45</v>
      </c>
      <c r="F24" s="8">
        <f>F17+F23</f>
        <v>62.203738010827003</v>
      </c>
      <c r="G24" s="1" t="s">
        <v>15</v>
      </c>
    </row>
    <row r="26" spans="2:8" x14ac:dyDescent="0.25">
      <c r="C26" t="s">
        <v>32</v>
      </c>
    </row>
    <row r="27" spans="2:8" x14ac:dyDescent="0.25">
      <c r="D27" s="2" t="s">
        <v>33</v>
      </c>
      <c r="E27" t="s">
        <v>34</v>
      </c>
      <c r="F27" s="5">
        <f>F23*F21/2</f>
        <v>1632.2242806496201</v>
      </c>
      <c r="G27" t="s">
        <v>35</v>
      </c>
    </row>
    <row r="28" spans="2:8" x14ac:dyDescent="0.25">
      <c r="F28" s="6">
        <f>F27/1000</f>
        <v>1.6322242806496201</v>
      </c>
      <c r="G28" s="1" t="s">
        <v>43</v>
      </c>
    </row>
    <row r="29" spans="2:8" x14ac:dyDescent="0.25">
      <c r="D29" s="2" t="s">
        <v>37</v>
      </c>
      <c r="E29" t="s">
        <v>36</v>
      </c>
      <c r="F29" s="5">
        <f>F27+(F23+F17)*F21</f>
        <v>9096.6728419488609</v>
      </c>
      <c r="G29" t="s">
        <v>35</v>
      </c>
    </row>
    <row r="30" spans="2:8" x14ac:dyDescent="0.25">
      <c r="F30" s="6">
        <f>F29/1000</f>
        <v>9.0966728419488607</v>
      </c>
      <c r="G30" s="1" t="s">
        <v>43</v>
      </c>
    </row>
    <row r="31" spans="2:8" x14ac:dyDescent="0.25">
      <c r="F31" s="4"/>
    </row>
    <row r="32" spans="2:8" x14ac:dyDescent="0.25">
      <c r="D32" s="2" t="s">
        <v>38</v>
      </c>
      <c r="E32" t="s">
        <v>39</v>
      </c>
      <c r="F32" s="4">
        <f>PI()*((F12/2)^4-(F12/2-F13)^4)/4</f>
        <v>0.30989443503113295</v>
      </c>
      <c r="G32" t="s">
        <v>40</v>
      </c>
    </row>
    <row r="33" spans="4:7" x14ac:dyDescent="0.25">
      <c r="D33" s="2" t="s">
        <v>41</v>
      </c>
      <c r="E33" t="s">
        <v>42</v>
      </c>
      <c r="F33" s="6">
        <f>F14*F32/(F12/2)</f>
        <v>13.700596075060616</v>
      </c>
      <c r="G33" s="1" t="s">
        <v>43</v>
      </c>
    </row>
  </sheetData>
  <pageMargins left="0.7" right="0.7" top="0.75" bottom="0.75" header="0.3" footer="0.3"/>
  <pageSetup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12</xdr:col>
                <xdr:colOff>323850</xdr:colOff>
                <xdr:row>6</xdr:row>
                <xdr:rowOff>38100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E. Kassabian</dc:creator>
  <cp:lastModifiedBy>Risa license</cp:lastModifiedBy>
  <dcterms:created xsi:type="dcterms:W3CDTF">2013-06-26T00:28:12Z</dcterms:created>
  <dcterms:modified xsi:type="dcterms:W3CDTF">2013-07-09T14:13:29Z</dcterms:modified>
</cp:coreProperties>
</file>