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ocuments\Visual Studio 2015\Projects\Loader\TestData\"/>
    </mc:Choice>
  </mc:AlternateContent>
  <bookViews>
    <workbookView xWindow="0" yWindow="0" windowWidth="9960" windowHeight="7650" activeTab="1"/>
  </bookViews>
  <sheets>
    <sheet name="РВПС" sheetId="1" r:id="rId1"/>
    <sheet name="РВП" sheetId="4" r:id="rId2"/>
  </sheets>
  <definedNames>
    <definedName name="_xlnm._FilterDatabase" localSheetId="1" hidden="1">РВП!$A$5:$Q$8</definedName>
    <definedName name="_xlnm._FilterDatabase" localSheetId="0" hidden="1">РВПС!$A$5:$Q$10</definedName>
    <definedName name="wsPrevList">"Лист1"</definedName>
  </definedNames>
  <calcPr calcId="171027"/>
</workbook>
</file>

<file path=xl/calcChain.xml><?xml version="1.0" encoding="utf-8"?>
<calcChain xmlns="http://schemas.openxmlformats.org/spreadsheetml/2006/main">
  <c r="A11" i="1" l="1"/>
  <c r="A7" i="1" l="1"/>
  <c r="A8" i="1"/>
  <c r="A9" i="1"/>
  <c r="A10" i="1"/>
  <c r="I3" i="4"/>
  <c r="H3" i="4"/>
  <c r="J3" i="4" l="1"/>
  <c r="J3" i="1"/>
  <c r="I3" i="1"/>
  <c r="H3" i="1"/>
  <c r="A6" i="1"/>
</calcChain>
</file>

<file path=xl/sharedStrings.xml><?xml version="1.0" encoding="utf-8"?>
<sst xmlns="http://schemas.openxmlformats.org/spreadsheetml/2006/main" count="83" uniqueCount="56">
  <si>
    <t>по состоянию за</t>
  </si>
  <si>
    <t>ИТОГО:</t>
  </si>
  <si>
    <t>№ п/п</t>
  </si>
  <si>
    <t>Наименование заемщика</t>
  </si>
  <si>
    <t>ИНН заемщика</t>
  </si>
  <si>
    <t>Категория качества ссуды</t>
  </si>
  <si>
    <t>Лицевой счет резерва</t>
  </si>
  <si>
    <t>Остаток основного долга, в руб.</t>
  </si>
  <si>
    <t>Номер к/с</t>
  </si>
  <si>
    <t>% резерва</t>
  </si>
  <si>
    <t>Сформированный
резерв, в руб.</t>
  </si>
  <si>
    <t>резерв</t>
  </si>
  <si>
    <t>величина РБ</t>
  </si>
  <si>
    <t>кол-во строк</t>
  </si>
  <si>
    <t>Сумма
обеспечения
I к.к., в руб.</t>
  </si>
  <si>
    <t>Сумма
обеспечения
II к.к., в руб.</t>
  </si>
  <si>
    <t>Номер(а) ссудного
лицевого счета</t>
  </si>
  <si>
    <t>Лицевой счет по учету ЭРБ резерва</t>
  </si>
  <si>
    <t>Сумма ЭРБ,
в руб.</t>
  </si>
  <si>
    <t>Наименование контрагента, на которого принимается риск по ЭРБ</t>
  </si>
  <si>
    <t>ИНН контрагента</t>
  </si>
  <si>
    <t>Категория ЭРБ</t>
  </si>
  <si>
    <t>Номер к/с или иного договора (при наличии)</t>
  </si>
  <si>
    <t>кол-во ЭРБ</t>
  </si>
  <si>
    <t>Данные о сформированном резерве по ссудной задолженности в ЦОП г.</t>
  </si>
  <si>
    <t>Данные о сформированном резерве на возможные потери в ЦОП г.</t>
  </si>
  <si>
    <t>Воронеж</t>
  </si>
  <si>
    <t>47425810125007003890</t>
  </si>
  <si>
    <t>47425810029250005000</t>
  </si>
  <si>
    <t>-</t>
  </si>
  <si>
    <t>Адвокат Бушнев Олег Николаевич</t>
  </si>
  <si>
    <t>КС-ЦВ-725000/2015/00222</t>
  </si>
  <si>
    <t xml:space="preserve">ООО "Регион Трейд" </t>
  </si>
  <si>
    <t>NATIONAL BANK OF ABU DHABI</t>
  </si>
  <si>
    <t xml:space="preserve">АО "Вкусландия" </t>
  </si>
  <si>
    <t xml:space="preserve">АО КБХА </t>
  </si>
  <si>
    <t xml:space="preserve">Р810-29-010148 </t>
  </si>
  <si>
    <t>45206810000250003352, 45207810200250001014</t>
  </si>
  <si>
    <t xml:space="preserve">Первая </t>
  </si>
  <si>
    <t xml:space="preserve">Вторая </t>
  </si>
  <si>
    <t xml:space="preserve">45215810200250000379 </t>
  </si>
  <si>
    <t>нет</t>
  </si>
  <si>
    <t>45206810500250000000, 45207810700250000000</t>
  </si>
  <si>
    <t xml:space="preserve">32309784100000000000 </t>
  </si>
  <si>
    <t>45208810400250000000</t>
  </si>
  <si>
    <t xml:space="preserve">45207810300250000000 </t>
  </si>
  <si>
    <t>КС-725000/2012/00111</t>
  </si>
  <si>
    <t>КС-ЦВ-725000/2015/00333</t>
  </si>
  <si>
    <t>КС-ЦВ-725000/2016/00555</t>
  </si>
  <si>
    <t>00000810525001200000</t>
  </si>
  <si>
    <t>00009784100250000000</t>
  </si>
  <si>
    <t>00000810429250000000</t>
  </si>
  <si>
    <t> Олег Николаевич</t>
  </si>
  <si>
    <t>лимпопо</t>
  </si>
  <si>
    <t>Первая</t>
  </si>
  <si>
    <t>Пятая (283-П)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</si>
</sst>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р_._-;\-* #,##0_р_._-;_-* &quot;-&quot;_р_._-;_-@_-"/>
    <numFmt numFmtId="165" formatCode="_-* #,##0.00_р_._-;\-* #,##0.00_р_._-;_-* &quot;-&quot;??_р_.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name val="Arial Cyr"/>
    </font>
    <font>
      <sz val="10"/>
      <name val="Arial"/>
      <family val="2"/>
      <charset val="204"/>
    </font>
    <font>
      <b/>
      <sz val="10"/>
      <color theme="0" tint="-0.34998626667073579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C00000"/>
      <name val="Arial Cyr"/>
      <charset val="204"/>
    </font>
    <font>
      <sz val="11"/>
      <color indexed="8"/>
      <name val="Calibri"/>
      <family val="2"/>
      <charset val="204"/>
    </font>
    <font>
      <b/>
      <sz val="12"/>
      <name val="Times New Roman Cyr"/>
      <family val="1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165" fontId="8" fillId="0" borderId="0" applyFont="0" applyFill="0" applyBorder="0" applyAlignment="0" applyProtection="0"/>
    <xf numFmtId="0" fontId="9" fillId="0" borderId="0">
      <alignment horizontal="center" vertical="center" wrapText="1"/>
    </xf>
    <xf numFmtId="0" fontId="10" fillId="0" borderId="0"/>
    <xf numFmtId="0" fontId="1" fillId="4" borderId="6" applyNumberFormat="0" applyFont="0" applyAlignment="0" applyProtection="0"/>
  </cellStyleXfs>
  <cellXfs count="59">
    <xf numFmtId="0" fontId="0" fillId="0" borderId="0" xfId="0"/>
    <xf numFmtId="4" fontId="0" fillId="0" borderId="0" xfId="0" applyNumberFormat="1" applyFont="1"/>
    <xf numFmtId="0" fontId="0" fillId="0" borderId="0" xfId="0" applyFont="1"/>
    <xf numFmtId="165" fontId="2" fillId="0" borderId="0" xfId="0" applyNumberFormat="1" applyFont="1" applyFill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49" fontId="4" fillId="0" borderId="4" xfId="2" applyNumberFormat="1" applyFont="1" applyBorder="1" applyAlignment="1">
      <alignment horizontal="right" wrapText="1"/>
    </xf>
    <xf numFmtId="4" fontId="4" fillId="0" borderId="4" xfId="2" applyNumberFormat="1" applyFont="1" applyBorder="1" applyAlignment="1">
      <alignment horizontal="right" wrapText="1"/>
    </xf>
    <xf numFmtId="49" fontId="4" fillId="0" borderId="4" xfId="2" applyNumberFormat="1" applyFont="1" applyBorder="1" applyAlignment="1">
      <alignment wrapText="1"/>
    </xf>
    <xf numFmtId="0" fontId="4" fillId="0" borderId="4" xfId="2" applyNumberFormat="1" applyFont="1" applyBorder="1" applyAlignment="1">
      <alignment horizontal="center" wrapText="1"/>
    </xf>
    <xf numFmtId="9" fontId="4" fillId="0" borderId="4" xfId="2" applyNumberFormat="1" applyFont="1" applyBorder="1" applyAlignment="1">
      <alignment horizontal="center" wrapText="1"/>
    </xf>
    <xf numFmtId="49" fontId="4" fillId="0" borderId="4" xfId="2" applyNumberFormat="1" applyFont="1" applyBorder="1" applyAlignment="1">
      <alignment horizontal="center" wrapText="1"/>
    </xf>
    <xf numFmtId="4" fontId="4" fillId="0" borderId="4" xfId="2" applyNumberFormat="1" applyFont="1" applyBorder="1" applyAlignment="1">
      <alignment horizontal="center" wrapText="1"/>
    </xf>
    <xf numFmtId="4" fontId="4" fillId="0" borderId="4" xfId="0" applyNumberFormat="1" applyFont="1" applyFill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/>
    <xf numFmtId="49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0" fillId="0" borderId="0" xfId="0" applyNumberFormat="1" applyFont="1" applyFill="1"/>
    <xf numFmtId="49" fontId="2" fillId="3" borderId="2" xfId="0" applyNumberFormat="1" applyFont="1" applyFill="1" applyBorder="1" applyAlignment="1">
      <alignment horizontal="center" vertical="center" wrapText="1"/>
    </xf>
    <xf numFmtId="0" fontId="4" fillId="0" borderId="4" xfId="2" applyNumberFormat="1" applyFont="1" applyBorder="1" applyAlignment="1">
      <alignment horizontal="right" wrapText="1"/>
    </xf>
    <xf numFmtId="0" fontId="5" fillId="3" borderId="5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7" fillId="2" borderId="0" xfId="0" applyNumberFormat="1" applyFont="1" applyFill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/>
    <xf numFmtId="4" fontId="6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165" fontId="6" fillId="0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49" fontId="2" fillId="0" borderId="0" xfId="0" applyNumberFormat="1" applyFont="1" applyAlignment="1">
      <alignment horizontal="right" vertical="center" indent="1"/>
    </xf>
    <xf numFmtId="14" fontId="2" fillId="2" borderId="0" xfId="0" applyNumberFormat="1" applyFont="1" applyFill="1" applyAlignment="1">
      <alignment horizontal="left" vertical="center" indent="1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4" xfId="2" applyNumberFormat="1" applyFont="1" applyBorder="1" applyAlignment="1">
      <alignment horizontal="center" vertical="center" wrapText="1"/>
    </xf>
    <xf numFmtId="4" fontId="4" fillId="0" borderId="4" xfId="2" applyNumberFormat="1" applyFont="1" applyBorder="1" applyAlignment="1">
      <alignment horizontal="center" vertical="center" wrapText="1"/>
    </xf>
    <xf numFmtId="0" fontId="4" fillId="0" borderId="4" xfId="2" applyNumberFormat="1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 wrapText="1"/>
    </xf>
    <xf numFmtId="9" fontId="4" fillId="0" borderId="4" xfId="2" applyNumberFormat="1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7">
    <cellStyle name="16" xfId="4"/>
    <cellStyle name="Обычный" xfId="0" builtinId="0"/>
    <cellStyle name="Обычный 2" xfId="5"/>
    <cellStyle name="Обычный 3" xfId="2"/>
    <cellStyle name="Обычный_2013-06-03_16-39-27_RVPS_1" xfId="1"/>
    <cellStyle name="Примечание 2" xfId="6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"/>
  <sheetViews>
    <sheetView zoomScale="80" zoomScaleNormal="80" workbookViewId="0">
      <pane ySplit="5" topLeftCell="A6" activePane="bottomLeft" state="frozen"/>
      <selection pane="bottomLeft" activeCell="G14" sqref="G14"/>
    </sheetView>
  </sheetViews>
  <sheetFormatPr defaultRowHeight="15" x14ac:dyDescent="0.25"/>
  <cols>
    <col min="1" max="1" width="7.42578125" customWidth="1"/>
    <col min="2" max="2" width="23.7109375" customWidth="1"/>
    <col min="3" max="3" width="18.7109375" customWidth="1"/>
    <col min="4" max="4" width="44" customWidth="1"/>
    <col min="5" max="6" width="17.28515625" customWidth="1"/>
    <col min="7" max="7" width="11.5703125" customWidth="1"/>
    <col min="8" max="8" width="18" customWidth="1"/>
    <col min="9" max="9" width="26.5703125" customWidth="1"/>
    <col min="10" max="10" width="24.42578125" customWidth="1"/>
    <col min="11" max="12" width="18.7109375" customWidth="1"/>
    <col min="13" max="13" width="19.140625" bestFit="1" customWidth="1"/>
    <col min="14" max="14" width="14.42578125" customWidth="1"/>
    <col min="15" max="15" width="18.42578125" customWidth="1"/>
    <col min="16" max="16" width="14.28515625" customWidth="1"/>
    <col min="17" max="17" width="12.28515625" bestFit="1" customWidth="1"/>
  </cols>
  <sheetData>
    <row r="1" spans="1:15" s="2" customFormat="1" x14ac:dyDescent="0.25">
      <c r="A1" s="29" t="s">
        <v>24</v>
      </c>
      <c r="B1" s="30"/>
      <c r="C1" s="31"/>
      <c r="D1" s="31"/>
      <c r="E1" s="32" t="s">
        <v>26</v>
      </c>
      <c r="F1" s="33"/>
      <c r="G1" s="34"/>
      <c r="H1" s="34"/>
      <c r="I1" s="34"/>
      <c r="J1" s="35"/>
      <c r="K1" s="35"/>
      <c r="L1" s="36"/>
      <c r="M1" s="1"/>
    </row>
    <row r="2" spans="1:15" s="2" customFormat="1" ht="15.75" customHeight="1" x14ac:dyDescent="0.25">
      <c r="A2" s="37"/>
      <c r="B2" s="37"/>
      <c r="C2" s="37"/>
      <c r="D2" s="38"/>
      <c r="E2" s="39"/>
      <c r="F2" s="39"/>
      <c r="G2" s="40"/>
      <c r="H2" s="41" t="s">
        <v>13</v>
      </c>
      <c r="I2" s="42" t="s">
        <v>12</v>
      </c>
      <c r="J2" s="42" t="s">
        <v>11</v>
      </c>
      <c r="K2" s="35"/>
      <c r="L2" s="36"/>
      <c r="M2" s="1"/>
    </row>
    <row r="3" spans="1:15" s="20" customFormat="1" ht="16.5" customHeight="1" x14ac:dyDescent="0.25">
      <c r="A3" s="43"/>
      <c r="B3" s="44" t="s">
        <v>0</v>
      </c>
      <c r="C3" s="45">
        <v>42582</v>
      </c>
      <c r="D3" s="21"/>
      <c r="E3" s="22"/>
      <c r="F3" s="22"/>
      <c r="G3" s="46" t="s">
        <v>1</v>
      </c>
      <c r="H3" s="28">
        <f t="shared" ref="H3" ca="1" si="0">COUNTA(OFFSET($B$4, 2, 0, 30000))</f>
        <v>6</v>
      </c>
      <c r="I3" s="27">
        <f t="shared" ref="I3" ca="1" si="1">SUM(OFFSET($C$4, 2, 0, 30000))</f>
        <v>9033000</v>
      </c>
      <c r="J3" s="27">
        <f ca="1">SUM(OFFSET($J$4, 2, 0, 30000))</f>
        <v>0</v>
      </c>
      <c r="K3" s="3"/>
      <c r="L3" s="3"/>
      <c r="M3" s="23"/>
    </row>
    <row r="4" spans="1:15" s="2" customFormat="1" ht="38.25" x14ac:dyDescent="0.25">
      <c r="A4" s="4" t="s">
        <v>2</v>
      </c>
      <c r="B4" s="4" t="s">
        <v>16</v>
      </c>
      <c r="C4" s="5" t="s">
        <v>7</v>
      </c>
      <c r="D4" s="6" t="s">
        <v>3</v>
      </c>
      <c r="E4" s="7" t="s">
        <v>4</v>
      </c>
      <c r="F4" s="7" t="s">
        <v>8</v>
      </c>
      <c r="G4" s="8" t="s">
        <v>5</v>
      </c>
      <c r="H4" s="8" t="s">
        <v>9</v>
      </c>
      <c r="I4" s="8" t="s">
        <v>6</v>
      </c>
      <c r="J4" s="9" t="s">
        <v>10</v>
      </c>
      <c r="K4" s="9" t="s">
        <v>14</v>
      </c>
      <c r="L4" s="9" t="s">
        <v>15</v>
      </c>
      <c r="M4" s="1"/>
    </row>
    <row r="5" spans="1:15" s="2" customFormat="1" x14ac:dyDescent="0.25">
      <c r="A5" s="26">
        <v>1</v>
      </c>
      <c r="B5" s="24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  <c r="L5" s="24">
        <v>12</v>
      </c>
      <c r="M5" s="1"/>
    </row>
    <row r="6" spans="1:15" s="2" customFormat="1" x14ac:dyDescent="0.25">
      <c r="A6" s="47">
        <f t="shared" ref="A6:A11" si="2">ROW()-5</f>
        <v>1</v>
      </c>
      <c r="B6" s="10" t="s">
        <v>43</v>
      </c>
      <c r="C6" s="11">
        <v>1000</v>
      </c>
      <c r="D6" s="12" t="s">
        <v>33</v>
      </c>
      <c r="E6" s="13" t="s">
        <v>41</v>
      </c>
      <c r="F6" s="13" t="s">
        <v>41</v>
      </c>
      <c r="G6" s="13">
        <v>1</v>
      </c>
      <c r="H6" s="14"/>
      <c r="I6" s="15" t="s">
        <v>41</v>
      </c>
      <c r="J6" s="16">
        <v>0</v>
      </c>
      <c r="K6" s="17">
        <v>0</v>
      </c>
      <c r="L6" s="18">
        <v>0</v>
      </c>
      <c r="M6" s="19"/>
      <c r="N6" s="19"/>
      <c r="O6" s="1"/>
    </row>
    <row r="7" spans="1:15" ht="39" x14ac:dyDescent="0.25">
      <c r="A7" s="47">
        <f t="shared" si="2"/>
        <v>2</v>
      </c>
      <c r="B7" s="10" t="s">
        <v>44</v>
      </c>
      <c r="C7" s="11">
        <v>2000</v>
      </c>
      <c r="D7" s="12" t="s">
        <v>34</v>
      </c>
      <c r="E7" s="13">
        <v>3666112143</v>
      </c>
      <c r="F7" s="13" t="s">
        <v>46</v>
      </c>
      <c r="G7" s="13" t="s">
        <v>39</v>
      </c>
      <c r="H7" s="14"/>
      <c r="I7" s="15" t="s">
        <v>40</v>
      </c>
      <c r="J7" s="16">
        <v>0</v>
      </c>
      <c r="K7" s="17">
        <v>0</v>
      </c>
      <c r="L7" s="18">
        <v>0</v>
      </c>
    </row>
    <row r="8" spans="1:15" ht="39" x14ac:dyDescent="0.25">
      <c r="A8" s="47">
        <f t="shared" si="2"/>
        <v>3</v>
      </c>
      <c r="B8" s="10" t="s">
        <v>45</v>
      </c>
      <c r="C8" s="11">
        <v>30000</v>
      </c>
      <c r="D8" s="12" t="s">
        <v>35</v>
      </c>
      <c r="E8" s="13">
        <v>3665046177</v>
      </c>
      <c r="F8" s="13" t="s">
        <v>31</v>
      </c>
      <c r="G8" s="13" t="s">
        <v>38</v>
      </c>
      <c r="H8" s="14"/>
      <c r="I8" s="15" t="s">
        <v>41</v>
      </c>
      <c r="J8" s="11">
        <v>0</v>
      </c>
      <c r="K8" s="17">
        <v>0</v>
      </c>
      <c r="L8" s="18">
        <v>0</v>
      </c>
    </row>
    <row r="9" spans="1:15" ht="39" x14ac:dyDescent="0.25">
      <c r="A9" s="47">
        <f t="shared" si="2"/>
        <v>4</v>
      </c>
      <c r="B9" s="25" t="s">
        <v>37</v>
      </c>
      <c r="C9" s="11">
        <v>4000000</v>
      </c>
      <c r="D9" s="12" t="s">
        <v>35</v>
      </c>
      <c r="E9" s="13">
        <v>3665046177</v>
      </c>
      <c r="F9" s="13" t="s">
        <v>47</v>
      </c>
      <c r="G9" s="13" t="s">
        <v>38</v>
      </c>
      <c r="H9" s="14"/>
      <c r="I9" s="15" t="s">
        <v>41</v>
      </c>
      <c r="J9" s="11">
        <v>0</v>
      </c>
      <c r="K9" s="17">
        <v>0</v>
      </c>
      <c r="L9" s="18">
        <v>0</v>
      </c>
    </row>
    <row r="10" spans="1:15" ht="39" x14ac:dyDescent="0.25">
      <c r="A10" s="47">
        <f t="shared" si="2"/>
        <v>5</v>
      </c>
      <c r="B10" s="10" t="s">
        <v>42</v>
      </c>
      <c r="C10" s="11">
        <v>5000000</v>
      </c>
      <c r="D10" s="12" t="s">
        <v>35</v>
      </c>
      <c r="E10" s="13">
        <v>3665046177</v>
      </c>
      <c r="F10" s="13" t="s">
        <v>48</v>
      </c>
      <c r="G10" s="13" t="s">
        <v>38</v>
      </c>
      <c r="H10" s="14">
        <v>0</v>
      </c>
      <c r="I10" s="15" t="s">
        <v>41</v>
      </c>
      <c r="J10" s="11">
        <v>0</v>
      </c>
      <c r="K10" s="17">
        <v>0</v>
      </c>
      <c r="L10" s="18">
        <v>0</v>
      </c>
    </row>
    <row r="11" spans="1:15" ht="39" x14ac:dyDescent="0.25">
      <c r="A11" s="47">
        <f t="shared" si="2"/>
        <v>6</v>
      </c>
      <c r="B11" s="10" t="s">
        <v>42</v>
      </c>
      <c r="C11" s="11"/>
      <c r="D11" s="12" t="s">
        <v>53</v>
      </c>
      <c r="E11" s="13">
        <v>3665046177</v>
      </c>
      <c r="F11" s="13" t="s">
        <v>48</v>
      </c>
      <c r="G11" s="13"/>
      <c r="H11" s="14">
        <v>0</v>
      </c>
      <c r="I11" s="15" t="s">
        <v>41</v>
      </c>
      <c r="J11" s="11">
        <v>0</v>
      </c>
      <c r="K11" s="17">
        <v>0</v>
      </c>
      <c r="L11" s="18">
        <v>0</v>
      </c>
    </row>
  </sheetData>
  <autoFilter ref="A5:Q10"/>
  <dataValidations count="1">
    <dataValidation type="list" allowBlank="1" showInputMessage="1" showErrorMessage="1" sqref="E1">
      <formula1>"&lt;указать город&gt;, Воронеж, Н. Новгород, Улан-Удэ"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9"/>
  <sheetViews>
    <sheetView tabSelected="1" zoomScaleNormal="100" workbookViewId="0">
      <pane ySplit="5" topLeftCell="A6" activePane="bottomLeft" state="frozen"/>
      <selection pane="bottomLeft" activeCell="H11" sqref="H11"/>
    </sheetView>
  </sheetViews>
  <sheetFormatPr defaultRowHeight="15" x14ac:dyDescent="0.25"/>
  <cols>
    <col min="1" max="1" width="7.42578125" customWidth="1"/>
    <col min="2" max="2" width="23.7109375" customWidth="1"/>
    <col min="3" max="3" width="18.7109375" customWidth="1"/>
    <col min="4" max="4" width="40.28515625" bestFit="1" customWidth="1"/>
    <col min="5" max="5" width="17.28515625" customWidth="1"/>
    <col min="6" max="6" width="25" style="50" customWidth="1"/>
    <col min="7" max="7" width="11.5703125" customWidth="1"/>
    <col min="8" max="8" width="10.85546875" bestFit="1" customWidth="1"/>
    <col min="9" max="9" width="23.7109375" customWidth="1"/>
    <col min="10" max="12" width="18.7109375" customWidth="1"/>
    <col min="13" max="13" width="19.140625" bestFit="1" customWidth="1"/>
    <col min="14" max="14" width="14.42578125" customWidth="1"/>
    <col min="15" max="15" width="18.42578125" customWidth="1"/>
    <col min="16" max="16" width="14.28515625" customWidth="1"/>
    <col min="17" max="17" width="12.28515625" bestFit="1" customWidth="1"/>
  </cols>
  <sheetData>
    <row r="1" spans="1:15" s="2" customFormat="1" x14ac:dyDescent="0.25">
      <c r="A1" s="29" t="s">
        <v>25</v>
      </c>
      <c r="B1" s="30"/>
      <c r="C1" s="31"/>
      <c r="D1" s="31"/>
      <c r="E1" s="32" t="s">
        <v>26</v>
      </c>
      <c r="F1" s="33"/>
      <c r="G1" s="34"/>
      <c r="H1" s="34"/>
      <c r="I1" s="34"/>
      <c r="J1" s="35"/>
      <c r="K1" s="35"/>
      <c r="L1" s="36"/>
      <c r="M1" s="1"/>
    </row>
    <row r="2" spans="1:15" s="2" customFormat="1" ht="15.75" customHeight="1" x14ac:dyDescent="0.25">
      <c r="A2" s="37"/>
      <c r="B2" s="37"/>
      <c r="C2" s="37"/>
      <c r="D2" s="38"/>
      <c r="E2" s="39"/>
      <c r="F2" s="48"/>
      <c r="G2" s="40"/>
      <c r="H2" s="41" t="s">
        <v>23</v>
      </c>
      <c r="I2" s="42" t="s">
        <v>12</v>
      </c>
      <c r="J2" s="42" t="s">
        <v>11</v>
      </c>
      <c r="K2" s="35"/>
      <c r="L2" s="36"/>
      <c r="M2" s="1"/>
    </row>
    <row r="3" spans="1:15" s="20" customFormat="1" ht="16.5" customHeight="1" x14ac:dyDescent="0.25">
      <c r="A3" s="43"/>
      <c r="B3" s="44" t="s">
        <v>0</v>
      </c>
      <c r="C3" s="45">
        <v>42582</v>
      </c>
      <c r="D3" s="21"/>
      <c r="E3" s="22"/>
      <c r="F3" s="49"/>
      <c r="G3" s="46" t="s">
        <v>1</v>
      </c>
      <c r="H3" s="28">
        <f ca="1">COUNTA(OFFSET($B$4, 2, 0, 30000))</f>
        <v>4</v>
      </c>
      <c r="I3" s="27">
        <f ca="1">SUM(OFFSET($C$4, 2, 0, 30000))</f>
        <v>55666</v>
      </c>
      <c r="J3" s="27">
        <f ca="1">SUM(OFFSET($J$4, 2, 0, 30000))</f>
        <v>186566</v>
      </c>
      <c r="K3" s="3"/>
      <c r="L3" s="3"/>
      <c r="M3" s="23"/>
    </row>
    <row r="4" spans="1:15" s="2" customFormat="1" ht="38.25" x14ac:dyDescent="0.25">
      <c r="A4" s="4" t="s">
        <v>2</v>
      </c>
      <c r="B4" s="4" t="s">
        <v>17</v>
      </c>
      <c r="C4" s="5" t="s">
        <v>18</v>
      </c>
      <c r="D4" s="6" t="s">
        <v>19</v>
      </c>
      <c r="E4" s="7" t="s">
        <v>20</v>
      </c>
      <c r="F4" s="7" t="s">
        <v>22</v>
      </c>
      <c r="G4" s="8" t="s">
        <v>21</v>
      </c>
      <c r="H4" s="8" t="s">
        <v>9</v>
      </c>
      <c r="I4" s="8" t="s">
        <v>6</v>
      </c>
      <c r="J4" s="9" t="s">
        <v>10</v>
      </c>
      <c r="K4" s="9" t="s">
        <v>14</v>
      </c>
      <c r="L4" s="9" t="s">
        <v>15</v>
      </c>
      <c r="M4" s="1"/>
    </row>
    <row r="5" spans="1:15" s="2" customFormat="1" x14ac:dyDescent="0.25">
      <c r="A5" s="26">
        <v>1</v>
      </c>
      <c r="B5" s="24">
        <v>2</v>
      </c>
      <c r="C5" s="24">
        <v>3</v>
      </c>
      <c r="D5" s="24">
        <v>4</v>
      </c>
      <c r="E5" s="24">
        <v>5</v>
      </c>
      <c r="F5" s="24">
        <v>6</v>
      </c>
      <c r="G5" s="24">
        <v>7</v>
      </c>
      <c r="H5" s="24">
        <v>8</v>
      </c>
      <c r="I5" s="24">
        <v>9</v>
      </c>
      <c r="J5" s="24">
        <v>10</v>
      </c>
      <c r="K5" s="24">
        <v>11</v>
      </c>
      <c r="L5" s="24">
        <v>12</v>
      </c>
      <c r="M5" s="1"/>
    </row>
    <row r="6" spans="1:15" s="58" customFormat="1" x14ac:dyDescent="0.25">
      <c r="A6" s="47">
        <v>1</v>
      </c>
      <c r="B6" s="51" t="s">
        <v>49</v>
      </c>
      <c r="C6" s="52">
        <v>111</v>
      </c>
      <c r="D6" s="53" t="s">
        <v>32</v>
      </c>
      <c r="E6" s="54">
        <v>3663057335</v>
      </c>
      <c r="F6" s="53"/>
      <c r="G6" s="53">
        <v>5</v>
      </c>
      <c r="H6" s="55"/>
      <c r="I6" s="53" t="s">
        <v>27</v>
      </c>
      <c r="J6" s="52">
        <v>142122</v>
      </c>
      <c r="K6" s="17"/>
      <c r="L6" s="17"/>
      <c r="M6" s="56"/>
      <c r="N6" s="56"/>
      <c r="O6" s="57"/>
    </row>
    <row r="7" spans="1:15" s="58" customFormat="1" x14ac:dyDescent="0.25">
      <c r="A7" s="47">
        <v>2</v>
      </c>
      <c r="B7" s="51" t="s">
        <v>50</v>
      </c>
      <c r="C7" s="52">
        <v>22222</v>
      </c>
      <c r="D7" s="53" t="s">
        <v>33</v>
      </c>
      <c r="E7" s="54"/>
      <c r="F7" s="53"/>
      <c r="G7" s="53" t="s">
        <v>54</v>
      </c>
      <c r="H7" s="55"/>
      <c r="I7" s="53" t="s">
        <v>29</v>
      </c>
      <c r="J7" s="52">
        <v>0</v>
      </c>
      <c r="K7" s="17"/>
      <c r="L7" s="17"/>
      <c r="M7" s="56"/>
      <c r="N7" s="56"/>
      <c r="O7" s="57"/>
    </row>
    <row r="8" spans="1:15" s="58" customFormat="1" ht="25.5" x14ac:dyDescent="0.25">
      <c r="A8" s="47">
        <v>3</v>
      </c>
      <c r="B8" s="51" t="s">
        <v>51</v>
      </c>
      <c r="C8" s="52">
        <v>33333</v>
      </c>
      <c r="D8" s="53" t="s">
        <v>30</v>
      </c>
      <c r="E8" s="54">
        <v>463300329062</v>
      </c>
      <c r="F8" s="53" t="s">
        <v>36</v>
      </c>
      <c r="G8" s="53" t="s">
        <v>55</v>
      </c>
      <c r="H8" s="55">
        <v>1</v>
      </c>
      <c r="I8" s="53" t="s">
        <v>28</v>
      </c>
      <c r="J8" s="52">
        <v>22222</v>
      </c>
      <c r="K8" s="17"/>
      <c r="L8" s="17"/>
      <c r="M8" s="56"/>
      <c r="N8" s="56"/>
      <c r="O8" s="57"/>
    </row>
    <row r="9" spans="1:15" s="58" customFormat="1" x14ac:dyDescent="0.25">
      <c r="A9" s="47">
        <v>4</v>
      </c>
      <c r="B9" s="51" t="s">
        <v>51</v>
      </c>
      <c r="C9" s="52"/>
      <c r="D9" s="53" t="s">
        <v>52</v>
      </c>
      <c r="E9" s="54">
        <v>463300329062</v>
      </c>
      <c r="F9" s="53" t="s">
        <v>36</v>
      </c>
      <c r="G9" s="53">
        <v>5</v>
      </c>
      <c r="H9" s="55">
        <v>1</v>
      </c>
      <c r="I9" s="53" t="s">
        <v>28</v>
      </c>
      <c r="J9" s="52">
        <v>22222</v>
      </c>
      <c r="K9" s="17"/>
      <c r="L9" s="17"/>
      <c r="M9" s="56"/>
      <c r="N9" s="56"/>
      <c r="O9" s="57"/>
    </row>
  </sheetData>
  <autoFilter ref="A5:Q8"/>
  <dataValidations count="1">
    <dataValidation type="list" allowBlank="1" showInputMessage="1" showErrorMessage="1" sqref="E1">
      <formula1>"&lt;указать город&gt;, Воронеж, Н. Новгород, Улан-Удэ"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РВПС</vt:lpstr>
      <vt:lpstr>РВП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Вацик Вячеслав Анатольевич</dc:creator>
  <cp:lastModifiedBy>Дмитрий Балиев</cp:lastModifiedBy>
  <dcterms:created xsi:type="dcterms:W3CDTF">2016-05-21T12:45:31Z</dcterms:created>
  <dcterms:modified xsi:type="dcterms:W3CDTF">2016-09-16T09:47:16Z</dcterms:modified>
</cp:coreProperties>
</file>