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c946f14ab77aa5/Desktop/Analysis Projects/Module 1 Excel/"/>
    </mc:Choice>
  </mc:AlternateContent>
  <xr:revisionPtr revIDLastSave="188" documentId="8_{257A875B-0FCE-4E2E-B405-FD865BCE2C47}" xr6:coauthVersionLast="47" xr6:coauthVersionMax="47" xr10:uidLastSave="{35321238-3FDE-4F5A-8B72-6924DB1AB6E6}"/>
  <bookViews>
    <workbookView xWindow="28680" yWindow="-120" windowWidth="29040" windowHeight="15720" firstSheet="1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<sst xmlns="http://schemas.openxmlformats.org/spreadsheetml/2006/main" count="24744" uniqueCount="8348">
  <si>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</si>
  <si>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</si>
  <si>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</si>
  <si>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</si>
  <si>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</si>
  <si>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</si>
  <si>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</si>
  <si>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</si>
  <si>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</si>
  <si>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</si>
  <si>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</si>
  <si>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</si>
  <si>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</si>
  <si>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</si>
  <si>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</si>
  <si>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</si>
  <si>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</si>
  <si>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</si>
  <si>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</si>
  <si>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</si>
  <si>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</si>
  <si>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</si>
  <si>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</si>
  <si>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</si>
  <si>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</si>
  <si>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</si>
  <si>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</si>
  <si>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</si>
  <si>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</si>
  <si>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</si>
  <si>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</si>
  <si>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</si>
  <si>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</si>
  <si>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</si>
  <si>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</si>
  <si>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</si>
  <si>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</si>
  <si>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</si>
  <si>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</si>
  <si>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</si>
  <si>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</si>
  <si>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</si>
  <si>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</si>
  <si>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</si>
  <si>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</si>
  <si>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</si>
  <si>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</si>
  <si>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</si>
  <si>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</si>
  <si>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</si>
  <si>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</si>
  <si>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</si>
  <si>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</si>
  <si>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</si>
  <si>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</si>
  <si>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</si>
  <si>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</si>
  <si>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</si>
  <si>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</si>
  <si>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</si>
  <si>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</si>
  <si>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</si>
  <si>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</si>
  <si>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</si>
  <si>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</si>
  <si>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</si>
  <si>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</si>
  <si>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</si>
  <si>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</si>
  <si>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</si>
  <si>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</si>
  <si>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</si>
  <si>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</si>
  <si>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</si>
  <si>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</si>
  <si>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</si>
  <si>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</si>
  <si>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</si>
  <si>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</si>
  <si>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</si>
  <si>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</si>
  <si>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</si>
  <si>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</si>
  <si>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</si>
  <si>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</si>
  <si>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</si>
  <si>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</si>
  <si>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</si>
  <si>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</si>
  <si>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</si>
  <si>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</si>
  <si>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</si>
  <si>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</si>
  <si>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</si>
  <si>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</si>
  <si>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</si>
  <si>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</si>
  <si>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</si>
  <si>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</si>
  <si>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</si>
  <si>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</si>
  <si>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</si>
  <si>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</si>
  <si>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</si>
  <si>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</si>
  <si>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</si>
  <si>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</si>
  <si>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</si>
  <si>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</si>
  <si>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</si>
  <si>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</si>
  <si>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</si>
  <si>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</si>
  <si>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</si>
  <si>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</si>
  <si>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</si>
  <si>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</si>
  <si>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</si>
  <si>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</si>
  <si>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</si>
  <si>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</si>
  <si>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</si>
  <si>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</si>
  <si>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</si>
  <si>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</si>
  <si>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</si>
  <si>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</si>
  <si>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</si>
  <si>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</si>
  <si>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</si>
  <si>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</si>
  <si>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</si>
  <si>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</si>
  <si>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</si>
  <si>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</si>
  <si>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</si>
  <si>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</si>
  <si>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</si>
  <si>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</si>
  <si>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</si>
  <si>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</si>
  <si>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</si>
  <si>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</si>
  <si>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</si>
  <si>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</si>
  <si>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</si>
  <si>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</si>
  <si>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</si>
  <si>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</si>
  <si>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</si>
  <si>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</si>
  <si>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</si>
  <si>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</si>
  <si>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</si>
  <si>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</si>
  <si>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</si>
  <si>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</si>
  <si>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</si>
  <si>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</si>
  <si>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</si>
  <si>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</si>
  <si>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</si>
  <si>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</si>
  <si>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</si>
  <si>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</si>
  <si>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</si>
  <si>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</si>
  <si>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</si>
  <si>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</si>
  <si>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</si>
  <si>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</si>
  <si>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</si>
  <si>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</si>
  <si>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</si>
  <si>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</si>
  <si>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</si>
  <si>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</si>
  <si>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</si>
  <si>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</si>
  <si>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</si>
  <si>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</si>
  <si>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</si>
  <si>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</si>
  <si>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</si>
  <si>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</si>
  <si>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</si>
  <si>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</si>
  <si>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</si>
  <si>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</si>
  <si>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</si>
  <si>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</si>
  <si>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</si>
  <si>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</si>
  <si>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</si>
  <si>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</si>
  <si>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</si>
  <si>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</si>
  <si>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</si>
  <si>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</si>
  <si>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</si>
  <si>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</si>
  <si>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</si>
  <si>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</si>
  <si>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</si>
  <si>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</si>
  <si>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</si>
  <si>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</si>
  <si>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</si>
  <si>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</si>
  <si>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</si>
  <si>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</si>
  <si>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</si>
  <si>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</si>
  <si>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</si>
  <si>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</si>
  <si>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</si>
  <si>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</si>
  <si>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</si>
  <si>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</si>
  <si>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</si>
  <si>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</si>
  <si>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</si>
  <si>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</si>
  <si>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</si>
  <si>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</si>
  <si>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</si>
  <si>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</si>
  <si>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</si>
  <si>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</si>
  <si>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</si>
  <si>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</si>
  <si>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</si>
  <si>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</si>
  <si>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</si>
  <si>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</si>
  <si>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</si>
  <si>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</si>
  <si>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</si>
  <si>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</si>
  <si>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</si>
  <si>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</si>
  <si>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</si>
  <si>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</si>
  <si>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</si>
  <si>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</si>
  <si>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</si>
  <si>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</si>
  <si>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</si>
  <si>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</si>
  <si>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</si>
  <si>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</si>
  <si>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</si>
  <si>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</si>
  <si>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</si>
  <si>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</si>
  <si>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</si>
  <si>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</si>
  <si>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</si>
  <si>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</si>
  <si>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</si>
  <si>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</si>
  <si>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</si>
  <si>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</si>
  <si>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</si>
  <si>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</si>
  <si>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</si>
  <si>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</si>
  <si>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</si>
  <si>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</si>
  <si>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</si>
  <si>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</si>
  <si>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</si>
  <si>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</si>
  <si>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</si>
  <si>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</si>
  <si>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</si>
  <si>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</si>
  <si>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</si>
  <si>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</si>
  <si>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</si>
  <si>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</si>
  <si>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</si>
  <si>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</si>
  <si>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</si>
  <si>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</si>
  <si>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</si>
  <si>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</si>
  <si>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</si>
  <si>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</si>
  <si>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</si>
  <si>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</si>
  <si>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</si>
  <si>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</si>
  <si>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</si>
  <si>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</si>
  <si>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</si>
  <si>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</si>
  <si>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</si>
  <si>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</si>
  <si>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</si>
  <si>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</si>
  <si>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</si>
  <si>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</si>
  <si>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</si>
  <si>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</si>
  <si>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</si>
  <si>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</si>
  <si>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</si>
  <si>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</si>
  <si>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</si>
  <si>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</si>
  <si>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</si>
  <si>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</si>
  <si>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</si>
  <si>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</si>
  <si>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</si>
  <si>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</si>
  <si>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</si>
  <si>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</si>
  <si>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</si>
  <si>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</si>
  <si>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</si>
  <si>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</si>
  <si>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</si>
  <si>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</si>
  <si>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</si>
  <si>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</si>
  <si>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</si>
  <si>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</si>
  <si>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</si>
  <si>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</si>
  <si>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</si>
  <si>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</si>
  <si>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</si>
  <si>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</si>
  <si>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</si>
  <si>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</si>
  <si>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</si>
  <si>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</si>
  <si>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</si>
  <si>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</si>
  <si>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</si>
  <si>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</si>
  <si>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</si>
  <si>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</si>
  <si>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</si>
  <si>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</si>
  <si>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</si>
  <si>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</si>
  <si>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</si>
  <si>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</si>
  <si>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</si>
  <si>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</si>
  <si>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</si>
  <si>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</si>
  <si>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</si>
  <si>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</si>
  <si>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</si>
  <si>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</si>
  <si>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</si>
  <si>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</si>
  <si>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</si>
  <si>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</si>
  <si>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</si>
  <si>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</si>
  <si>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</si>
  <si>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</si>
  <si>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</si>
  <si>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</si>
  <si>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</si>
  <si>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</si>
  <si>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</si>
  <si>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</si>
  <si>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</si>
  <si>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</si>
  <si>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</si>
  <si>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</si>
  <si>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</si>
  <si>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</si>
  <si>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</si>
  <si>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</si>
  <si>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</si>
  <si>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</si>
  <si>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</si>
  <si>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</si>
  <si>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</si>
  <si>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</si>
  <si>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</si>
  <si>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</si>
  <si>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</si>
  <si>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</si>
  <si>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</si>
  <si>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</si>
  <si>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</si>
  <si>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</si>
  <si>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</si>
  <si>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</si>
  <si>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</si>
  <si>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</si>
  <si>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</si>
  <si>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</si>
  <si>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</si>
  <si>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</si>
  <si>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</si>
  <si>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</si>
  <si>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</si>
  <si>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</si>
  <si>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</si>
  <si>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</si>
  <si>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</si>
  <si>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</si>
  <si>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</si>
  <si>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</si>
  <si>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</si>
  <si>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</si>
  <si>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</si>
  <si>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</si>
  <si>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</si>
  <si>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</si>
  <si>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</si>
  <si>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</si>
  <si>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</si>
  <si>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</si>
  <si>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</si>
  <si>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</si>
  <si>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</si>
  <si>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</si>
  <si>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</si>
  <si>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</si>
  <si>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</si>
  <si>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</si>
  <si>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</si>
  <si>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</si>
  <si>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</si>
  <si>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</si>
  <si>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</si>
  <si>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</si>
  <si>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</si>
  <si>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</si>
  <si>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</si>
  <si>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</si>
  <si>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</si>
  <si>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</si>
  <si>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</si>
  <si>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</si>
  <si>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</si>
  <si>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</si>
  <si>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</si>
  <si>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</si>
  <si>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</si>
  <si>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</si>
  <si>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</si>
  <si>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</si>
  <si>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</si>
  <si>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</si>
  <si>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</si>
  <si>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</si>
  <si>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</si>
  <si>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</si>
  <si>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</si>
  <si>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</si>
  <si>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</si>
  <si>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</si>
  <si>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</si>
  <si>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</si>
  <si>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</si>
  <si>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</si>
  <si>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</si>
  <si>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</si>
  <si>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</si>
  <si>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</si>
  <si>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</si>
  <si>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</si>
  <si>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</si>
  <si>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</si>
  <si>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</si>
  <si>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</si>
  <si>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</si>
  <si>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</si>
  <si>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</si>
  <si>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</si>
  <si>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</si>
  <si>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</si>
  <si>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</si>
  <si>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</si>
  <si>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</si>
  <si>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</si>
  <si>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</si>
  <si>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</si>
  <si>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</si>
  <si>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</si>
  <si>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</si>
  <si>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</si>
  <si>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</si>
  <si>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</si>
  <si>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</si>
  <si>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</si>
  <si>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</si>
  <si>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</si>
  <si>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</si>
  <si>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</si>
  <si>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</si>
  <si>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</si>
  <si>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</si>
  <si>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</si>
  <si>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</si>
  <si>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</si>
  <si>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</si>
  <si>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</si>
  <si>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</si>
  <si>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</si>
  <si>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</si>
  <si>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</si>
  <si>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</si>
  <si>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</si>
  <si>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</si>
  <si>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</si>
  <si>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</si>
  <si>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</si>
  <si>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</si>
  <si>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</si>
  <si>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</si>
  <si>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</si>
  <si>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</si>
  <si>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</si>
  <si>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</si>
  <si>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</si>
  <si>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</si>
  <si>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</si>
  <si>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</si>
  <si>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</si>
  <si>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</si>
  <si>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</si>
  <si>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</si>
  <si>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</si>
  <si>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</si>
  <si>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</si>
  <si>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</si>
  <si>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</si>
  <si>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</si>
  <si>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</si>
  <si>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</si>
  <si>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</si>
  <si>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</si>
  <si>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</si>
  <si>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</si>
  <si>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</si>
  <si>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</si>
  <si>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</si>
  <si>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</si>
  <si>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</si>
  <si>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</si>
  <si>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</si>
  <si>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</si>
  <si>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</si>
  <si>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</si>
  <si>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</si>
  <si>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</si>
  <si>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</si>
  <si>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</si>
  <si>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</si>
  <si>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</si>
  <si>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</si>
  <si>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</si>
  <si>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</si>
  <si>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</si>
  <si>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</si>
  <si>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</si>
  <si>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</si>
  <si>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</si>
  <si>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</si>
  <si>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</si>
  <si>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</si>
  <si>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</si>
  <si>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</si>
  <si>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</si>
  <si>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</si>
  <si>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</si>
  <si>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</si>
  <si>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</si>
  <si>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</si>
  <si>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</si>
  <si>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</si>
  <si>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</si>
  <si>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</si>
  <si>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</si>
  <si>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</si>
  <si>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</si>
  <si>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</si>
  <si>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</si>
  <si>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</si>
  <si>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</si>
  <si>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</si>
  <si>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</si>
  <si>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</si>
  <si>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</si>
  <si>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</si>
  <si>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</si>
  <si>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</si>
  <si>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</si>
  <si>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</si>
  <si>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</si>
  <si>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</si>
  <si>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</si>
  <si>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</si>
  <si>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</si>
  <si>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</si>
  <si>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</si>
  <si>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</si>
  <si>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</si>
  <si>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</si>
  <si>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</si>
  <si>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</si>
  <si>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</si>
  <si>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</si>
  <si>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</si>
  <si>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</si>
  <si>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</si>
  <si>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</si>
  <si>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</si>
  <si>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</si>
  <si>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</si>
  <si>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</si>
  <si>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</si>
  <si>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</si>
  <si>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</si>
  <si>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</si>
  <si>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</si>
  <si>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</si>
  <si>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</si>
  <si>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</si>
  <si>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</si>
  <si>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</si>
  <si>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</si>
  <si>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</si>
  <si>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</si>
  <si>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</si>
  <si>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</si>
  <si>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</si>
  <si>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</si>
  <si>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</si>
  <si>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</si>
  <si>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</si>
  <si>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</si>
  <si>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</si>
  <si>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</si>
  <si>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</si>
  <si>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</si>
  <si>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</si>
  <si>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</si>
  <si>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</si>
  <si>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</si>
  <si>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</si>
  <si>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</si>
  <si>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</si>
  <si>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</si>
  <si>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</si>
  <si>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</si>
  <si>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</si>
  <si>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</si>
  <si>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</si>
  <si>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</si>
  <si>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</si>
  <si>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</si>
  <si>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</si>
  <si>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</si>
  <si>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</si>
  <si>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</si>
  <si>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</si>
  <si>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</si>
  <si>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</si>
  <si>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</si>
  <si>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</si>
  <si>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</si>
  <si>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</si>
  <si>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</si>
  <si>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</si>
  <si>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</si>
  <si>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</si>
  <si>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</si>
  <si>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</si>
  <si>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</si>
  <si>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</si>
  <si>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</si>
  <si>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</si>
  <si>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</si>
  <si>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</si>
  <si>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</si>
  <si>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</si>
  <si>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</si>
  <si>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</si>
  <si>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</si>
  <si>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</si>
  <si>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</si>
  <si>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</si>
  <si>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</si>
  <si>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</si>
  <si>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</si>
  <si>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</si>
  <si>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</si>
  <si>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</si>
  <si>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</si>
  <si>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</si>
  <si>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</si>
  <si>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</si>
  <si>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</si>
  <si>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</si>
  <si>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</si>
  <si>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</si>
  <si>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</si>
  <si>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</si>
  <si>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</si>
  <si>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</si>
  <si>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</si>
  <si>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</si>
  <si>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</si>
  <si>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</si>
  <si>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</si>
  <si>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</si>
  <si>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</si>
  <si>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</si>
  <si>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</si>
  <si>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</si>
  <si>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</si>
  <si>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</si>
  <si>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</si>
  <si>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</si>
  <si>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</si>
  <si>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</si>
  <si>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</si>
  <si>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</si>
  <si>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</si>
  <si>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</si>
  <si>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</si>
  <si>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</si>
  <si>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</si>
  <si>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</si>
  <si>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</si>
  <si>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</si>
  <si>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</si>
  <si>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</si>
  <si>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</si>
  <si>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</si>
  <si>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</si>
  <si>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</si>
  <si>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</si>
  <si>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</si>
  <si>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</si>
  <si>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</si>
  <si>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</si>
  <si>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</si>
  <si>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</si>
  <si>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</si>
  <si>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</si>
  <si>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</si>
  <si>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</si>
  <si>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</si>
  <si>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</si>
  <si>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</si>
  <si>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</si>
  <si>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</si>
  <si>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</si>
  <si>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</si>
  <si>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</si>
  <si>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</si>
  <si>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</si>
  <si>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</si>
  <si>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</si>
  <si>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</si>
  <si>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</si>
  <si>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</si>
  <si>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</si>
  <si>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</si>
  <si>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</si>
  <si>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</si>
  <si>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</si>
  <si>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</si>
  <si>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</si>
  <si>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</si>
  <si>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</si>
  <si>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</si>
  <si>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</si>
  <si>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</si>
  <si>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</si>
  <si>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</si>
  <si>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</si>
  <si>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</si>
  <si>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</si>
  <si>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</si>
  <si>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</si>
  <si>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</si>
  <si>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</si>
  <si>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</si>
  <si>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</si>
  <si>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</si>
  <si>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</si>
  <si>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</si>
  <si>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</si>
  <si>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</si>
  <si>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</si>
  <si>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</si>
  <si>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</si>
  <si>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</si>
  <si>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</si>
  <si>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</si>
  <si>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</si>
  <si>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</si>
  <si>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</si>
  <si>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</si>
  <si>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</si>
  <si>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</si>
  <si>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</si>
  <si>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</si>
  <si>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</si>
  <si>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</si>
  <si>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</si>
  <si>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</si>
  <si>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</si>
  <si>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</si>
  <si>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</si>
  <si>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</si>
  <si>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</si>
  <si>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</si>
  <si>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</si>
  <si>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</si>
  <si>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</si>
  <si>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</si>
  <si>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</si>
  <si>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</si>
  <si>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</si>
  <si>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</si>
  <si>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</si>
  <si>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</si>
  <si>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</si>
  <si>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</si>
  <si>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</si>
  <si>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</si>
  <si>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</si>
  <si>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</si>
  <si>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</si>
  <si>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</si>
  <si>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</si>
  <si>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</si>
  <si>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</si>
  <si>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</si>
  <si>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</si>
  <si>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</si>
  <si>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</si>
  <si>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</si>
  <si>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</si>
  <si>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</si>
  <si>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</si>
  <si>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</si>
  <si>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</si>
  <si>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</si>
  <si>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</si>
  <si>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</si>
  <si>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</si>
  <si>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</si>
  <si>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</si>
  <si>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</si>
  <si>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</si>
  <si>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</si>
  <si>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</si>
  <si>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</si>
  <si>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</si>
  <si>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</si>
  <si>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</si>
  <si>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</si>
  <si>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</si>
  <si>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</si>
  <si>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</si>
  <si>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</si>
  <si>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</si>
  <si>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</si>
  <si>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</si>
  <si>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</si>
  <si>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</si>
  <si>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</si>
  <si>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</si>
  <si>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</si>
  <si>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</si>
  <si>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</si>
  <si>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</si>
  <si>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</si>
  <si>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</si>
  <si>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</si>
  <si>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</si>
  <si>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</si>
  <si>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</si>
  <si>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</si>
  <si>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</si>
  <si>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</si>
  <si>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</si>
  <si>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</si>
  <si>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</si>
  <si>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</si>
  <si>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</si>
  <si>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</si>
  <si>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</si>
  <si>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</si>
  <si>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</si>
  <si>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</si>
  <si>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</si>
  <si>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</si>
  <si>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</si>
  <si>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</si>
  <si>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</si>
  <si>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</si>
  <si>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</si>
  <si>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</si>
  <si>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</si>
  <si>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</si>
  <si>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</si>
  <si>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</si>
  <si>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</si>
  <si>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</si>
  <si>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</si>
  <si>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</si>
  <si>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</si>
  <si>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</si>
  <si>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</si>
  <si>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</si>
  <si>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</si>
  <si>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</si>
  <si>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</si>
  <si>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</si>
  <si>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</si>
  <si>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</si>
  <si>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</si>
  <si>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</si>
  <si>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</si>
  <si>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</si>
  <si>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</si>
  <si>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</si>
  <si>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</si>
  <si>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</si>
  <si>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</si>
  <si>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</si>
  <si>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</si>
  <si>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</si>
  <si>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</si>
  <si>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</si>
  <si>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</si>
  <si>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</si>
  <si>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</si>
  <si>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</si>
  <si>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</si>
  <si>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</si>
  <si>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</si>
  <si>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</si>
  <si>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</si>
  <si>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</si>
  <si>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</si>
  <si>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</si>
  <si>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</si>
  <si>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</si>
  <si>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</si>
  <si>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</si>
  <si>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</si>
  <si>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</si>
  <si>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</si>
  <si>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</si>
  <si>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</si>
  <si>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</si>
  <si>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</si>
  <si>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</si>
  <si>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</si>
  <si>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</si>
  <si>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</si>
  <si>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</si>
  <si>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</si>
  <si>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</si>
  <si>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</si>
  <si>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</si>
  <si>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</si>
  <si>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</si>
  <si>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</si>
  <si>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</si>
  <si>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</si>
  <si>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</si>
  <si>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</si>
  <si>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</si>
  <si>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</si>
  <si>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</si>
  <si>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</si>
  <si>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</si>
  <si>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</si>
  <si>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</si>
  <si>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</si>
  <si>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</si>
  <si>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</si>
  <si>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</si>
  <si>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</si>
  <si>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</si>
  <si>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</si>
  <si>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</si>
  <si>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</si>
  <si>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</si>
  <si>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</si>
  <si>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</si>
  <si>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</si>
  <si>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</si>
  <si>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</si>
  <si>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</si>
  <si>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</si>
  <si>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</si>
  <si>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</si>
  <si>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</si>
  <si>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</si>
  <si>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</si>
  <si>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</si>
  <si>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</si>
  <si>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</si>
  <si>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</si>
  <si>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</si>
  <si>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</si>
  <si>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</si>
  <si>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</si>
  <si>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</si>
  <si>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</si>
  <si>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</si>
  <si>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</si>
  <si>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</si>
  <si>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</si>
  <si>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</si>
  <si>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</si>
  <si>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</si>
  <si>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</si>
  <si>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</si>
  <si>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</si>
  <si>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</si>
  <si>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</si>
  <si>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</si>
  <si>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</si>
  <si>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</si>
  <si>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</si>
  <si>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</si>
  <si>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</si>
  <si>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</si>
  <si>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</si>
  <si>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</si>
  <si>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</si>
  <si>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</si>
  <si>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</si>
  <si>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</si>
  <si>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</si>
  <si>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</si>
  <si>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</si>
  <si>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</si>
  <si>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</si>
  <si>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</si>
  <si>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</si>
  <si>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</si>
  <si>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</si>
  <si>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</si>
  <si>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</si>
  <si>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</si>
  <si>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</si>
  <si>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</si>
  <si>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</si>
  <si>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</si>
  <si>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</si>
  <si>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</si>
  <si>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</si>
  <si>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</si>
  <si>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</si>
  <si>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</si>
  <si>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</si>
  <si>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</si>
  <si>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</si>
  <si>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</si>
  <si>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</si>
  <si>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</si>
  <si>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</si>
  <si>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</si>
  <si>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</si>
  <si>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</si>
  <si>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</si>
  <si>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</si>
  <si>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</si>
  <si>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</si>
  <si>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</si>
  <si>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</si>
  <si>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</si>
  <si>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</si>
  <si>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</si>
  <si>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</si>
  <si>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</si>
  <si>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</si>
  <si>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</si>
  <si>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</si>
  <si>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</si>
  <si>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</si>
  <si>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</si>
  <si>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</si>
  <si>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</si>
  <si>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</si>
  <si>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</si>
  <si>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</si>
  <si>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</si>
  <si>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</si>
  <si>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</si>
  <si>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</si>
  <si>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</si>
  <si>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</si>
  <si>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</si>
  <si>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</si>
  <si>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</si>
  <si>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</si>
  <si>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</si>
  <si>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</si>
  <si>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</si>
  <si>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</si>
  <si>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</si>
  <si>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</si>
  <si>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</si>
  <si>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</si>
  <si>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</si>
  <si>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</si>
  <si>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</si>
  <si>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</si>
  <si>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</si>
  <si>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</si>
  <si>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</si>
  <si>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</si>
  <si>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</si>
  <si>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</si>
  <si>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</si>
  <si>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</si>
  <si>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</si>
  <si>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</si>
  <si>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</si>
  <si>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</si>
  <si>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</si>
  <si>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</si>
  <si>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</si>
  <si>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</si>
  <si>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</si>
  <si>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</si>
  <si>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</si>
  <si>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</si>
  <si>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</si>
  <si>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</si>
  <si>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</si>
  <si>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</si>
  <si>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</si>
  <si>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</si>
  <si>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</si>
  <si>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</si>
  <si>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</si>
  <si>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</si>
  <si>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</si>
  <si>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</si>
  <si>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</si>
  <si>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</si>
  <si>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</si>
  <si>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</si>
  <si>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</si>
  <si>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</si>
  <si>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</si>
  <si>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</si>
  <si>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</si>
  <si>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</si>
  <si>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</si>
  <si>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</si>
  <si>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</si>
  <si>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</si>
  <si>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</si>
  <si>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</si>
  <si>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</si>
  <si>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</si>
  <si>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</si>
  <si>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</si>
  <si>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</si>
  <si>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</si>
  <si>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</si>
  <si>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</si>
  <si>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</si>
  <si>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</si>
  <si>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</si>
  <si>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</si>
  <si>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</si>
  <si>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</si>
  <si>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</si>
  <si>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</si>
  <si>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</si>
  <si>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</si>
  <si>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</si>
  <si>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</si>
  <si>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</si>
  <si>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</si>
  <si>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</si>
  <si>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</si>
  <si>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</si>
  <si>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</si>
  <si>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</si>
  <si>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</si>
  <si>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</si>
  <si>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</si>
  <si>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</si>
  <si>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</si>
  <si>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</si>
  <si>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</si>
  <si>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</si>
  <si>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</si>
  <si>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</si>
  <si>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</si>
  <si>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</si>
  <si>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</si>
  <si>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</si>
  <si>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</si>
  <si>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</si>
  <si>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</si>
  <si>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</si>
  <si>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</si>
  <si>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</si>
  <si>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</si>
  <si>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</si>
  <si>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</si>
  <si>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</si>
  <si>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</si>
  <si>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</si>
  <si>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</si>
  <si>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</si>
  <si>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</si>
  <si>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</si>
  <si>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</si>
  <si>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</si>
  <si>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</si>
  <si>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</si>
  <si>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</si>
  <si>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</si>
  <si>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</si>
  <si>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</si>
  <si>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</si>
  <si>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</si>
  <si>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</si>
  <si>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</si>
  <si>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</si>
  <si>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</si>
  <si>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</si>
  <si>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</si>
  <si>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</si>
  <si>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</si>
  <si>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</si>
  <si>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</si>
  <si>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</si>
  <si>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</si>
  <si>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</si>
  <si>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</si>
  <si>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</si>
  <si>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</si>
  <si>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</si>
  <si>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</si>
  <si>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</si>
  <si>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</si>
  <si>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</si>
  <si>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</si>
  <si>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</si>
  <si>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</si>
  <si>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</si>
  <si>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</si>
  <si>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</si>
  <si>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</si>
  <si>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</si>
  <si>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</si>
  <si>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</si>
  <si>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</si>
  <si>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</si>
  <si>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</si>
  <si>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</si>
  <si>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</si>
  <si>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</si>
  <si>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</si>
  <si>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</si>
  <si>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</si>
  <si>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</si>
  <si>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</si>
  <si>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</si>
  <si>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</si>
  <si>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</si>
  <si>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</si>
  <si>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</si>
  <si>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</si>
  <si>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</si>
  <si>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</si>
  <si>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</si>
  <si>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</si>
  <si>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</si>
  <si>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</si>
  <si>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</si>
  <si>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</si>
  <si>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</si>
  <si>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</si>
  <si>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</si>
  <si>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</si>
  <si>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</si>
  <si>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</si>
  <si>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</si>
  <si>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</si>
  <si>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</si>
  <si>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</si>
  <si>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</si>
  <si>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</si>
  <si>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</si>
  <si>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</si>
  <si>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</si>
  <si>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</si>
  <si>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</si>
  <si>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</si>
  <si>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</si>
  <si>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</si>
  <si>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</si>
  <si>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</si>
  <si>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</si>
  <si>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</si>
  <si>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</si>
  <si>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</si>
  <si>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</si>
  <si>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</si>
  <si>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</si>
  <si>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</si>
  <si>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</si>
  <si>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</si>
  <si>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</si>
  <si>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</si>
  <si>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</si>
  <si>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</si>
  <si>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</si>
  <si>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</si>
  <si>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</si>
  <si>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</si>
  <si>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</si>
  <si>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</si>
  <si>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</si>
  <si>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</si>
  <si>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</si>
  <si>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</si>
  <si>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</si>
  <si>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</si>
  <si>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</si>
  <si>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</si>
  <si>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</si>
  <si>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</si>
  <si>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</si>
  <si>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</si>
  <si>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</si>
  <si>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</si>
  <si>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</si>
  <si>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</si>
  <si>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</si>
  <si>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</si>
  <si>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</si>
  <si>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</si>
  <si>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</si>
  <si>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</si>
  <si>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</si>
  <si>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</si>
  <si>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</si>
  <si>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</si>
  <si>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</si>
  <si>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</si>
  <si>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</si>
  <si>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</si>
  <si>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</si>
  <si>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</si>
  <si>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</si>
  <si>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</si>
  <si>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</si>
  <si>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</si>
  <si>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</si>
  <si>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</si>
  <si>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</si>
  <si>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</si>
  <si>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</si>
  <si>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</si>
  <si>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</si>
  <si>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</si>
  <si>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</si>
  <si>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</si>
  <si>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</si>
  <si>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</si>
  <si>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</si>
  <si>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</si>
  <si>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</si>
  <si>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</si>
  <si>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</si>
  <si>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</si>
  <si>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</si>
  <si>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</si>
  <si>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</si>
  <si>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</si>
  <si>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</si>
  <si>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</si>
  <si>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</si>
  <si>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</si>
  <si>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</si>
  <si>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</si>
  <si>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</si>
  <si>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</si>
  <si>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</si>
  <si>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</si>
  <si>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</si>
  <si>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</si>
  <si>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</si>
  <si>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</si>
  <si>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</si>
  <si>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</si>
  <si>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</si>
  <si>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</si>
  <si>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</si>
  <si>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</si>
  <si>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</si>
  <si>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</si>
  <si>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</si>
  <si>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</si>
  <si>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</si>
  <si>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</si>
  <si>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</si>
  <si>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</si>
  <si>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</si>
  <si>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</si>
  <si>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</si>
  <si>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</si>
  <si>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</si>
  <si>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</si>
  <si>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</si>
  <si>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</si>
  <si>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</si>
  <si>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</si>
  <si>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</si>
  <si>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</si>
  <si>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</si>
  <si>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</si>
  <si>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</si>
  <si>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</si>
  <si>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</si>
  <si>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</si>
  <si>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</si>
  <si>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</si>
  <si>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</si>
  <si>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</si>
  <si>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</si>
  <si>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</si>
  <si>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</si>
  <si>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</si>
  <si>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</si>
  <si>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</si>
  <si>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</si>
  <si>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</si>
  <si>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</si>
  <si>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</si>
  <si>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</si>
  <si>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</si>
  <si>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</si>
  <si>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</si>
  <si>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</si>
  <si>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</si>
  <si>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</si>
  <si>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</si>
  <si>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</si>
  <si>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</si>
  <si>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</si>
  <si>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</si>
  <si>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</si>
  <si>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</si>
  <si>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</si>
  <si>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</si>
  <si>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</si>
  <si>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</si>
  <si>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</si>
  <si>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</si>
  <si>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</si>
  <si>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</si>
  <si>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</si>
  <si>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</si>
  <si>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</si>
  <si>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</si>
  <si>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</si>
  <si>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</si>
  <si>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</si>
  <si>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</si>
  <si>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</si>
  <si>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</si>
  <si>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</si>
  <si>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</si>
  <si>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</si>
  <si>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</si>
  <si>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</si>
  <si>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</si>
  <si>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</si>
  <si>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</si>
  <si>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</si>
  <si>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</si>
  <si>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</si>
  <si>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</si>
  <si>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</si>
  <si>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</si>
  <si>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</si>
  <si>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</si>
  <si>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</si>
  <si>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</si>
  <si>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</si>
  <si>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</si>
  <si>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</si>
  <si>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</si>
  <si>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</si>
  <si>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</si>
  <si>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</si>
  <si>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</si>
  <si>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</si>
  <si>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</si>
  <si>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</si>
  <si>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</si>
  <si>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</si>
  <si>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</si>
  <si>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</si>
  <si>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</si>
  <si>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</si>
  <si>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</si>
  <si>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</si>
  <si>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</si>
  <si>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</si>
  <si>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</si>
  <si>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</si>
  <si>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</si>
  <si>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</si>
  <si>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</si>
  <si>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</si>
  <si>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</si>
  <si>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</si>
  <si>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</si>
  <si>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</si>
  <si>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</si>
  <si>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</si>
  <si>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</si>
  <si>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</si>
  <si>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</si>
  <si>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</si>
  <si>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</si>
  <si>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</si>
  <si>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</si>
  <si>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</si>
  <si>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</si>
  <si>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</si>
  <si>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</si>
  <si>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</si>
  <si>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</si>
  <si>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</si>
  <si>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</si>
  <si>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</si>
  <si>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</si>
  <si>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</si>
  <si>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</si>
  <si>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</si>
  <si>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</si>
  <si>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</si>
  <si>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</si>
  <si>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</si>
  <si>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</si>
  <si>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</si>
  <si>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</si>
  <si>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</si>
  <si>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</si>
  <si>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</si>
  <si>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</si>
  <si>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</si>
  <si>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</si>
  <si>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</si>
  <si>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</si>
  <si>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</si>
  <si>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</si>
  <si>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</si>
  <si>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</si>
  <si>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</si>
  <si>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</si>
  <si>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</si>
  <si>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</si>
  <si>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</si>
  <si>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</si>
  <si>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</si>
  <si>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</si>
  <si>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</si>
  <si>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</si>
  <si>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</si>
  <si>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</si>
  <si>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</si>
  <si>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</si>
  <si>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</si>
  <si>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</si>
  <si>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</si>
  <si>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</si>
  <si>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</si>
  <si>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</si>
  <si>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</si>
  <si>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</si>
  <si>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</si>
  <si>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</si>
  <si>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</si>
  <si>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</si>
  <si>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</si>
  <si>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</si>
  <si>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</si>
  <si>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</si>
  <si>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</si>
  <si>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</si>
  <si>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</si>
  <si>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</si>
  <si>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</si>
  <si>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</si>
  <si>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</si>
  <si>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</si>
  <si>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</si>
  <si>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</si>
  <si>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</si>
  <si>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</si>
  <si>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</si>
  <si>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</si>
  <si>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</si>
  <si>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</si>
  <si>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</si>
  <si>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</si>
  <si>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</si>
  <si>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</si>
  <si>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</si>
  <si>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</si>
  <si>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</si>
  <si>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</si>
  <si>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</si>
  <si>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</si>
  <si>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</si>
  <si>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</si>
  <si>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</si>
  <si>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</si>
  <si>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</si>
  <si>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</si>
  <si>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</si>
  <si>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</si>
  <si>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</si>
  <si>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</si>
  <si>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</si>
  <si>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</si>
  <si>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</si>
  <si>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</si>
  <si>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</si>
  <si>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</si>
  <si>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</si>
  <si>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</si>
  <si>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</si>
  <si>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</si>
  <si>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</si>
  <si>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</si>
  <si>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</si>
  <si>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</si>
  <si>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</si>
  <si>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</si>
  <si>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</si>
  <si>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</si>
  <si>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</si>
  <si>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</si>
  <si>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</si>
  <si>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</si>
  <si>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</si>
  <si>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</si>
  <si>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</si>
  <si>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</si>
  <si>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</si>
  <si>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</si>
  <si>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</si>
  <si>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</si>
  <si>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</si>
  <si>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</si>
  <si>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</si>
  <si>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</si>
  <si>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</si>
  <si>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</si>
  <si>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</si>
  <si>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</si>
  <si>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</si>
  <si>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</si>
  <si>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</si>
  <si>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</si>
  <si>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</si>
  <si>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</si>
  <si>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</si>
  <si>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</si>
  <si>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</si>
  <si>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</si>
  <si>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</si>
  <si>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</si>
  <si>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</si>
  <si>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</si>
  <si>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</si>
  <si>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</si>
  <si>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</si>
  <si>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</si>
  <si>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</si>
  <si>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</si>
  <si>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</si>
  <si>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</si>
  <si>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</si>
  <si>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</si>
  <si>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</si>
  <si>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</si>
  <si>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</si>
  <si>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</si>
  <si>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</si>
  <si>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</si>
  <si>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</si>
  <si>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</si>
  <si>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</si>
  <si>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</si>
  <si>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</si>
  <si>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</si>
  <si>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</si>
  <si>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</si>
  <si>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</si>
  <si>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</si>
  <si>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</si>
  <si>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</si>
  <si>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</si>
  <si>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</si>
  <si>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</si>
  <si>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</si>
  <si>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</si>
  <si>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</si>
  <si>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</si>
  <si>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</si>
  <si>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</si>
  <si>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</si>
  <si>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</si>
  <si>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</si>
  <si>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</si>
  <si>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</si>
  <si>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</si>
  <si>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</si>
  <si>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</si>
  <si>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</si>
  <si>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</si>
  <si>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</si>
  <si>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</si>
  <si>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</si>
  <si>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</si>
  <si>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</si>
  <si>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</si>
  <si>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</si>
  <si>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</si>
  <si>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</si>
  <si>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</si>
  <si>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</si>
  <si>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</si>
  <si>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</si>
  <si>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</si>
  <si>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</si>
  <si>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</si>
  <si>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</si>
  <si>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</si>
  <si>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</si>
  <si>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</si>
  <si>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</si>
  <si>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</si>
  <si>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</si>
  <si>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</si>
  <si>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</si>
  <si>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</si>
  <si>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</si>
  <si>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</si>
  <si>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</si>
  <si>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</si>
  <si>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</si>
  <si>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</si>
  <si>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</si>
  <si>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</si>
  <si>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</si>
  <si>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</si>
  <si>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</si>
  <si>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</si>
  <si>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</si>
  <si>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</si>
  <si>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</si>
  <si>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</si>
  <si>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</si>
  <si>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</si>
  <si>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</si>
  <si>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</si>
  <si>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</si>
  <si>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</si>
  <si>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</si>
  <si>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</si>
  <si>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</si>
  <si>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</si>
  <si>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</si>
  <si>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</si>
  <si>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</si>
  <si>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</si>
  <si>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</si>
  <si>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</si>
  <si>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</si>
  <si>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</si>
  <si>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</si>
  <si>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</si>
  <si>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</si>
  <si>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</si>
  <si>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</si>
  <si>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</si>
  <si>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</si>
  <si>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</si>
  <si>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</si>
  <si>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</si>
  <si>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</si>
  <si>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</si>
  <si>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</si>
  <si>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</si>
  <si>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</si>
  <si>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</si>
  <si>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</si>
  <si>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</si>
  <si>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</si>
  <si>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</si>
  <si>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</si>
  <si>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</si>
  <si>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</si>
  <si>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</si>
  <si>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</si>
  <si>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</si>
  <si>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</si>
  <si>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</si>
  <si>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</si>
  <si>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</si>
  <si>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</si>
  <si>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</si>
  <si>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</si>
  <si>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</si>
  <si>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</si>
  <si>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</si>
  <si>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</si>
  <si>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</si>
  <si>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</si>
  <si>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</si>
  <si>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</si>
  <si>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</si>
  <si>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</si>
  <si>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</si>
  <si>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</si>
  <si>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</si>
  <si>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</si>
  <si>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</si>
  <si>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</si>
  <si>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</si>
  <si>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</si>
  <si>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</si>
  <si>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</si>
  <si>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</si>
  <si>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</si>
  <si>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</si>
  <si>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</si>
  <si>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</si>
  <si>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</si>
  <si>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</si>
  <si>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</si>
  <si>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</si>
  <si>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</si>
  <si>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</si>
  <si>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</si>
  <si>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</si>
  <si>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</si>
  <si>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</si>
  <si>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</si>
  <si>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</si>
  <si>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</si>
  <si>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</si>
  <si>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</si>
  <si>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</si>
  <si>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</si>
  <si>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</si>
  <si>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</si>
  <si>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</si>
  <si>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</si>
  <si>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</si>
  <si>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</si>
  <si>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</si>
  <si>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</si>
  <si>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</si>
  <si>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</si>
  <si>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</si>
  <si>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</si>
  <si>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</si>
  <si>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</si>
  <si>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</si>
  <si>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</si>
  <si>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</si>
  <si>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</si>
  <si>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</si>
  <si>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</si>
  <si>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</si>
  <si>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</si>
  <si>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</si>
  <si>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</si>
  <si>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</si>
  <si>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</si>
  <si>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</si>
  <si>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</si>
  <si>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</si>
  <si>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</si>
  <si>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</si>
  <si>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</si>
  <si>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</si>
  <si>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</si>
  <si>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</si>
  <si>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</si>
  <si>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</si>
  <si>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</si>
  <si>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</si>
  <si>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</si>
  <si>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</si>
  <si>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</si>
  <si>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</si>
  <si>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</si>
  <si>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</si>
  <si>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</si>
  <si>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</si>
  <si>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</si>
  <si>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</si>
  <si>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</si>
  <si>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</si>
  <si>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</si>
  <si>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</si>
  <si>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</si>
  <si>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</si>
  <si>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</si>
  <si>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</si>
  <si>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</si>
  <si>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</si>
  <si>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</si>
  <si>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</si>
  <si>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</si>
  <si>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</si>
  <si>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</si>
  <si>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</si>
  <si>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</si>
  <si>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</si>
  <si>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</si>
  <si>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</si>
  <si>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</si>
  <si>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</si>
  <si>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</si>
  <si>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</si>
  <si>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</si>
  <si>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</si>
  <si>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</si>
  <si>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</si>
  <si>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</si>
  <si>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</si>
  <si>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</si>
  <si>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</si>
  <si>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</si>
  <si>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</si>
  <si>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</si>
  <si>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</si>
  <si>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</si>
  <si>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</si>
  <si>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</si>
  <si>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</si>
  <si>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</si>
  <si>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</si>
  <si>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</si>
  <si>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</si>
  <si>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</si>
  <si>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</si>
  <si>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</si>
  <si>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</si>
  <si>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</si>
  <si>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</si>
  <si>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</si>
  <si>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</si>
  <si>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</si>
  <si>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</si>
  <si>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</si>
  <si>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</si>
  <si>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</si>
  <si>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</si>
  <si>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</si>
  <si>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</si>
  <si>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</si>
  <si>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</si>
  <si>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</si>
  <si>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</si>
  <si>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</si>
  <si>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</si>
  <si>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</si>
  <si>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</si>
  <si>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</si>
  <si>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</si>
  <si>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</si>
  <si>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</si>
  <si>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</si>
  <si>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</si>
  <si>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</si>
  <si>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</si>
  <si>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</si>
  <si>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</si>
  <si>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</si>
  <si>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</si>
  <si>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</si>
  <si>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</si>
  <si>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</si>
  <si>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</si>
  <si>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</si>
  <si>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</si>
  <si>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</si>
  <si>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</si>
  <si>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</si>
  <si>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</si>
  <si>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</si>
  <si>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</si>
  <si>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</si>
  <si>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</si>
  <si>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</si>
  <si>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</si>
  <si>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</si>
  <si>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</si>
  <si>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</si>
  <si>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</si>
  <si>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</si>
  <si>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</si>
  <si>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</si>
  <si>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</si>
  <si>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</si>
  <si>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</si>
  <si>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</si>
  <si>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</si>
  <si>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</si>
  <si>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</si>
  <si>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</si>
  <si>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</si>
  <si>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</si>
  <si>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</si>
  <si>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</si>
  <si>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</si>
  <si>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</si>
  <si>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</si>
  <si>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</si>
  <si>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</si>
  <si>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</si>
  <si>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</si>
  <si>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</si>
  <si>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</si>
  <si>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</si>
  <si>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</si>
  <si>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</si>
  <si>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</si>
  <si>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</si>
  <si>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</si>
  <si>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</si>
  <si>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</si>
  <si>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</si>
  <si>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</si>
  <si>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</si>
  <si>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</si>
  <si>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</si>
  <si>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</si>
  <si>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</si>
  <si>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</si>
  <si>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</si>
  <si>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</si>
  <si>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</si>
  <si>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</si>
  <si>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</si>
  <si>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</si>
  <si>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</si>
  <si>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</si>
  <si>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</si>
  <si>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</si>
  <si>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</si>
  <si>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</si>
  <si>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</si>
  <si>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</si>
  <si>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</si>
  <si>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</si>
  <si>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</si>
  <si>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</si>
  <si>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</si>
  <si>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</si>
  <si>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</si>
  <si>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</si>
  <si>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</si>
  <si>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</si>
  <si>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</si>
  <si>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</si>
  <si>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</si>
  <si>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</si>
  <si>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</si>
  <si>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</si>
  <si>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</si>
  <si>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</si>
  <si>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</si>
  <si>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</si>
  <si>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</si>
  <si>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</si>
  <si>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</si>
  <si>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</si>
  <si>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</si>
  <si>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</si>
  <si>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</si>
  <si>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</si>
  <si>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</si>
  <si>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</si>
  <si>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</si>
  <si>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</si>
  <si>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</si>
  <si>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</si>
  <si>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</si>
  <si>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</si>
  <si>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</si>
  <si>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</si>
  <si>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</si>
  <si>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</si>
  <si>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</si>
  <si>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</si>
  <si>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</si>
  <si>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</si>
  <si>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</si>
  <si>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</si>
  <si>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</si>
  <si>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</si>
  <si>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</si>
  <si>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</si>
  <si>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</si>
  <si>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</si>
  <si>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</si>
  <si>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</si>
  <si>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</si>
  <si>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</si>
  <si>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</si>
  <si>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</si>
  <si>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</si>
  <si>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</si>
  <si>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</si>
  <si>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</si>
  <si>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</si>
  <si>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</si>
  <si>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</si>
  <si>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</si>
  <si>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</si>
  <si>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</si>
  <si>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</si>
  <si>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</si>
  <si>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</si>
  <si>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</si>
  <si>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</si>
  <si>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</si>
  <si>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</si>
  <si>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</si>
  <si>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</si>
  <si>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</si>
  <si>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</si>
  <si>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</si>
  <si>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</si>
  <si>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</si>
  <si>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</si>
  <si>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</si>
  <si>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</si>
  <si>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</si>
  <si>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</si>
  <si>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</si>
  <si>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</si>
  <si>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</si>
  <si>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</si>
  <si>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</si>
  <si>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</si>
  <si>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</si>
  <si>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</si>
  <si>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</si>
  <si>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</si>
  <si>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</si>
  <si>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</si>
  <si>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</si>
  <si>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</si>
  <si>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</si>
  <si>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</si>
  <si>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</si>
  <si>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</si>
  <si>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</si>
  <si>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</si>
  <si>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</si>
  <si>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</si>
  <si>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</si>
  <si>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</si>
  <si>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</si>
  <si>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</si>
  <si>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</si>
  <si>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</si>
  <si>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</si>
  <si>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</si>
  <si>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</si>
  <si>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</si>
  <si>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</si>
  <si>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</si>
  <si>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</si>
  <si>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</si>
  <si>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</si>
  <si>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</si>
  <si>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</si>
  <si>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</si>
  <si>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</si>
  <si>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</si>
  <si>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</si>
  <si>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</si>
  <si>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</si>
  <si>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</si>
  <si>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</si>
  <si>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</si>
  <si>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</si>
  <si>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</si>
  <si>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</si>
  <si>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</si>
  <si>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</si>
  <si>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</si>
  <si>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</si>
  <si>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</si>
  <si>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</si>
  <si>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</si>
  <si>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</si>
  <si>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</si>
  <si>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</si>
  <si>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</si>
  <si>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</si>
  <si>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</si>
  <si>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</si>
  <si>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</si>
  <si>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</si>
  <si>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</si>
  <si>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</si>
  <si>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</si>
  <si>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</si>
  <si>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</si>
  <si>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</si>
  <si>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</si>
  <si>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</si>
  <si>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</si>
  <si>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</si>
  <si>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</si>
  <si>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</si>
  <si>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</si>
  <si>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</si>
  <si>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</si>
  <si>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</si>
  <si>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</si>
  <si>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</si>
  <si>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</si>
  <si>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</si>
  <si>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</si>
  <si>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</si>
  <si>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</si>
  <si>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</si>
  <si>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</si>
  <si>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</si>
  <si>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</si>
  <si>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</si>
  <si>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</si>
  <si>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</si>
  <si>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</si>
  <si>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</si>
  <si>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</si>
  <si>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</si>
  <si>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</si>
  <si>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</si>
  <si>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</si>
  <si>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</si>
  <si>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</si>
  <si>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</si>
  <si>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</si>
  <si>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</si>
  <si>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</si>
  <si>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</si>
  <si>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</si>
  <si>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</si>
  <si>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</si>
  <si>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</si>
  <si>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</si>
  <si>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</si>
  <si>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</si>
  <si>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</si>
  <si>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</si>
  <si>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</si>
  <si>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</si>
  <si>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</si>
  <si>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</si>
  <si>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</si>
  <si>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</si>
  <si>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</si>
  <si>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</si>
  <si>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</si>
  <si>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</si>
  <si>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</si>
  <si>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</si>
  <si>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</si>
  <si>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</si>
  <si>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</si>
  <si>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</si>
  <si>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</si>
  <si>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</si>
  <si>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</si>
  <si>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</si>
  <si>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</si>
  <si>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</si>
  <si>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</si>
  <si>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</si>
  <si>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</si>
  <si>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</si>
  <si>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</si>
  <si>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</si>
  <si>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</si>
  <si>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</si>
  <si>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</si>
  <si>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</si>
  <si>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</si>
  <si>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</si>
  <si>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</si>
  <si>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</si>
  <si>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</si>
  <si>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</si>
  <si>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</si>
  <si>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</si>
  <si>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</si>
  <si>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</si>
  <si>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</si>
  <si>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</si>
  <si>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</si>
  <si>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</si>
  <si>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</si>
  <si>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</si>
  <si>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</si>
  <si>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</si>
  <si>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</si>
  <si>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</si>
  <si>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</si>
  <si>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</si>
  <si>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</si>
  <si>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</si>
  <si>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</si>
  <si>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</si>
  <si>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</si>
  <si>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</si>
  <si>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</si>
  <si>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</si>
  <si>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</si>
  <si>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</si>
  <si>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</si>
  <si>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</si>
  <si>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</si>
  <si>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</si>
  <si>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</si>
  <si>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</si>
  <si>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</si>
  <si>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</si>
  <si>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</si>
  <si>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</si>
  <si>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</si>
  <si>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</si>
  <si>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</si>
  <si>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</si>
  <si>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</si>
  <si>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</si>
  <si>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</si>
  <si>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</si>
  <si>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</si>
  <si>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</si>
  <si>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</si>
  <si>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</si>
  <si>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</si>
  <si>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</si>
  <si>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</si>
  <si>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</si>
  <si>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</si>
  <si>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</si>
  <si>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</si>
  <si>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</si>
  <si>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</si>
  <si>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</si>
  <si>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</si>
  <si>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</si>
  <si>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</si>
  <si>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</si>
  <si>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</si>
  <si>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</si>
  <si>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</si>
  <si>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</si>
  <si>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</si>
  <si>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</si>
  <si>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</si>
  <si>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</si>
  <si>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</si>
  <si>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</si>
  <si>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</si>
  <si>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</si>
  <si>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</si>
  <si>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</si>
  <si>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</si>
  <si>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</si>
  <si>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</si>
  <si>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</si>
  <si>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</si>
  <si>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</si>
  <si>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</si>
  <si>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</si>
  <si>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</si>
  <si>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</si>
  <si>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</si>
  <si>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</si>
  <si>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</si>
  <si>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</si>
  <si>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</si>
  <si>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</si>
  <si>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</si>
  <si>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</si>
  <si>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</si>
  <si>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</si>
  <si>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</si>
  <si>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</si>
  <si>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</si>
  <si>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</si>
  <si>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</si>
  <si>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</si>
  <si>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</si>
  <si>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</si>
  <si>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</si>
  <si>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</si>
  <si>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</si>
  <si>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</si>
  <si>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</si>
  <si>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</si>
  <si>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</si>
  <si>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</si>
  <si>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</si>
  <si>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</si>
  <si>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</si>
  <si>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</si>
  <si>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</si>
  <si>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</si>
  <si>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</si>
  <si>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</si>
  <si>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</si>
  <si>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</si>
  <si>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</si>
  <si>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</si>
  <si>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</si>
  <si>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</si>
  <si>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</si>
  <si>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</si>
  <si>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</si>
  <si>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</si>
  <si>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</si>
  <si>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</si>
  <si>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</si>
  <si>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</si>
  <si>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</si>
  <si>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</si>
  <si>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</si>
  <si>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</si>
  <si>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</si>
  <si>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</si>
  <si>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</si>
  <si>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</si>
  <si>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</si>
  <si>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</si>
  <si>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</si>
  <si>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</si>
  <si>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</si>
  <si>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</si>
  <si>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</si>
  <si>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</si>
  <si>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</si>
  <si>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</si>
  <si>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</si>
  <si>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</si>
  <si>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</si>
  <si>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</si>
  <si>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</si>
  <si>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</si>
  <si>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</si>
  <si>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</si>
  <si>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</si>
  <si>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</si>
  <si>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</si>
  <si>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</si>
  <si>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</si>
  <si>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</si>
  <si>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</si>
  <si>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</si>
  <si>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</si>
  <si>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</si>
  <si>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</si>
  <si>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</si>
  <si>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</si>
  <si>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</si>
  <si>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</si>
  <si>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</si>
  <si>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</si>
  <si>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</si>
  <si>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</si>
  <si>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</si>
  <si>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</si>
  <si>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</si>
  <si>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</si>
  <si>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</si>
  <si>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</si>
  <si>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</si>
  <si>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</si>
  <si>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</si>
  <si>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</si>
  <si>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</si>
  <si>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</si>
  <si>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</si>
  <si>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</si>
  <si>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</si>
  <si>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</si>
  <si>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</si>
  <si>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</si>
  <si>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</si>
  <si>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</si>
  <si>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</si>
  <si>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</si>
  <si>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</si>
  <si>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</si>
  <si>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</si>
  <si>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</si>
  <si>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</si>
  <si>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</si>
  <si>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</si>
  <si>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</si>
  <si>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</si>
  <si>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</si>
  <si>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</si>
  <si>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</si>
  <si>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</si>
  <si>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</si>
  <si>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</si>
  <si>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</si>
  <si>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</si>
  <si>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</si>
  <si>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</si>
  <si>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</si>
  <si>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</si>
  <si>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</si>
  <si>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</si>
  <si>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</si>
  <si>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</si>
  <si>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</si>
  <si>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</si>
  <si>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</si>
  <si>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</si>
  <si>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</si>
  <si>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</si>
  <si>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</si>
  <si>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</si>
  <si>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</si>
  <si>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</si>
  <si>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</si>
  <si>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</si>
  <si>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</si>
  <si>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</si>
  <si>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</si>
  <si>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</si>
  <si>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</si>
  <si>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</si>
  <si>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</si>
  <si>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</si>
  <si>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</si>
  <si>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</si>
  <si>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</si>
  <si>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</si>
  <si>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</si>
  <si>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</si>
  <si>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</si>
  <si>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</si>
  <si>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</si>
  <si>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</si>
  <si>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</si>
  <si>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</si>
  <si>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</si>
  <si>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</si>
  <si>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</si>
  <si>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</si>
  <si>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</si>
  <si>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</si>
  <si>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</si>
  <si>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</si>
  <si>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</si>
  <si>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</si>
  <si>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</si>
  <si>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</si>
  <si>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</si>
  <si>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</si>
  <si>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</si>
  <si>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</si>
  <si>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</si>
  <si>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</si>
  <si>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</si>
  <si>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</si>
  <si>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</si>
  <si>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</si>
  <si>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</si>
  <si>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</si>
  <si>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</si>
  <si>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</si>
  <si>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</si>
  <si>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</si>
  <si>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</si>
  <si>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</si>
  <si>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</si>
  <si>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</si>
  <si>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</si>
  <si>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</si>
  <si>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</si>
  <si>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</si>
  <si>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</si>
  <si>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</si>
  <si>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</si>
  <si>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</si>
  <si>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</si>
  <si>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</si>
  <si>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</si>
  <si>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</si>
  <si>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</si>
  <si>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</si>
  <si>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</si>
  <si>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</si>
  <si>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</si>
  <si>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</si>
  <si>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</si>
  <si>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</si>
  <si>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</si>
  <si>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</si>
  <si>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</si>
  <si>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</si>
  <si>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</si>
  <si>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</si>
  <si>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</si>
  <si>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</si>
  <si>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</si>
  <si>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</si>
  <si>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</si>
  <si>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</si>
  <si>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</si>
  <si>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</si>
  <si>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</si>
  <si>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</si>
  <si>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</si>
  <si>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</si>
  <si>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</si>
  <si>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</si>
  <si>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</si>
  <si>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</si>
  <si>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</si>
  <si>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</si>
  <si>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</si>
  <si>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</si>
  <si>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</si>
  <si>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</si>
  <si>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</si>
  <si>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</si>
  <si>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</si>
  <si>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</si>
  <si>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</si>
  <si>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</si>
  <si>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</si>
  <si>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</si>
  <si>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</si>
  <si>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</si>
  <si>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</si>
  <si>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</si>
  <si>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</si>
  <si>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</si>
  <si>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</si>
  <si>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</si>
  <si>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</si>
  <si>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</si>
  <si>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</si>
  <si>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</si>
  <si>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</si>
  <si>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</si>
  <si>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</si>
  <si>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</si>
  <si>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</si>
  <si>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</si>
  <si>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</si>
  <si>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</si>
  <si>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</si>
  <si>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</si>
  <si>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</si>
  <si>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</si>
  <si>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</si>
  <si>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</si>
  <si>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</si>
  <si>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</si>
  <si>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</si>
  <si>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</si>
  <si>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</si>
  <si>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</si>
  <si>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</si>
  <si>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</si>
  <si>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</si>
  <si>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</si>
  <si>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</si>
  <si>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</si>
  <si>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</si>
  <si>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</si>
  <si>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</si>
  <si>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</si>
  <si>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</si>
  <si>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</si>
  <si>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</si>
  <si>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</si>
  <si>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</si>
  <si>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</si>
  <si>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</si>
  <si>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</si>
  <si>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</si>
  <si>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</si>
  <si>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</si>
  <si>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</si>
  <si>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</si>
  <si>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</si>
  <si>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</si>
  <si>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</si>
  <si>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</si>
  <si>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</si>
  <si>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</si>
  <si>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</si>
  <si>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</si>
  <si>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</si>
  <si>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</si>
  <si>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</si>
  <si>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</si>
  <si>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</si>
  <si>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</si>
  <si>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</si>
  <si>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</si>
  <si>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</si>
  <si>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</si>
  <si>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</si>
  <si>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</si>
  <si>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</si>
  <si>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</si>
  <si>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</si>
  <si>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</si>
  <si>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</si>
  <si>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</si>
  <si>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</si>
  <si>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</si>
  <si>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</si>
  <si>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</si>
  <si>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</si>
  <si>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</si>
  <si>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</si>
  <si>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</si>
  <si>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</si>
  <si>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</si>
  <si>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</si>
  <si>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</si>
  <si>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</si>
  <si>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</si>
  <si>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</si>
  <si>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</si>
  <si>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</si>
  <si>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</si>
  <si>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</si>
  <si>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</si>
  <si>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</si>
  <si>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</si>
  <si>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</si>
  <si>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</si>
  <si>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</si>
  <si>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</si>
  <si>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</si>
  <si>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</si>
  <si>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</si>
  <si>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</si>
  <si>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</si>
  <si>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</si>
  <si>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</si>
  <si>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</si>
  <si>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</si>
  <si>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</si>
  <si>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</si>
  <si>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</si>
  <si>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</si>
  <si>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</si>
  <si>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</si>
  <si>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</si>
  <si>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</si>
  <si>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</si>
  <si>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</si>
  <si>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</si>
  <si>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</si>
  <si>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</si>
  <si>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</si>
  <si>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</si>
  <si>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</si>
  <si>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</si>
  <si>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</si>
  <si>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</si>
  <si>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</si>
  <si>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</si>
  <si>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</si>
  <si>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</si>
  <si>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</si>
  <si>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</si>
  <si>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</si>
  <si>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</si>
  <si>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</si>
  <si>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</si>
  <si>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</si>
  <si>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</si>
  <si>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</si>
  <si>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</si>
  <si>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</si>
  <si>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</si>
  <si>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</si>
  <si>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</si>
  <si>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</si>
  <si>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</si>
  <si>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</si>
  <si>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</si>
  <si>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</si>
  <si>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</si>
  <si>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</si>
  <si>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</si>
  <si>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</si>
  <si>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</si>
  <si>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</si>
  <si>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</si>
  <si>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</si>
  <si>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</si>
  <si>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</si>
  <si>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</si>
  <si>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</si>
  <si>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</si>
  <si>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</si>
  <si>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</si>
  <si>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</si>
  <si>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</si>
  <si>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</si>
  <si>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</si>
  <si>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</si>
  <si>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</si>
  <si>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</si>
  <si>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</si>
  <si>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</si>
  <si>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</si>
  <si>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</si>
  <si>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</si>
  <si>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</si>
  <si>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</si>
  <si>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</si>
  <si>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</si>
  <si>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</si>
  <si>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</si>
  <si>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</si>
  <si>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</si>
  <si>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</si>
  <si>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</si>
  <si>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</si>
  <si>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</si>
  <si>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</si>
  <si>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</si>
  <si>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</si>
  <si>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</si>
  <si>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</si>
  <si>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</si>
  <si>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</si>
  <si>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</si>
  <si>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</si>
  <si>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</si>
  <si>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</si>
  <si>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</si>
  <si>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</si>
  <si>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</si>
  <si>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</si>
  <si>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</si>
  <si>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</si>
  <si>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</si>
  <si>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</si>
  <si>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</si>
  <si>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</si>
  <si>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</si>
  <si>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</si>
  <si>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</si>
  <si>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</si>
  <si>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</si>
  <si>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</si>
  <si>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</si>
  <si>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</si>
  <si>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</si>
  <si>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</si>
  <si>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</si>
  <si>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</si>
  <si>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</si>
  <si>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</si>
  <si>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</si>
  <si>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</si>
  <si>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</si>
  <si>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</si>
  <si>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</si>
  <si>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</si>
  <si>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</si>
  <si>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</si>
  <si>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</si>
  <si>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</si>
  <si>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</si>
  <si>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</si>
  <si>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</si>
  <si>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</si>
  <si>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</si>
  <si>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</si>
  <si>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</si>
  <si>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</si>
  <si>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</si>
  <si>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</si>
  <si>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</si>
  <si>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</si>
  <si>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</si>
  <si>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</si>
  <si>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</si>
  <si>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</si>
  <si>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</si>
  <si>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</si>
  <si>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</si>
  <si>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</si>
  <si>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</si>
  <si>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</si>
  <si>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</si>
  <si>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</si>
  <si>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</si>
  <si>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</si>
  <si>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</si>
  <si>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</si>
  <si>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</si>
  <si>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</si>
  <si>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</si>
  <si>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</si>
  <si>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</si>
  <si>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</si>
  <si>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</si>
  <si>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</si>
  <si>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</si>
  <si>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</si>
  <si>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</si>
  <si>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</si>
  <si>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</si>
  <si>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</si>
  <si>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</si>
  <si>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</si>
  <si>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</si>
  <si>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</si>
  <si>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</si>
  <si>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</si>
  <si>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</si>
  <si>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</si>
  <si>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</si>
  <si>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</si>
  <si>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</si>
  <si>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</si>
  <si>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</si>
  <si>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</si>
  <si>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</si>
  <si>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</si>
  <si>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</si>
  <si>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</si>
  <si>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</si>
  <si>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</si>
  <si>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</si>
  <si>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</si>
  <si>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</si>
  <si>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</si>
  <si>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</si>
  <si>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</si>
  <si>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</si>
  <si>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</si>
  <si>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</si>
  <si>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</si>
  <si>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</si>
  <si>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</si>
  <si>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</si>
  <si>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</si>
  <si>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</si>
  <si>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</si>
  <si>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</si>
  <si>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</si>
  <si>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</si>
  <si>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</si>
  <si>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</si>
  <si>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</si>
  <si>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</si>
  <si>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</si>
  <si>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</si>
  <si>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</si>
  <si>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</si>
  <si>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</si>
  <si>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</si>
  <si>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</si>
  <si>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</si>
  <si>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</si>
  <si>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</si>
  <si>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</si>
  <si>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</si>
  <si>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</si>
  <si>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</si>
  <si>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</si>
  <si>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</si>
  <si>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</si>
  <si>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</si>
  <si>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</si>
  <si>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</si>
  <si>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</si>
  <si>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</si>
  <si>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</si>
  <si>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</si>
  <si>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</si>
  <si>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</si>
  <si>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</si>
  <si>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</si>
  <si>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</si>
  <si>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</si>
  <si>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</si>
  <si>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</si>
  <si>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</si>
  <si>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</si>
  <si>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</si>
  <si>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</si>
  <si>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</si>
  <si>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</si>
  <si>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</si>
  <si>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</si>
  <si>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</si>
  <si>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</si>
  <si>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</si>
  <si>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</si>
  <si>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</si>
  <si>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</si>
  <si>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</si>
  <si>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</si>
  <si>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</si>
  <si>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</si>
  <si>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</si>
  <si>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</si>
  <si>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</si>
  <si>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</si>
  <si>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</si>
  <si>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</si>
  <si>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</si>
  <si>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</si>
  <si>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</si>
  <si>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</si>
  <si>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</si>
  <si>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</si>
  <si>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</si>
  <si>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</si>
  <si>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</si>
  <si>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</si>
  <si>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</si>
  <si>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</si>
  <si>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</si>
  <si>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</si>
  <si>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</si>
  <si>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</si>
  <si>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</si>
  <si>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</si>
  <si>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</si>
  <si>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</si>
  <si>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</si>
  <si>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</si>
  <si>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</si>
  <si>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</si>
  <si>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</si>
  <si>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</si>
  <si>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</si>
  <si>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</si>
  <si>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</si>
  <si>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</si>
  <si>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</si>
  <si>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</si>
  <si>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</si>
  <si>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</si>
  <si>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</si>
  <si>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</si>
  <si>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</si>
  <si>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</si>
  <si>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</si>
  <si>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</si>
  <si>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</si>
  <si>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</si>
  <si>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</si>
  <si>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</si>
  <si>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</si>
  <si>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</si>
  <si>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</si>
  <si>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</si>
  <si>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</si>
  <si>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</si>
  <si>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</si>
  <si>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</si>
  <si>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</si>
  <si>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</si>
  <si>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</si>
  <si>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</si>
  <si>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</si>
  <si>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</si>
  <si>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</si>
  <si>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</si>
  <si>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</si>
  <si>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</si>
  <si>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</si>
  <si>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</si>
  <si>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</si>
  <si>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</si>
  <si>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</si>
  <si>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</si>
  <si>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</si>
  <si>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</si>
  <si>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</si>
  <si>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</si>
  <si>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</si>
  <si>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</si>
  <si>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</si>
  <si>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</si>
  <si>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</si>
  <si>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</si>
  <si>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</si>
  <si>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</si>
  <si>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</si>
  <si>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</si>
  <si>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</si>
  <si>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</si>
  <si>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</si>
  <si>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</si>
  <si>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</si>
  <si>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</si>
  <si>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</si>
  <si>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</si>
  <si>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</si>
  <si>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</si>
  <si>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</si>
  <si>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</si>
  <si>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</si>
  <si>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</si>
  <si>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</si>
  <si>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</si>
  <si>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</si>
  <si>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</si>
  <si>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</si>
  <si>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</si>
  <si>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</si>
  <si>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</si>
  <si>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</si>
  <si>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</si>
  <si>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</si>
  <si>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</si>
  <si>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</si>
  <si>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</si>
  <si>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</si>
  <si>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</si>
  <si>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</si>
  <si>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</si>
  <si>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</si>
  <si>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</si>
  <si>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</si>
  <si>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</si>
  <si>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</si>
  <si>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</si>
  <si>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</si>
  <si>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</si>
  <si>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</si>
  <si>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</si>
  <si>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</si>
  <si>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</si>
  <si>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</si>
  <si>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</si>
  <si>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</si>
  <si>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</si>
  <si>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</si>
  <si>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</si>
  <si>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</si>
  <si>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</si>
  <si>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</si>
  <si>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</si>
  <si>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</si>
  <si>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</si>
  <si>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</si>
  <si>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</si>
  <si>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</si>
  <si>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</si>
  <si>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</si>
  <si>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</si>
  <si>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</si>
  <si>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</si>
  <si>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</si>
  <si>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</si>
  <si>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</si>
  <si>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</si>
  <si>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</si>
  <si>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</si>
  <si>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</si>
  <si>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</si>
  <si>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</si>
  <si>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</si>
  <si>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</si>
  <si>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</si>
  <si>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</si>
  <si>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</si>
  <si>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</si>
  <si>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</si>
  <si>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</si>
  <si>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</si>
  <si>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</si>
  <si>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</si>
  <si>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</si>
  <si>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</si>
  <si>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</si>
  <si>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</si>
  <si>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</si>
  <si>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</si>
  <si>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</si>
  <si>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</si>
  <si>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</si>
  <si>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</si>
  <si>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</si>
  <si>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</si>
  <si>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</si>
  <si>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</si>
  <si>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</si>
  <si>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</si>
  <si>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</si>
  <si>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</si>
  <si>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</si>
  <si>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</si>
  <si>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</si>
  <si>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</si>
  <si>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</si>
  <si>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</si>
  <si>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</si>
  <si>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</si>
  <si>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</si>
  <si>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</si>
  <si>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</si>
  <si>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</si>
  <si>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</si>
  <si>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</si>
  <si>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</si>
  <si>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</si>
  <si>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</si>
  <si>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</si>
  <si>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</si>
  <si>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</si>
  <si>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</si>
  <si>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</si>
  <si>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</si>
  <si>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</si>
  <si>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</si>
  <si>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</si>
  <si>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</si>
  <si>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</si>
  <si>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</si>
  <si>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</si>
  <si>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</si>
  <si>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</si>
  <si>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</si>
  <si>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</si>
  <si>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</si>
  <si>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</si>
  <si>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</si>
  <si>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</si>
  <si>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</si>
  <si>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</si>
  <si>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</si>
  <si>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</si>
  <si>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</si>
  <si>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</si>
  <si>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</si>
  <si>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</si>
  <si>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</si>
  <si>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</si>
  <si>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</si>
  <si>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</si>
  <si>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</si>
  <si>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</si>
  <si>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</si>
  <si>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</si>
  <si>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</si>
  <si>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</si>
  <si>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</si>
  <si>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</si>
  <si>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</si>
  <si>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</si>
  <si>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</si>
  <si>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</si>
  <si>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</si>
  <si>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</si>
  <si>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</si>
  <si>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</si>
  <si>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</si>
  <si>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</si>
  <si>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</si>
  <si>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</si>
  <si>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</si>
  <si>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</si>
  <si>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</si>
  <si>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</si>
  <si>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</si>
  <si>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</si>
  <si>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</si>
  <si>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</si>
  <si>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</si>
  <si>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</si>
  <si>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</si>
  <si>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</si>
  <si>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</si>
  <si>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</si>
  <si>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</si>
  <si>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</si>
  <si>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</si>
  <si>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</si>
  <si>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</si>
  <si>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</si>
  <si>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</si>
  <si>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</si>
  <si>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</si>
  <si>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</si>
  <si>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</si>
  <si>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</si>
  <si>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</si>
  <si>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</si>
  <si>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</si>
  <si>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</si>
  <si>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</si>
  <si>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</si>
  <si>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</si>
  <si>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</si>
  <si>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</si>
  <si>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</si>
  <si>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</si>
  <si>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</si>
  <si>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</si>
  <si>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</si>
  <si>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</si>
  <si>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</si>
  <si>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</si>
  <si>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</si>
  <si>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</si>
  <si>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</si>
  <si>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</si>
  <si>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</si>
  <si>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</si>
  <si>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</si>
  <si>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</si>
  <si>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</si>
  <si>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</si>
  <si>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</si>
  <si>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</si>
  <si>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</si>
  <si>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</si>
  <si>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</si>
  <si>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</si>
  <si>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</si>
  <si>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</si>
  <si>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</si>
  <si>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</si>
  <si>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</si>
  <si>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</si>
  <si>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</si>
  <si>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</si>
  <si>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</si>
  <si>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</si>
  <si>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</si>
  <si>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</si>
  <si>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</si>
  <si>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</si>
  <si>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</si>
  <si>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</si>
  <si>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</si>
  <si>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</si>
  <si>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</si>
  <si>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</si>
  <si>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</si>
  <si>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</si>
  <si>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</si>
  <si>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</si>
  <si>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</si>
  <si>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</si>
  <si>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</si>
  <si>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</si>
  <si>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</si>
  <si>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</si>
  <si>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</si>
  <si>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</si>
  <si>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</si>
  <si>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</si>
  <si>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</si>
  <si>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</si>
  <si>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</si>
  <si>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</si>
  <si>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</si>
  <si>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</si>
  <si>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</si>
  <si>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</si>
  <si>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</si>
  <si>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</si>
  <si>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</si>
  <si>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</si>
  <si>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</si>
  <si>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</si>
  <si>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</si>
  <si>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</si>
  <si>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</si>
  <si>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</si>
  <si>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</si>
  <si>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</si>
  <si>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</si>
  <si>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</si>
  <si>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</si>
  <si>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</si>
  <si>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</si>
  <si>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</si>
  <si>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</si>
  <si>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</si>
  <si>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</si>
  <si>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</si>
  <si>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</si>
  <si>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</si>
  <si>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</si>
  <si>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</si>
  <si>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</si>
  <si>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</si>
  <si>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</si>
  <si>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</si>
  <si>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</si>
  <si>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</si>
  <si>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</si>
  <si>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</si>
  <si>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</si>
  <si>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</si>
  <si>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</si>
  <si>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</si>
  <si>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</si>
  <si>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</si>
  <si>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</si>
  <si>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</si>
  <si>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</si>
  <si>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</si>
  <si>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</si>
  <si>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</si>
  <si>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</si>
  <si>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</si>
  <si>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</si>
  <si>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</si>
  <si>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</si>
  <si>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</si>
  <si>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</si>
  <si>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</si>
  <si>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</si>
  <si>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</si>
  <si>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</si>
  <si>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</si>
  <si>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</si>
  <si>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</si>
  <si>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</si>
  <si>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</si>
  <si>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</si>
  <si>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</si>
  <si>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</si>
  <si>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</si>
  <si>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</si>
  <si>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</si>
  <si>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</si>
  <si>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</si>
  <si>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</si>
  <si>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</si>
  <si>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</si>
  <si>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</si>
  <si>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</si>
  <si>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</si>
  <si>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</si>
  <si>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</si>
  <si>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</si>
  <si>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</si>
  <si>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</si>
  <si>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</si>
  <si>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</si>
  <si>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</si>
  <si>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</si>
  <si>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</si>
  <si>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</si>
  <si>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</si>
  <si>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</si>
  <si>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</si>
  <si>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</si>
  <si>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</si>
  <si>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</si>
  <si>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</si>
  <si>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</si>
  <si>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</si>
  <si>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</si>
  <si>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</si>
  <si>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</si>
  <si>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</si>
  <si>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</si>
  <si>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</si>
  <si>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</si>
  <si>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</si>
  <si>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</si>
  <si>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</si>
  <si>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</si>
  <si>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</si>
  <si>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</si>
  <si>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</si>
  <si>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</si>
  <si>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</si>
  <si>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</si>
  <si>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</si>
  <si>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</si>
  <si>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</si>
  <si>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</si>
  <si>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</si>
  <si>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</si>
  <si>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</si>
  <si>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</si>
  <si>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</si>
  <si>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</si>
  <si>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</si>
  <si>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</si>
  <si>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</si>
  <si>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</si>
  <si>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</si>
  <si>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</si>
  <si>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</si>
  <si>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</si>
  <si>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</si>
  <si>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</si>
  <si>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</si>
  <si>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</si>
  <si>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</si>
  <si>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</si>
  <si>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</si>
  <si>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</si>
  <si>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</si>
  <si>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</si>
  <si>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</si>
  <si>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</si>
  <si>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</si>
  <si>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</si>
  <si>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</si>
  <si>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</si>
  <si>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</si>
  <si>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</si>
  <si>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</si>
  <si>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</si>
  <si>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</si>
  <si>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</si>
  <si>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</si>
  <si>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</si>
  <si>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</si>
  <si>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</si>
  <si>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</si>
  <si>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</si>
  <si>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</si>
  <si>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</si>
  <si>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</si>
  <si>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</si>
  <si>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</si>
  <si>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</si>
  <si>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</si>
  <si>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</si>
  <si>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</si>
  <si>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</si>
  <si>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</si>
  <si>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</si>
  <si>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</si>
  <si>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</si>
  <si>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</si>
  <si>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</si>
  <si>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</si>
  <si>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</si>
  <si>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</si>
  <si>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</si>
  <si>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</si>
  <si>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</si>
  <si>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</si>
  <si>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</si>
  <si>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</si>
  <si>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</si>
  <si>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</si>
  <si>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</si>
  <si>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</si>
  <si>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</si>
  <si>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</si>
  <si>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</si>
  <si>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</si>
  <si>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</si>
  <si>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</si>
  <si>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</si>
  <si>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</si>
  <si>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</si>
  <si>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</si>
  <si>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</si>
  <si>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</si>
  <si>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</si>
  <si>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</si>
  <si>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</si>
  <si>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</si>
  <si>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</si>
  <si>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</si>
  <si>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</si>
  <si>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</si>
  <si>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</si>
  <si>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</si>
  <si>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</si>
  <si>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</si>
  <si>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</si>
  <si>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</si>
  <si>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</si>
  <si>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</si>
  <si>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</si>
  <si>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</si>
  <si>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</si>
  <si>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</si>
  <si>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</si>
  <si>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</si>
  <si>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</si>
  <si>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</si>
  <si>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</si>
  <si>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</si>
  <si>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</si>
  <si>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</si>
  <si>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</si>
  <si>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</si>
  <si>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</si>
  <si>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</si>
  <si>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</si>
  <si>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</si>
  <si>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</si>
  <si>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</si>
  <si>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</si>
  <si>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</si>
  <si>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</si>
  <si>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</si>
  <si>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</si>
  <si>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</si>
  <si>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</si>
  <si>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</si>
  <si>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</si>
  <si>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</si>
  <si>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</si>
  <si>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</si>
  <si>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</si>
  <si>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</si>
  <si>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</si>
  <si>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</si>
  <si>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</si>
  <si>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</si>
  <si>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</si>
  <si>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</si>
  <si>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</si>
  <si>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</si>
  <si>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</si>
  <si>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</si>
  <si>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</si>
  <si>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</si>
  <si>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</si>
  <si>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</si>
  <si>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</si>
  <si>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</si>
  <si>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</si>
  <si>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</si>
  <si>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</si>
  <si>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</si>
  <si>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</si>
  <si>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</si>
  <si>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</si>
  <si>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</si>
  <si>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</si>
  <si>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</si>
  <si>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</si>
  <si>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</si>
  <si>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</si>
  <si>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</si>
  <si>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</si>
  <si>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</si>
  <si>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</si>
  <si>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</si>
  <si>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</si>
  <si>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</si>
  <si>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</si>
  <si>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</si>
  <si>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</si>
  <si>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</si>
  <si>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</si>
  <si>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</si>
  <si>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</si>
  <si>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</si>
  <si>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</si>
  <si>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</si>
  <si>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</si>
  <si>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</si>
  <si>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</si>
  <si>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</si>
  <si>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</si>
  <si>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</si>
  <si>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</si>
  <si>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</si>
  <si>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</si>
  <si>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</si>
  <si>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</si>
  <si>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</si>
  <si>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</si>
  <si>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</si>
  <si>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</si>
  <si>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</si>
  <si>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</si>
  <si>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</si>
  <si>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</si>
  <si>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</si>
  <si>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</si>
  <si>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</si>
  <si>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</si>
  <si>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</si>
  <si>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</si>
  <si>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</si>
  <si>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</si>
  <si>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</si>
  <si>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</si>
  <si>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</si>
  <si>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</si>
  <si>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</si>
  <si>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</si>
  <si>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</si>
  <si>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</si>
  <si>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</si>
  <si>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</si>
  <si>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</si>
  <si>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</si>
  <si>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</si>
  <si>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</si>
  <si>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</si>
  <si>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</si>
  <si>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</si>
  <si>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</si>
  <si>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</si>
  <si>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</si>
  <si>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</si>
  <si>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</si>
  <si>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</si>
  <si>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</si>
  <si>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</si>
  <si>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</si>
  <si>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</si>
  <si>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</si>
  <si>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</si>
  <si>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</si>
  <si>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</si>
  <si>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</si>
  <si>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</si>
  <si>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</si>
  <si>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</si>
  <si>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</si>
  <si>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</si>
  <si>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</si>
  <si>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</si>
  <si>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</si>
  <si>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</si>
  <si>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</si>
  <si>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</si>
  <si>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</si>
  <si>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</si>
  <si>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</si>
  <si>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</si>
  <si>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</si>
  <si>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</si>
  <si>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</si>
  <si>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</si>
  <si>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</si>
  <si>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</si>
  <si>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</si>
  <si>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</si>
  <si>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</si>
  <si>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</si>
  <si>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</si>
  <si>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</si>
  <si>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</si>
  <si>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</si>
  <si>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</si>
  <si>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</si>
  <si>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</si>
  <si>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</si>
  <si>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</si>
  <si>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</si>
  <si>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</si>
  <si>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</si>
  <si>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</si>
  <si>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</si>
  <si>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</si>
  <si>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</si>
  <si>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</si>
  <si>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</si>
  <si>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</si>
  <si>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</si>
  <si>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</si>
  <si>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</si>
  <si>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</si>
  <si>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</si>
  <si>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</si>
  <si>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</si>
  <si>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</si>
  <si>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</si>
  <si>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</si>
  <si>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</si>
  <si>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</si>
  <si>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</si>
  <si>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</si>
  <si>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</si>
  <si>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</si>
  <si>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</si>
  <si>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</si>
  <si>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</si>
  <si>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</si>
  <si>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</si>
  <si>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</si>
  <si>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</si>
  <si>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</si>
  <si>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</si>
  <si>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</si>
  <si>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</si>
  <si>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</si>
  <si>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</si>
  <si>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</si>
  <si>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</si>
  <si>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</si>
  <si>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</si>
  <si>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</si>
  <si>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</si>
  <si>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</si>
  <si>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</si>
  <si>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</si>
  <si>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</si>
  <si>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</si>
  <si>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</si>
  <si>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</si>
  <si>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</si>
  <si>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</si>
  <si>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</si>
  <si>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</si>
  <si>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</si>
  <si>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</si>
  <si>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</si>
  <si>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</si>
  <si>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</si>
  <si>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</si>
  <si>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</si>
  <si>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</si>
  <si>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</si>
  <si>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</si>
  <si>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</si>
  <si>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</si>
  <si>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</si>
  <si>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</si>
  <si>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</si>
  <si>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</si>
  <si>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</si>
  <si>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</si>
  <si>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</si>
  <si>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</si>
  <si>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</si>
  <si>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</si>
  <si>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</si>
  <si>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</si>
  <si>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</si>
  <si>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</si>
  <si>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</si>
  <si>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</si>
  <si>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</si>
  <si>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</si>
  <si>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</si>
  <si>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</si>
  <si>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</si>
  <si>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</si>
  <si>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</si>
  <si>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</si>
  <si>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</si>
  <si>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</si>
  <si>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</si>
  <si>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</si>
  <si>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</si>
  <si>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</si>
  <si>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</si>
  <si>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</si>
  <si>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</si>
  <si>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</si>
  <si>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</si>
  <si>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</si>
  <si>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</si>
  <si>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</si>
  <si>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</si>
  <si>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</si>
  <si>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</si>
  <si>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</si>
  <si>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</si>
  <si>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</si>
  <si>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</si>
  <si>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</si>
  <si>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</si>
  <si>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</si>
  <si>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</si>
  <si>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</si>
  <si>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</si>
  <si>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</si>
  <si>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</si>
  <si>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</si>
  <si>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</si>
  <si>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</si>
  <si>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</si>
  <si>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</si>
  <si>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</si>
  <si>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</si>
  <si>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</si>
  <si>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</si>
  <si>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</si>
  <si>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</si>
  <si>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</si>
  <si>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</si>
  <si>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</si>
  <si>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</si>
  <si>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</si>
  <si>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</si>
  <si>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</si>
  <si>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</si>
  <si>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</si>
  <si>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</si>
  <si>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</si>
  <si>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</si>
  <si>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</si>
  <si>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</si>
  <si>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</si>
  <si>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</si>
  <si>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</si>
  <si>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</si>
  <si>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</si>
  <si>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</si>
  <si>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</si>
  <si>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</si>
  <si>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</si>
  <si>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</si>
  <si>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</si>
  <si>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</si>
  <si>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</si>
  <si>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</si>
  <si>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</si>
  <si>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</si>
  <si>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</si>
  <si>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</si>
  <si>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</si>
  <si>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</si>
  <si>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</si>
  <si>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</si>
  <si>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</si>
  <si>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</si>
  <si>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</si>
  <si>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</si>
  <si>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</si>
  <si>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</si>
  <si>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</si>
  <si>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</si>
  <si>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</si>
  <si>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</si>
  <si>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</si>
  <si>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</si>
  <si>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</si>
  <si>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</si>
  <si>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</si>
  <si>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</si>
  <si>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</si>
  <si>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</si>
  <si>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</si>
  <si>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</si>
  <si>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</si>
  <si>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</si>
  <si>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</si>
  <si>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</si>
  <si>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</si>
  <si>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</si>
  <si>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</si>
  <si>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</si>
  <si>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</si>
  <si>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</si>
  <si>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</si>
  <si>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</si>
  <si>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</si>
  <si>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</si>
  <si>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</si>
  <si>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</si>
  <si>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</si>
  <si>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</si>
  <si>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</si>
  <si>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</si>
  <si>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</si>
  <si>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</si>
  <si>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</si>
  <si>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</si>
  <si>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</si>
  <si>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</si>
  <si>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</si>
  <si>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</si>
  <si>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</si>
  <si>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</si>
  <si>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</si>
  <si>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</si>
  <si>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</si>
  <si>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</si>
  <si>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</si>
  <si>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</si>
  <si>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</si>
  <si>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</si>
  <si>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</si>
  <si>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</si>
  <si>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</si>
  <si>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</si>
  <si>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</si>
  <si>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</si>
  <si>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</si>
  <si>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</si>
  <si>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</si>
  <si>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</si>
  <si>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</si>
  <si>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</si>
  <si>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</si>
  <si>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</si>
  <si>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</si>
  <si>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</si>
  <si>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</si>
  <si>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</si>
  <si>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</si>
  <si>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</si>
  <si>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</si>
  <si>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</si>
  <si>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</si>
  <si>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</si>
  <si>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</si>
  <si>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</si>
  <si>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</si>
  <si>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</si>
  <si>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</si>
  <si>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</si>
  <si>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</si>
  <si>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</si>
  <si>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</si>
  <si>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</si>
  <si>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</si>
  <si>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</si>
  <si>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</si>
  <si>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</si>
  <si>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</si>
  <si>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</si>
  <si>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</si>
  <si>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</si>
  <si>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</si>
  <si>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</si>
  <si>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</si>
  <si>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</si>
  <si>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</si>
  <si>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</si>
  <si>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</si>
  <si>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</si>
  <si>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</si>
  <si>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</si>
  <si>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</si>
  <si>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</si>
  <si>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</si>
  <si>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</si>
  <si>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</si>
  <si>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</si>
  <si>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</si>
  <si>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</si>
  <si>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</si>
  <si>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</si>
  <si>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</si>
  <si>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</si>
  <si>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</si>
  <si>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</si>
  <si>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</si>
  <si>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</si>
  <si>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</si>
  <si>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</si>
  <si>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</si>
  <si>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</si>
  <si>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</si>
  <si>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</si>
  <si>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</si>
  <si>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</si>
  <si>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</si>
  <si>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</si>
  <si>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</si>
  <si>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</si>
  <si>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</si>
  <si>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</si>
  <si>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</si>
  <si>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</si>
  <si>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</si>
  <si>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</si>
  <si>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</si>
  <si>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</si>
  <si>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</si>
  <si>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</si>
  <si>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</si>
  <si>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</si>
  <si>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</si>
  <si>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</si>
  <si>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</si>
  <si>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</si>
  <si>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</si>
  <si>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</si>
  <si>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</si>
  <si>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</si>
  <si>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</si>
  <si>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</si>
  <si>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</si>
  <si>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</si>
  <si>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</si>
  <si>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</si>
  <si>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</si>
  <si>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</si>
  <si>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</si>
  <si>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</si>
  <si>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</si>
  <si>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</si>
  <si>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</si>
  <si>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</si>
  <si>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</si>
  <si>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</si>
  <si>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</si>
  <si>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</si>
  <si>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</si>
  <si>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</si>
  <si>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</si>
  <si>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</si>
  <si>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</si>
  <si>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</si>
  <si>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</si>
  <si>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</si>
  <si>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</si>
  <si>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</si>
  <si>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</si>
  <si>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</si>
  <si>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</si>
  <si>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</si>
  <si>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</si>
  <si>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</si>
  <si>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</si>
  <si>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</si>
  <si>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</si>
  <si>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</si>
  <si>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</si>
  <si>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</si>
  <si>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</si>
  <si>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</si>
  <si>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</si>
  <si>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</si>
  <si>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</si>
  <si>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</si>
  <si>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</si>
  <si>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</si>
  <si>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</si>
  <si>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</si>
  <si>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</si>
  <si>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</si>
  <si>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</si>
  <si>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</si>
  <si>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</si>
  <si>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</si>
  <si>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</si>
  <si>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</si>
  <si>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</si>
  <si>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</si>
  <si>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</si>
  <si>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</si>
  <si>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</si>
  <si>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</si>
  <si>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</si>
  <si>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</si>
  <si>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</si>
  <si>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</si>
  <si>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</si>
  <si>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</si>
  <si>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</si>
  <si>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</si>
  <si>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</si>
  <si>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</si>
  <si>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</si>
  <si>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</si>
  <si>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</si>
  <si>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</si>
  <si>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</si>
  <si>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</si>
  <si>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</si>
  <si>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</si>
  <si>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</si>
  <si>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</si>
  <si>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</si>
  <si>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</si>
  <si>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</si>
  <si>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</si>
  <si>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</si>
  <si>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</si>
  <si>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</si>
  <si>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</si>
  <si>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</si>
  <si>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</si>
  <si>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</si>
  <si>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</si>
  <si>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</si>
  <si>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</si>
  <si>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</si>
  <si>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</si>
  <si>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</si>
  <si>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</si>
  <si>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</si>
  <si>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</si>
  <si>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</si>
  <si>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</si>
  <si>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</si>
  <si>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</si>
  <si>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</si>
  <si>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</si>
  <si>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</si>
  <si>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</si>
  <si>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</si>
  <si>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</si>
  <si>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</si>
  <si>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</si>
  <si>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</si>
  <si>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</si>
  <si>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</si>
  <si>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</si>
  <si>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</si>
  <si>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</si>
  <si>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</si>
  <si>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</si>
  <si>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</si>
  <si>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</si>
  <si>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</si>
  <si>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</si>
  <si>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</si>
  <si>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</si>
  <si>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</si>
  <si>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</si>
  <si>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</si>
  <si>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</si>
  <si>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</si>
  <si>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</si>
  <si>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</si>
  <si>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</si>
  <si>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</si>
  <si>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</si>
  <si>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</si>
  <si>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</si>
  <si>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</si>
  <si>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</si>
  <si>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</si>
  <si>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</si>
  <si>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</si>
  <si>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</si>
  <si>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</si>
  <si>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</si>
  <si>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</si>
  <si>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</si>
  <si>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</si>
  <si>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</si>
  <si>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</si>
  <si>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</si>
  <si>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</si>
  <si>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</si>
  <si>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</si>
  <si>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</si>
  <si>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</si>
  <si>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</si>
  <si>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</si>
  <si>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</si>
  <si>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</si>
  <si>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</si>
  <si>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</si>
  <si>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</si>
  <si>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</si>
  <si>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</si>
  <si>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</si>
  <si>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</si>
  <si>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</si>
  <si>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</si>
  <si>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</si>
  <si>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</si>
  <si>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</si>
  <si>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</si>
  <si>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</si>
  <si>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</si>
  <si>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</si>
  <si>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</si>
  <si>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</si>
  <si>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</si>
  <si>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</si>
  <si>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</si>
  <si>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</si>
  <si>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</si>
  <si>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</si>
  <si>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</si>
  <si>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</si>
  <si>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</si>
  <si>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</si>
  <si>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</si>
  <si>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</si>
  <si>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</si>
  <si>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</si>
  <si>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</si>
  <si>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</si>
  <si>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</si>
  <si>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</si>
  <si>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</si>
  <si>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</si>
  <si>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</si>
  <si>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</si>
  <si>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</si>
  <si>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</si>
  <si>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</si>
  <si>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</si>
  <si>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</si>
  <si>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</si>
  <si>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</si>
  <si>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</si>
  <si>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</si>
  <si>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</si>
  <si>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</si>
  <si>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</si>
  <si>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</si>
  <si>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</si>
  <si>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</si>
  <si>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</si>
  <si>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</si>
  <si>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</si>
  <si>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</si>
  <si>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</si>
  <si>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</si>
  <si>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</si>
  <si>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</si>
  <si>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</si>
  <si>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</si>
  <si>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</si>
  <si>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</si>
  <si>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</si>
  <si>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</si>
  <si>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</si>
  <si>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</si>
  <si>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</si>
  <si>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</si>
  <si>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</si>
  <si>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</si>
  <si>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</si>
  <si>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</si>
  <si>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</si>
  <si>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</si>
  <si>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</si>
  <si>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</si>
  <si>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</si>
  <si>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</si>
  <si>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</si>
  <si>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</si>
  <si>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</si>
  <si>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</si>
  <si>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</si>
  <si>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</si>
  <si>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</si>
  <si>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</si>
  <si>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</si>
  <si>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</si>
  <si>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</si>
  <si>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</si>
  <si>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</si>
  <si>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</si>
  <si>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</si>
  <si>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</si>
  <si>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</si>
  <si>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</si>
  <si>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</si>
  <si>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</si>
  <si>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</si>
  <si>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</si>
  <si>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</si>
  <si>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</si>
  <si>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</si>
  <si>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</si>
  <si>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</si>
  <si>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</si>
  <si>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</si>
  <si>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</si>
  <si>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</si>
  <si>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</si>
  <si>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</si>
  <si>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</si>
  <si>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</si>
  <si>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</si>
  <si>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</si>
  <si>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</si>
  <si>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</si>
  <si>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</si>
  <si>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</si>
  <si>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</si>
  <si>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</si>
  <si>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</si>
  <si>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</si>
  <si>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</si>
  <si>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</si>
  <si>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</si>
  <si>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</si>
  <si>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</si>
  <si>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</si>
  <si>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</si>
  <si>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</si>
  <si>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</si>
  <si>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</si>
  <si>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</si>
  <si>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</si>
  <si>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</si>
  <si>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</si>
  <si>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</si>
  <si>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</si>
  <si>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</si>
  <si>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</si>
  <si>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</si>
  <si>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</si>
  <si>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</si>
  <si>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</si>
  <si>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</si>
  <si>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</si>
  <si>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</si>
  <si>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</si>
  <si>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</si>
  <si>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</si>
  <si>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</si>
  <si>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</si>
  <si>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</si>
  <si>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</si>
  <si>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</si>
  <si>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</si>
  <si>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</si>
  <si>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</si>
  <si>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</si>
  <si>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</si>
  <si>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</si>
  <si>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</si>
  <si>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</si>
  <si>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</si>
  <si>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</si>
  <si>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</si>
  <si>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</si>
  <si>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</si>
  <si>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</si>
  <si>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</si>
  <si>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</si>
  <si>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</si>
  <si>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</si>
  <si>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</si>
  <si>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</si>
  <si>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</si>
  <si>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</si>
  <si>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</si>
  <si>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</si>
  <si>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</si>
  <si>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</si>
  <si>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</si>
  <si>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</si>
  <si>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</si>
  <si>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</si>
  <si>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</si>
  <si>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</si>
  <si>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</si>
  <si>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</si>
  <si>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</si>
  <si>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</si>
  <si>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</si>
  <si>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</si>
  <si>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</si>
  <si>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</si>
  <si>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</si>
  <si>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</si>
  <si>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</si>
  <si>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</si>
  <si>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</si>
  <si>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</si>
  <si>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</si>
  <si>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</si>
  <si>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</si>
  <si>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</si>
  <si>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</si>
  <si>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</si>
  <si>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</si>
  <si>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</si>
  <si>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</si>
  <si>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</si>
  <si>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</si>
  <si>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</si>
  <si>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</si>
  <si>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</si>
  <si>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</si>
  <si>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</si>
  <si>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</si>
  <si>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</si>
  <si>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</si>
  <si>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</si>
  <si>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</si>
  <si>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</si>
  <si>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</si>
  <si>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</si>
  <si>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</si>
  <si>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</si>
  <si>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</si>
  <si>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</si>
  <si>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</si>
  <si>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</si>
  <si>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</si>
  <si>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</si>
  <si>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</si>
  <si>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</si>
  <si>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</si>
  <si>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</si>
  <si>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</si>
  <si>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</si>
  <si>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</si>
  <si>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</si>
  <si>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</si>
  <si>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</si>
  <si>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</si>
  <si>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</si>
  <si>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</si>
  <si>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</si>
  <si>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</si>
  <si>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</si>
  <si>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</si>
  <si>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</si>
  <si>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</si>
  <si>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</si>
  <si>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</si>
  <si>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</si>
  <si>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</si>
  <si>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</si>
  <si>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</si>
  <si>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</si>
  <si>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</si>
  <si>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</si>
  <si>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</si>
  <si>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</si>
  <si>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</si>
  <si>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</si>
  <si>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</si>
  <si>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</si>
  <si>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</si>
  <si>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</si>
  <si>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</si>
  <si>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</si>
  <si>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</si>
  <si>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</si>
  <si>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</si>
  <si>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</si>
  <si>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</si>
  <si>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</si>
  <si>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</si>
  <si>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</si>
  <si>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</si>
  <si>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</si>
  <si>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</si>
  <si>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</si>
  <si>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</si>
  <si>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</si>
  <si>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</si>
  <si>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</si>
  <si>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</si>
  <si>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</si>
  <si>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</si>
  <si>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</si>
  <si>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</si>
  <si>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</si>
  <si>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</si>
  <si>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</si>
  <si>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</si>
  <si>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</si>
  <si>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</si>
  <si>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</si>
  <si>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</si>
  <si>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</si>
  <si>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</si>
  <si>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</si>
  <si>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</si>
  <si>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</si>
  <si>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</si>
  <si>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</si>
  <si>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</si>
  <si>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</si>
  <si>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</si>
  <si>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</si>
  <si>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</si>
  <si>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</si>
  <si>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</si>
  <si>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</si>
  <si>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</si>
  <si>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</si>
  <si>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</si>
  <si>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</si>
  <si>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</si>
  <si>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</si>
  <si>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</si>
  <si>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</si>
  <si>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</si>
  <si>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</si>
  <si>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</si>
  <si>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</si>
  <si>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</si>
  <si>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</si>
  <si>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</si>
  <si>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</si>
  <si>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</si>
  <si>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</si>
  <si>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</si>
  <si>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</si>
  <si>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</si>
  <si>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</si>
  <si>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</si>
  <si>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</si>
  <si>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</si>
  <si>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</si>
  <si>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</si>
  <si>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</si>
  <si>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</si>
  <si>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</si>
  <si>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</si>
  <si>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</si>
  <si>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</si>
  <si>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</si>
  <si>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</si>
  <si>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</si>
  <si>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</si>
  <si>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</si>
  <si>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</si>
  <si>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</si>
  <si>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</si>
  <si>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</si>
  <si>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</si>
  <si>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</si>
  <si>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</si>
  <si>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</si>
  <si>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</si>
  <si>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</si>
  <si>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</si>
  <si>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</si>
  <si>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</si>
  <si>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</si>
  <si>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</si>
  <si>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</si>
  <si>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</si>
  <si>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</si>
  <si>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</si>
  <si>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</si>
  <si>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</si>
  <si>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</si>
  <si>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</si>
  <si>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</si>
  <si>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</si>
  <si>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</si>
  <si>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</si>
  <si>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</si>
  <si>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</si>
  <si>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</si>
  <si>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</si>
  <si>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</si>
  <si>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</si>
  <si>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</si>
  <si>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</si>
  <si>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</si>
  <si>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</si>
  <si>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</si>
  <si>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</si>
  <si>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</si>
  <si>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</si>
  <si>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</si>
  <si>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</si>
  <si>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</si>
  <si>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</si>
  <si>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</si>
  <si>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</si>
  <si>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</si>
  <si>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</si>
  <si>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</si>
  <si>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</si>
  <si>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</si>
  <si>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</si>
  <si>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</si>
  <si>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</si>
  <si>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</si>
  <si>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</si>
  <si>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</si>
  <si>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</si>
  <si>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</si>
  <si>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</si>
  <si>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</si>
  <si>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</si>
  <si>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</si>
  <si>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</si>
  <si>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</si>
  <si>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</si>
  <si>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</si>
  <si>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</si>
  <si>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</si>
  <si>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</si>
  <si>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</si>
  <si>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</si>
  <si>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</si>
  <si>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</si>
  <si>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</si>
  <si>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</si>
  <si>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</si>
  <si>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</si>
  <si>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</si>
  <si>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</si>
  <si>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</si>
  <si>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</si>
  <si>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</si>
  <si>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</si>
  <si>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</si>
  <si>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</si>
  <si>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</si>
  <si>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</si>
  <si>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</si>
  <si>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</si>
  <si>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</si>
  <si>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</si>
  <si>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</si>
  <si>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</si>
  <si>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</si>
  <si>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</si>
  <si>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</si>
  <si>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</si>
  <si>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</si>
  <si>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</si>
  <si>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</si>
  <si>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</si>
  <si>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</si>
  <si>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</si>
  <si>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</si>
  <si>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</si>
  <si>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</si>
  <si>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</si>
  <si>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</si>
  <si>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</si>
  <si>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</si>
  <si>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</si>
  <si>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</si>
  <si>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</si>
  <si>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</si>
  <si>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</si>
  <si>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</si>
  <si>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</si>
  <si>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</si>
  <si>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</si>
  <si>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</si>
  <si>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</si>
  <si>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</si>
  <si>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</si>
  <si>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</si>
  <si>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</si>
  <si>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</si>
  <si>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</si>
  <si>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</si>
  <si>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</si>
  <si>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</si>
  <si>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</si>
  <si>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</si>
  <si>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</si>
  <si>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</si>
  <si>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</si>
  <si>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</si>
  <si>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</si>
  <si>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</si>
  <si>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</si>
  <si>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</si>
  <si>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</si>
  <si>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</si>
  <si>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</si>
  <si>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</si>
  <si>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</si>
  <si>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</si>
  <si>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</si>
  <si>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</si>
  <si>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</si>
  <si>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</si>
  <si>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</si>
  <si>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</si>
  <si>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</si>
  <si>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</si>
  <si>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</si>
  <si>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</si>
  <si>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</si>
  <si>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</si>
  <si>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</si>
  <si>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</si>
  <si>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</si>
  <si>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</si>
  <si>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</si>
  <si>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</si>
  <si>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</si>
  <si>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</si>
  <si>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</si>
  <si>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</si>
  <si>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</si>
  <si>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</si>
  <si>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</si>
  <si>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</si>
  <si>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</si>
  <si>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</si>
  <si>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</si>
  <si>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</si>
  <si>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</si>
  <si>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</si>
  <si>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</si>
  <si>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</si>
  <si>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</si>
  <si>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</si>
  <si>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</si>
  <si>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</si>
  <si>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</si>
  <si>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</si>
  <si>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</si>
  <si>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</si>
  <si>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</si>
  <si>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</si>
  <si>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</si>
  <si>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</si>
  <si>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</si>
  <si>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</si>
  <si>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</si>
  <si>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</si>
  <si>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</si>
  <si>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</si>
  <si>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</si>
  <si>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</si>
  <si>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</si>
  <si>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</si>
  <si>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</si>
  <si>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</si>
  <si>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</si>
  <si>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</si>
  <si>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</si>
  <si>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</si>
  <si>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</si>
  <si>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</si>
  <si>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</si>
  <si>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</si>
  <si>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</si>
  <si>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</si>
  <si>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</si>
  <si>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</si>
  <si>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</si>
  <si>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</si>
  <si>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</si>
  <si>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</si>
  <si>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</si>
  <si>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</si>
  <si>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</si>
  <si>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</si>
  <si>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</si>
  <si>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</si>
  <si>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</si>
  <si>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</si>
  <si>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</si>
  <si>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</si>
  <si>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</si>
  <si>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</si>
  <si>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</si>
  <si>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</si>
  <si>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</si>
  <si>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</si>
  <si>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</si>
  <si>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</si>
  <si>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</si>
  <si>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</si>
  <si>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</si>
  <si>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</si>
  <si>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</si>
  <si>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</si>
  <si>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</si>
  <si>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</si>
  <si>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</si>
  <si>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</si>
  <si>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</si>
  <si>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</si>
  <si>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</si>
  <si>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</si>
  <si>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</si>
  <si>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</si>
  <si>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</si>
  <si>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</si>
  <si>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</si>
  <si>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</si>
  <si>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</si>
  <si>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</si>
  <si>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</si>
  <si>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</si>
  <si>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</si>
  <si>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</si>
  <si>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</si>
  <si>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</si>
  <si>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</si>
  <si>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</si>
  <si>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</si>
  <si>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</si>
  <si>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</si>
  <si>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</si>
  <si>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</si>
  <si>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</si>
  <si>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</si>
  <si>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</si>
  <si>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</si>
  <si>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</si>
  <si>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</si>
  <si>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</si>
  <si>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</si>
  <si>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</si>
  <si>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</si>
  <si>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</si>
  <si>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</si>
  <si>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</si>
  <si>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</si>
  <si>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</si>
  <si>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</si>
  <si>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</si>
  <si>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</si>
  <si>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</si>
  <si>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</si>
  <si>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</si>
  <si>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</si>
  <si>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</si>
  <si>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</si>
  <si>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</si>
  <si>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</si>
  <si>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</si>
  <si>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</si>
  <si>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</si>
  <si>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</si>
  <si>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</si>
  <si>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</si>
  <si>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</si>
  <si>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</si>
  <si>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</si>
  <si>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</si>
  <si>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</si>
  <si>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</si>
  <si>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</si>
  <si>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</si>
  <si>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</si>
  <si>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</si>
  <si>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</si>
  <si>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</si>
  <si>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</si>
  <si>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</si>
  <si>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</si>
  <si>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</si>
  <si>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</si>
  <si>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</si>
  <si>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</si>
  <si>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</si>
  <si>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</si>
  <si>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</si>
  <si>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</si>
  <si>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</si>
  <si>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</si>
  <si>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</si>
  <si>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</si>
  <si>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</si>
  <si>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</si>
  <si>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</si>
  <si>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</si>
  <si>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</si>
  <si>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</si>
  <si>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</si>
  <si>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</si>
  <si>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</si>
  <si>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</si>
  <si>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</si>
  <si>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</si>
  <si>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</si>
  <si>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</si>
  <si>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</si>
  <si>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</si>
  <si>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</si>
  <si>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</si>
  <si>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</si>
  <si>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</si>
  <si>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</si>
  <si>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</si>
  <si>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</si>
  <si>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</si>
  <si>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</si>
  <si>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</si>
  <si>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</si>
  <si>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</si>
  <si>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</si>
  <si>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</si>
  <si>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</si>
  <si>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</si>
  <si>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</si>
  <si>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</si>
  <si>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</si>
  <si>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</si>
  <si>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</si>
  <si>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</si>
  <si>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</si>
  <si>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</si>
  <si>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</si>
  <si>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</si>
  <si>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</si>
  <si>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</si>
  <si>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</si>
  <si>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</si>
  <si>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</si>
  <si>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</si>
  <si>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</si>
  <si>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</si>
  <si>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</si>
  <si>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</si>
  <si>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</si>
  <si>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</si>
  <si>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</si>
  <si>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</si>
  <si>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</si>
  <si>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</si>
  <si>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</si>
  <si>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</si>
  <si>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</si>
  <si>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</si>
  <si>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</si>
  <si>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</si>
  <si>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</si>
  <si>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</si>
  <si>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</si>
  <si>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</si>
  <si>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</si>
  <si>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</si>
  <si>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</si>
  <si>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</si>
  <si>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</si>
  <si>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</si>
  <si>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</si>
  <si>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</si>
  <si>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</si>
  <si>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</si>
  <si>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</si>
  <si>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</si>
  <si>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</si>
  <si>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</si>
  <si>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</si>
  <si>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</si>
  <si>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</si>
  <si>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</si>
  <si>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</si>
  <si>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</si>
  <si>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</si>
  <si>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</si>
  <si>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</si>
  <si>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</si>
  <si>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</si>
  <si>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</si>
  <si>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</si>
  <si>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</si>
  <si>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</si>
  <si>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</si>
  <si>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</si>
  <si>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</si>
  <si>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</si>
  <si>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</si>
  <si>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</si>
  <si>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</si>
  <si>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</si>
  <si>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</si>
  <si>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</si>
  <si>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</si>
  <si>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</si>
  <si>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</si>
  <si>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</si>
  <si>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</si>
  <si>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</si>
  <si>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</si>
  <si>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</si>
  <si>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</si>
  <si>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</si>
  <si>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</si>
  <si>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</si>
  <si>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</si>
  <si>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</si>
  <si>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</si>
  <si>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</si>
  <si>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</si>
  <si>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</si>
  <si>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</si>
  <si>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</si>
  <si>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</si>
  <si>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</si>
  <si>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</si>
  <si>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</si>
  <si>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</si>
  <si>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</si>
  <si>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</si>
  <si>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</si>
  <si>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</si>
  <si>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</si>
  <si>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</si>
  <si>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</si>
  <si>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</si>
  <si>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</si>
  <si>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</si>
  <si>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</si>
  <si>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</si>
  <si>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</si>
  <si>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</si>
  <si>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</si>
  <si>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</si>
  <si>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</si>
  <si>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</si>
  <si>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</si>
  <si>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</si>
  <si>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</si>
  <si>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</si>
  <si>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</si>
  <si>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</si>
  <si>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</si>
  <si>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</si>
  <si>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</si>
  <si>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</si>
  <si>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</si>
  <si>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</si>
  <si>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</si>
  <si>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</si>
  <si>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</si>
  <si>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</si>
  <si>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</si>
  <si>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</si>
  <si>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</si>
  <si>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</si>
  <si>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</si>
  <si>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</si>
  <si>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</si>
  <si>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</si>
  <si>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</si>
  <si>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</si>
  <si>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</si>
  <si>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</si>
  <si>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</si>
  <si>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</si>
  <si>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</si>
  <si>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</si>
  <si>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</si>
  <si>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</si>
  <si>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</si>
  <si>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</si>
  <si>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</si>
  <si>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</si>
  <si>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</si>
  <si>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</si>
  <si>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</si>
  <si>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</si>
  <si>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</si>
  <si>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</si>
  <si>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</si>
  <si>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</si>
  <si>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</si>
  <si>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</si>
  <si>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</si>
  <si>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</si>
  <si>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</si>
  <si>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</si>
  <si>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</si>
  <si>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</si>
  <si>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</si>
  <si>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</si>
  <si>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</si>
  <si>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</si>
  <si>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</si>
  <si>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</si>
  <si>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</si>
  <si>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</si>
  <si>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</si>
  <si>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</si>
  <si>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</si>
  <si>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</si>
  <si>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</si>
  <si>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</si>
  <si>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</si>
  <si>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</si>
  <si>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</si>
  <si>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</si>
  <si>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</si>
  <si>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</si>
  <si>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</si>
  <si>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</si>
  <si>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</si>
  <si>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</si>
  <si>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</si>
  <si>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</si>
  <si>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</si>
  <si>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</si>
  <si>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</si>
  <si>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</si>
  <si>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</si>
  <si>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</si>
  <si>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</si>
  <si>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</si>
  <si>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</si>
  <si>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</si>
  <si>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</si>
  <si>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</si>
  <si>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</si>
  <si>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</si>
  <si>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</si>
  <si>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</si>
  <si>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</si>
  <si>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</si>
  <si>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</si>
  <si>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</si>
  <si>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</si>
  <si>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</si>
  <si>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</si>
  <si>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</si>
  <si>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</si>
  <si>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</si>
  <si>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</si>
  <si>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</si>
  <si>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</si>
  <si>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</si>
  <si>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</si>
  <si>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</si>
  <si>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</si>
  <si>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</si>
  <si>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</si>
  <si>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</si>
  <si>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</si>
  <si>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</si>
  <si>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</si>
  <si>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</si>
  <si>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</si>
  <si>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</si>
  <si>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</si>
  <si>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</si>
  <si>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</si>
  <si>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</si>
  <si>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</si>
  <si>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</si>
  <si>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</si>
  <si>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</si>
  <si>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</si>
  <si>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</si>
  <si>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</si>
  <si>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</si>
  <si>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</si>
  <si>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</si>
  <si>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</si>
  <si>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</si>
  <si>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</si>
  <si>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</si>
  <si>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</si>
  <si>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</si>
  <si>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</si>
  <si>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</si>
  <si>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</si>
  <si>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</si>
  <si>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</si>
  <si>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</si>
  <si>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</si>
  <si>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</si>
  <si>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</si>
  <si>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</si>
  <si>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</si>
  <si>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</si>
  <si>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</si>
  <si>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</si>
  <si>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</si>
  <si>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</si>
  <si>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</si>
  <si>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</si>
  <si>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</si>
  <si>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</si>
  <si>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</si>
  <si>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</si>
  <si>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</si>
  <si>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</si>
  <si>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</si>
  <si>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</si>
  <si>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</si>
  <si>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</si>
  <si>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</si>
  <si>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</si>
  <si>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</si>
  <si>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</si>
  <si>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</si>
  <si>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</si>
  <si>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</si>
  <si>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</si>
  <si>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</si>
  <si>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</si>
  <si>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</si>
  <si>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</si>
  <si>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</si>
  <si>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</si>
  <si>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</si>
  <si>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</si>
  <si>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</si>
  <si>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</si>
  <si>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</si>
  <si>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</si>
  <si>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</si>
  <si>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</si>
  <si>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</si>
  <si>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</si>
  <si>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</si>
  <si>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</si>
  <si>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</si>
  <si>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</si>
  <si>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</si>
  <si>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</si>
  <si>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</si>
  <si>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</si>
  <si>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</si>
  <si>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</si>
  <si>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</si>
  <si>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</si>
  <si>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</si>
  <si>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</si>
  <si>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</si>
  <si>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</si>
  <si>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</si>
  <si>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</si>
  <si>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</si>
  <si>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</si>
  <si>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</si>
  <si>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</si>
  <si>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</si>
  <si>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</si>
  <si>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</si>
  <si>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</si>
  <si>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</si>
  <si>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</si>
  <si>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</si>
  <si>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</si>
  <si>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</si>
  <si>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</si>
  <si>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</si>
  <si>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</si>
  <si>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</si>
  <si>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</si>
  <si>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</si>
  <si>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</si>
  <si>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</si>
  <si>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</si>
  <si>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</si>
  <si>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</si>
  <si>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</si>
  <si>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</si>
  <si>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</si>
  <si>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</si>
  <si>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</si>
  <si>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</si>
  <si>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</si>
  <si>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</si>
  <si>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</si>
  <si>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</si>
  <si>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</si>
  <si>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</si>
  <si>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</si>
  <si>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</si>
  <si>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</si>
  <si>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</si>
  <si>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</si>
  <si>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</si>
  <si>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</si>
  <si>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</si>
  <si>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</si>
  <si>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</si>
  <si>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</si>
  <si>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</si>
  <si>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</si>
  <si>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</si>
  <si>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</si>
  <si>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</si>
  <si>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</si>
  <si>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</si>
  <si>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</si>
  <si>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</si>
  <si>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</si>
  <si>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</si>
  <si>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</si>
  <si>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</si>
  <si>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</si>
  <si>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</si>
  <si>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</si>
  <si>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</si>
  <si>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</si>
  <si>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</si>
  <si>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</si>
  <si>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</si>
  <si>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</si>
  <si>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</si>
  <si>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</si>
  <si>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</si>
  <si>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</si>
  <si>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</si>
  <si>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</si>
  <si>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</si>
  <si>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</si>
  <si>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</si>
  <si>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</si>
  <si>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</si>
  <si>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</si>
  <si>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</si>
  <si>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</si>
  <si>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</si>
  <si>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</si>
  <si>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</si>
  <si>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</si>
  <si>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</si>
  <si>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</si>
  <si>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</si>
  <si>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</si>
  <si>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</si>
  <si>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</si>
  <si>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</si>
  <si>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</si>
  <si>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</si>
  <si>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</si>
  <si>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</si>
  <si>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</si>
  <si>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</si>
  <si>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</si>
  <si>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</si>
  <si>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</si>
  <si>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</si>
  <si>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</si>
  <si>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</si>
  <si>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</si>
  <si>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</si>
  <si>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</si>
  <si>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</si>
  <si>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</si>
  <si>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</si>
  <si>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</si>
  <si>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</si>
  <si>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</si>
  <si>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</si>
  <si>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</si>
  <si>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</si>
  <si>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</si>
  <si>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</si>
  <si>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</si>
  <si>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</si>
  <si>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</si>
  <si>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</si>
  <si>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</si>
  <si>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</si>
  <si>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</si>
  <si>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</si>
  <si>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</si>
  <si>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</si>
  <si>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</si>
  <si>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</si>
  <si>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</si>
  <si>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</si>
  <si>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</si>
  <si>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</si>
  <si>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</si>
  <si>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</si>
  <si>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</si>
  <si>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</si>
  <si>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</si>
  <si>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</si>
  <si>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</si>
  <si>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</si>
  <si>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</si>
  <si>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</si>
  <si>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</si>
  <si>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</si>
  <si>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</si>
  <si>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</si>
  <si>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</si>
  <si>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</si>
  <si>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</si>
  <si>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</si>
  <si>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</si>
  <si>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</si>
  <si>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</si>
  <si>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</si>
  <si>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</si>
  <si>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</si>
  <si>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</si>
  <si>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</si>
  <si>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</si>
  <si>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</si>
  <si>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</si>
  <si>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</si>
  <si>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</si>
  <si>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</si>
  <si>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</si>
  <si>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</si>
  <si>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</si>
  <si>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</si>
  <si>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</si>
  <si>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</si>
  <si>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</si>
  <si>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</si>
  <si>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</si>
  <si>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</si>
  <si>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</si>
  <si>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</si>
  <si>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</si>
  <si>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</si>
  <si>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</si>
  <si>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</si>
  <si>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</si>
  <si>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</si>
  <si>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</si>
  <si>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</si>
  <si>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</si>
  <si>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</si>
  <si>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</si>
  <si>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</si>
  <si>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</si>
  <si>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</si>
  <si>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</si>
  <si>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</si>
  <si>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</si>
  <si>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</si>
  <si>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</si>
  <si>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</si>
  <si>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</si>
  <si>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</si>
  <si>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</si>
  <si>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</si>
  <si>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</si>
  <si>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</si>
  <si>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</si>
  <si>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</si>
  <si>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</si>
  <si>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</si>
  <si>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</si>
  <si>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</si>
  <si>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</si>
  <si>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</si>
  <si>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</si>
  <si>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</si>
  <si>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</si>
  <si>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</si>
  <si>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</si>
  <si>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</si>
  <si>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</si>
  <si>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</si>
  <si>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</si>
  <si>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</si>
  <si>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</si>
  <si>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</si>
  <si>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</si>
  <si>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</si>
  <si>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</si>
  <si>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</si>
  <si>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</si>
  <si>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</si>
  <si>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</si>
  <si>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</si>
  <si>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</si>
  <si>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</si>
  <si>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</si>
  <si>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</si>
  <si>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</si>
  <si>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</si>
  <si>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</si>
  <si>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</si>
  <si>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</si>
  <si>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</si>
  <si>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</si>
  <si>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</si>
  <si>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</si>
  <si>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</si>
  <si>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</si>
  <si>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</si>
  <si>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</si>
  <si>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</si>
  <si>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</si>
  <si>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</si>
  <si>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</si>
  <si>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</si>
  <si>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</si>
  <si>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</si>
  <si>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</si>
  <si>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</si>
  <si>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</si>
  <si>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</si>
  <si>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</si>
  <si>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</si>
  <si>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</si>
  <si>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</si>
  <si>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</si>
  <si>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</si>
  <si>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</si>
  <si>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</si>
  <si>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</si>
  <si>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</si>
  <si>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</si>
  <si>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</si>
  <si>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</si>
  <si>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</si>
  <si>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</si>
  <si>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</si>
  <si>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</si>
  <si>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</si>
  <si>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</si>
  <si>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</si>
  <si>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</si>
  <si>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</si>
  <si>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</si>
  <si>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</si>
  <si>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</si>
  <si>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</si>
  <si>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</si>
  <si>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</si>
  <si>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</si>
  <si>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</si>
  <si>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</si>
  <si>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</si>
  <si>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</si>
  <si>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</si>
  <si>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</si>
  <si>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</si>
  <si>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</si>
  <si>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</si>
  <si>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</si>
  <si>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</si>
  <si>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</si>
  <si>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</si>
  <si>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</si>
  <si>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</si>
  <si>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</si>
  <si>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</si>
  <si>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</si>
  <si>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</si>
  <si>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</si>
  <si>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</si>
  <si>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</si>
  <si>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</si>
  <si>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</si>
  <si>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</si>
  <si>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</si>
  <si>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</si>
  <si>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</si>
  <si>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</si>
  <si>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</si>
  <si>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</si>
  <si>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</si>
  <si>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</si>
  <si>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</si>
  <si>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</si>
  <si>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</si>
  <si>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</si>
  <si>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</si>
  <si>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</si>
  <si>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</si>
  <si>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</si>
  <si>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</si>
  <si>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</si>
  <si>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</si>
  <si>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</si>
  <si>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</si>
  <si>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</si>
  <si>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</si>
  <si>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</si>
  <si>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</si>
  <si>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</si>
  <si>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</si>
  <si>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</si>
  <si>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</si>
  <si>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</si>
  <si>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</si>
  <si>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</si>
  <si>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</si>
  <si>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</si>
  <si>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</si>
  <si>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</si>
  <si>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</si>
  <si>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</si>
  <si>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</si>
  <si>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</si>
  <si>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</si>
  <si>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</si>
  <si>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</si>
  <si>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</si>
  <si>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</si>
  <si>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</si>
  <si>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</si>
  <si>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</si>
  <si>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</si>
  <si>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</si>
  <si>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</si>
  <si>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</si>
  <si>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</si>
  <si>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</si>
  <si>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</si>
  <si>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</si>
  <si>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</si>
  <si>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</si>
  <si>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</si>
  <si>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</si>
  <si>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</si>
  <si>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</si>
  <si>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</si>
  <si>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</si>
  <si>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</si>
  <si>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</si>
  <si>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</si>
  <si>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</si>
  <si>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</si>
  <si>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</si>
  <si>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</si>
  <si>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</si>
  <si>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</si>
  <si>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</si>
  <si>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</si>
  <si>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</si>
  <si>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</si>
  <si>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</si>
  <si>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</si>
  <si>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</si>
  <si>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</si>
  <si>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</si>
  <si>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</si>
  <si>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</si>
  <si>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</si>
  <si>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</si>
  <si>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</si>
  <si>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</si>
  <si>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</si>
  <si>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</si>
  <si>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</si>
  <si>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</si>
  <si>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</si>
  <si>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</si>
  <si>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</si>
  <si>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</si>
  <si>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</si>
  <si>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</si>
  <si>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</si>
  <si>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</si>
  <si>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</si>
  <si>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</si>
  <si>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</si>
  <si>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</si>
  <si>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</si>
  <si>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</si>
  <si>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</si>
  <si>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</si>
  <si>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</si>
  <si>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</si>
  <si>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</si>
  <si>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</si>
  <si>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</si>
  <si>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</si>
  <si>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</si>
  <si>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</si>
  <si>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</si>
  <si>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</si>
  <si>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</si>
  <si>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</si>
  <si>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</si>
  <si>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</si>
  <si>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</si>
  <si>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</si>
  <si>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</si>
  <si>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</si>
  <si>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</si>
  <si>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</si>
  <si>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</si>
  <si>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</si>
  <si>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</si>
  <si>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</si>
  <si>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</si>
  <si>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</si>
  <si>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</si>
  <si>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</si>
  <si>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</si>
  <si>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</si>
  <si>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</si>
  <si>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</si>
  <si>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</si>
  <si>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</si>
  <si>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</si>
  <si>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</si>
  <si>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</si>
  <si>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</si>
  <si>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</si>
  <si>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</si>
  <si>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</si>
  <si>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</si>
  <si>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</si>
  <si>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</si>
  <si>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</si>
  <si>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</si>
  <si>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</si>
  <si>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</si>
  <si>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</si>
  <si>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</si>
  <si>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</si>
  <si>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</si>
  <si>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</si>
  <si>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</si>
  <si>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</si>
  <si>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</si>
  <si>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</si>
  <si>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</si>
  <si>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</si>
  <si>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</si>
  <si>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</si>
  <si>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</si>
  <si>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</si>
  <si>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</si>
  <si>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</si>
  <si>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</si>
  <si>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</si>
  <si>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</si>
  <si>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</si>
  <si>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</si>
  <si>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</si>
  <si>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</si>
  <si>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</si>
  <si>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</si>
  <si>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</si>
  <si>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</si>
  <si>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</si>
  <si>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</si>
  <si>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</si>
  <si>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</si>
  <si>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</si>
  <si>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</si>
  <si>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</si>
  <si>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</si>
  <si>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</si>
  <si>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</si>
  <si>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</si>
  <si>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</si>
  <si>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</si>
  <si>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</si>
  <si>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</si>
  <si>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</si>
  <si>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</si>
  <si>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</si>
  <si>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</si>
  <si>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</si>
  <si>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</si>
  <si>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</si>
  <si>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</si>
  <si>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</si>
  <si>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</si>
  <si>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</si>
  <si>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</si>
  <si>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</si>
  <si>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</si>
  <si>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</si>
  <si>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</si>
  <si>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</si>
  <si>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</si>
  <si>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</si>
  <si>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</si>
  <si>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</si>
  <si>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</si>
  <si>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</si>
  <si>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</si>
  <si>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</si>
  <si>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</si>
  <si>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</si>
  <si>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</si>
  <si>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</si>
  <si>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</si>
  <si>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</si>
  <si>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</si>
  <si>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</si>
  <si>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</si>
  <si>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</si>
  <si>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</si>
  <si>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</si>
  <si>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</si>
  <si>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</si>
  <si>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</si>
  <si>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</si>
  <si>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</si>
  <si>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</si>
  <si>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</si>
  <si>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</si>
  <si>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</si>
  <si>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</si>
  <si>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</si>
  <si>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</si>
  <si>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</si>
  <si>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</si>
  <si>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</si>
  <si>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</si>
  <si>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</si>
  <si>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</si>
  <si>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</si>
  <si>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</si>
  <si>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</si>
  <si>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</si>
  <si>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</si>
  <si>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</si>
  <si>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</si>
  <si>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</si>
  <si>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</si>
  <si>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</si>
  <si>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</si>
  <si>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</si>
  <si>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</si>
  <si>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</si>
  <si>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</si>
  <si>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</si>
  <si>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</si>
  <si>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</si>
  <si>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</si>
  <si>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</si>
  <si>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</si>
  <si>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</si>
  <si>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</si>
  <si>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</si>
  <si>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</si>
  <si>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</si>
  <si>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</si>
  <si>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</si>
  <si>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</si>
  <si>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</si>
  <si>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</si>
  <si>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</si>
  <si>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</si>
  <si>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</si>
  <si>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</si>
  <si>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</si>
  <si>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</si>
  <si>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</si>
  <si>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</si>
  <si>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</si>
  <si>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</si>
  <si>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</si>
  <si>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</si>
  <si>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</si>
  <si>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</si>
  <si>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</si>
  <si>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</si>
  <si>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</si>
  <si>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</si>
  <si>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</si>
  <si>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</si>
  <si>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</si>
  <si>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</si>
  <si>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</si>
  <si>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</si>
  <si>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</si>
  <si>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</si>
  <si>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</si>
  <si>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</si>
  <si>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</si>
  <si>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</si>
  <si>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</si>
  <si>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</si>
  <si>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</si>
  <si>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</si>
  <si>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</si>
  <si>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</si>
  <si>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</si>
  <si>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</si>
  <si>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</si>
  <si>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</si>
  <si>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</si>
  <si>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</si>
  <si>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</si>
  <si>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</si>
  <si>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</si>
  <si>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</si>
  <si>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</si>
  <si>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</si>
  <si>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</si>
  <si>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</si>
  <si>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</si>
  <si>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</si>
  <si>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</si>
  <si>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</si>
  <si>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</si>
  <si>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</si>
  <si>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</si>
  <si>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</si>
  <si>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</si>
  <si>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</si>
  <si>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</si>
  <si>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</si>
  <si>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</si>
  <si>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</si>
  <si>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</si>
  <si>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</si>
  <si>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</si>
  <si>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</si>
  <si>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</si>
  <si>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</si>
  <si>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</si>
  <si>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</si>
  <si>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</si>
  <si>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</si>
  <si>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</si>
  <si>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</si>
  <si>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</si>
  <si>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</si>
  <si>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</si>
  <si>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</si>
  <si>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</si>
  <si>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</si>
  <si>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</si>
  <si>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</si>
  <si>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</si>
  <si>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</si>
  <si>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</si>
  <si>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</si>
  <si>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</si>
  <si>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</si>
  <si>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</si>
  <si>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</si>
  <si>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</si>
  <si>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</si>
  <si>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</si>
  <si>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</si>
  <si>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</si>
  <si>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</si>
  <si>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</si>
  <si>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</si>
  <si>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</si>
  <si>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</si>
  <si>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</si>
  <si>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</si>
  <si>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</si>
  <si>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</si>
  <si>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</si>
  <si>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</si>
  <si>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</si>
  <si>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</si>
  <si>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</si>
  <si>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</si>
  <si>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</si>
  <si>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</si>
  <si>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</si>
  <si>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</si>
  <si>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</si>
  <si>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</si>
  <si>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</si>
  <si>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</si>
  <si>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</si>
  <si>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</si>
  <si>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</si>
  <si>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</si>
  <si>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</si>
  <si>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</si>
  <si>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</si>
  <si>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</si>
  <si>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</si>
  <si>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</si>
  <si>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</si>
  <si>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</si>
  <si>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</si>
  <si>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</si>
  <si>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</si>
  <si>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</si>
  <si>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</si>
  <si>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</si>
  <si>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</si>
  <si>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</si>
  <si>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</si>
  <si>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</si>
  <si>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</si>
  <si>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</si>
  <si>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</si>
  <si>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</si>
  <si>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</si>
  <si>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</si>
  <si>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</si>
  <si>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</si>
  <si>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</si>
  <si>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</si>
  <si>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</si>
  <si>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</si>
  <si>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</si>
  <si>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</si>
  <si>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</si>
  <si>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</si>
  <si>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</si>
  <si>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</si>
  <si>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</si>
  <si>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</si>
  <si>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</si>
  <si>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</si>
  <si>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</si>
  <si>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</si>
  <si>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</si>
  <si>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</si>
  <si>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</si>
  <si>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</si>
  <si>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</si>
  <si>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</si>
  <si>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</si>
  <si>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</si>
  <si>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</si>
  <si>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</si>
  <si>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</si>
  <si>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</si>
  <si>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</si>
  <si>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</si>
  <si>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</si>
  <si>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</si>
  <si>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</si>
  <si>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</si>
  <si>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</si>
  <si>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</si>
  <si>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</si>
  <si>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</si>
  <si>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</si>
  <si>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</si>
  <si>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</si>
  <si>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</si>
  <si>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</si>
  <si>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</si>
  <si>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</si>
  <si>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</si>
  <si>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</si>
  <si>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</si>
  <si>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</si>
  <si>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</si>
  <si>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</si>
  <si>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</si>
  <si>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</si>
  <si>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</si>
  <si>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</si>
  <si>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</si>
  <si>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</si>
  <si>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</si>
  <si>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</si>
  <si>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</si>
  <si>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</si>
  <si>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</si>
  <si>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</si>
  <si>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</si>
  <si>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</si>
  <si>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</si>
  <si>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</si>
  <si>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</si>
  <si>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</si>
  <si>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</si>
  <si>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</si>
  <si>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</si>
  <si>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</si>
  <si>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</si>
  <si>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</si>
  <si>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</si>
  <si>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</si>
  <si>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</si>
  <si>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</si>
  <si>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</si>
  <si>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</si>
  <si>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</si>
  <si>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</si>
  <si>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</si>
  <si>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</si>
  <si>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</si>
  <si>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</si>
  <si>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</si>
  <si>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</si>
  <si>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</si>
  <si>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</si>
  <si>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</si>
  <si>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</si>
  <si>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</si>
  <si>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</si>
  <si>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</si>
  <si>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</si>
  <si>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</si>
  <si>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</si>
  <si>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</si>
  <si>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</si>
  <si>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</si>
  <si>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</si>
  <si>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</si>
  <si>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</si>
  <si>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</si>
  <si>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</si>
  <si>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</si>
  <si>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</si>
  <si>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</si>
  <si>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</si>
  <si>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</si>
  <si>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</si>
  <si>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</si>
  <si>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</si>
  <si>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</si>
  <si>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</si>
  <si>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</si>
  <si>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</si>
  <si>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</si>
  <si>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</si>
  <si>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</si>
  <si>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</si>
  <si>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</si>
  <si>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</si>
  <si>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</si>
  <si>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</si>
  <si>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</si>
  <si>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</si>
  <si>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</si>
  <si>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</si>
  <si>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</si>
  <si>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</si>
  <si>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</si>
  <si>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</si>
  <si>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</si>
  <si>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</si>
  <si>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</si>
  <si>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</si>
  <si>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</si>
  <si>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</si>
  <si>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</si>
  <si>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</si>
  <si>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</si>
  <si>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</si>
  <si>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</si>
  <si>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</si>
  <si>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</si>
  <si>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</si>
  <si>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</si>
  <si>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</si>
  <si>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</si>
  <si>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</si>
  <si>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</si>
  <si>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</si>
  <si>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</si>
  <si>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</si>
  <si>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</si>
  <si>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</si>
  <si>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</si>
  <si>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</si>
  <si>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</si>
  <si>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</si>
  <si>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</si>
  <si>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</si>
  <si>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</si>
  <si>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</si>
  <si>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</si>
  <si>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</si>
  <si>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</si>
  <si>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</si>
  <si>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</si>
  <si>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</si>
  <si>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</si>
  <si>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</si>
  <si>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</si>
  <si>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</si>
  <si>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</si>
  <si>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</si>
  <si>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</si>
  <si>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</si>
  <si>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</si>
  <si>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</si>
  <si>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</si>
  <si>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</si>
  <si>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</si>
  <si>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</si>
  <si>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</si>
  <si>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</si>
  <si>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</si>
  <si>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</si>
  <si>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</si>
  <si>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</si>
  <si>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</si>
  <si>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</si>
  <si>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</si>
  <si>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</si>
  <si>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</si>
  <si>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</si>
  <si>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</si>
  <si>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</si>
  <si>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</si>
  <si>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</si>
  <si>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</si>
  <si>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</si>
  <si>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</si>
  <si>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</si>
  <si>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</si>
  <si>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</si>
  <si>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</si>
  <si>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</si>
  <si>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</si>
  <si>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</si>
  <si>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</si>
  <si>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</si>
  <si>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</si>
  <si>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</si>
  <si>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</si>
  <si>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</si>
  <si>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</si>
  <si>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</si>
  <si>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</si>
  <si>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</si>
  <si>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</si>
  <si>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</si>
  <si>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</si>
  <si>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</si>
  <si>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</si>
  <si>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</si>
  <si>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</si>
  <si>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</si>
  <si>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</si>
  <si>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</si>
  <si>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</si>
  <si>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</si>
  <si>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</si>
  <si>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</si>
  <si>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</si>
  <si>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</si>
  <si>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</si>
  <si>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</si>
  <si>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</si>
  <si>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</si>
  <si>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</si>
  <si>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</si>
  <si>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</si>
  <si>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</si>
  <si>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</si>
  <si>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</si>
  <si>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</si>
  <si>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</si>
  <si>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</si>
  <si>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</si>
  <si>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</si>
  <si>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</si>
  <si>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</si>
  <si>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</si>
  <si>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</si>
  <si>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</si>
  <si>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</si>
  <si>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</si>
  <si>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</si>
  <si>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</si>
  <si>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</si>
  <si>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</si>
  <si>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</si>
  <si>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</si>
  <si>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</si>
  <si>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</si>
  <si>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</si>
  <si>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</si>
  <si>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</si>
  <si>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</si>
  <si>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</si>
  <si>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</si>
  <si>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</si>
  <si>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</si>
  <si>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</si>
  <si>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</si>
  <si>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</si>
  <si>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</si>
  <si>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</si>
  <si>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</si>
  <si>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</si>
  <si>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</si>
  <si>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</si>
  <si>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</si>
  <si>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</si>
  <si>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</si>
  <si>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</si>
  <si>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</si>
  <si>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</si>
  <si>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</si>
  <si>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</si>
  <si>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</si>
  <si>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</si>
  <si>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</si>
  <si>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</si>
  <si>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</si>
  <si>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</si>
  <si>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</si>
  <si>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</si>
  <si>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</si>
  <si>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</si>
  <si>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</si>
  <si>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</si>
  <si>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</si>
  <si>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</si>
  <si>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</si>
  <si>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</si>
  <si>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</si>
  <si>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</si>
  <si>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</si>
  <si>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</si>
  <si>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</si>
  <si>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</si>
  <si>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</si>
  <si>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</si>
  <si>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</si>
  <si>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</si>
  <si>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</si>
  <si>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</si>
  <si>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</si>
  <si>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</si>
  <si>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</si>
  <si>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</si>
  <si>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</si>
  <si>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</si>
  <si>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</si>
  <si>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</si>
  <si>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</si>
  <si>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</si>
  <si>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</si>
  <si>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</si>
  <si>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</si>
  <si>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</si>
  <si>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</si>
  <si>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</si>
  <si>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</si>
  <si>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</si>
  <si>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</si>
  <si>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</si>
  <si>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</si>
  <si>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</si>
  <si>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</si>
  <si>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</si>
  <si>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</si>
  <si>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</si>
  <si>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</si>
  <si>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</si>
  <si>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</si>
  <si>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</si>
  <si>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</si>
  <si>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</si>
  <si>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</si>
  <si>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</si>
  <si>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</si>
  <si>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</si>
  <si>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</si>
  <si>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</si>
  <si>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</si>
  <si>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</si>
  <si>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</si>
  <si>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</si>
  <si>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</si>
  <si>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</si>
  <si>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</si>
  <si>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</si>
  <si>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</si>
  <si>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</si>
  <si>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</si>
  <si>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</si>
  <si>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</si>
  <si>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</si>
  <si>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</si>
  <si>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</si>
  <si>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</si>
  <si>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</si>
  <si>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</si>
  <si>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</si>
  <si>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</si>
  <si>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</si>
  <si>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</si>
  <si>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</si>
  <si>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</si>
  <si>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</si>
  <si>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</si>
  <si>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</si>
  <si>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</si>
  <si>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</si>
  <si>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</si>
  <si>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</si>
  <si>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</si>
  <si>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</si>
  <si>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</si>
  <si>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</si>
  <si>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</si>
  <si>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</si>
  <si>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</si>
  <si>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</si>
  <si>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</si>
  <si>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</si>
  <si>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</si>
  <si>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</si>
  <si>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</si>
  <si>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</si>
  <si>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</si>
  <si>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</si>
  <si>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</si>
  <si>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</si>
  <si>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</si>
  <si>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</si>
  <si>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</si>
  <si>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</si>
  <si>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</si>
  <si>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</si>
  <si>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</si>
  <si>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</si>
  <si>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</si>
  <si>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</si>
  <si>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</si>
  <si>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</si>
  <si>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</si>
  <si>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</si>
  <si>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</si>
  <si>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</si>
  <si>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</si>
  <si>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</si>
  <si>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</si>
  <si>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</si>
  <si>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</si>
  <si>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</si>
  <si>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</si>
  <si>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</si>
  <si>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</si>
  <si>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</si>
  <si>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</si>
  <si>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</si>
  <si>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</si>
  <si>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</si>
  <si>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</si>
  <si>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</si>
  <si>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</si>
  <si>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</si>
  <si>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</si>
  <si>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</si>
  <si>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</si>
  <si>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</si>
  <si>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</si>
  <si>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</si>
  <si>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</si>
  <si>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</si>
  <si>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</si>
  <si>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</si>
  <si>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</si>
  <si>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</si>
  <si>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</si>
  <si>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</si>
  <si>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</si>
  <si>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</si>
  <si>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</si>
  <si>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</si>
  <si>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</si>
  <si>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</si>
  <si>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</si>
  <si>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</si>
  <si>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</si>
  <si>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</si>
  <si>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</si>
  <si>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</si>
  <si>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</si>
  <si>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</si>
  <si>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</si>
  <si>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</si>
  <si>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</si>
  <si>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</si>
  <si>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</si>
  <si>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</si>
  <si>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</si>
  <si>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</si>
  <si>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</si>
  <si>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</si>
  <si>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</si>
  <si>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</si>
  <si>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</si>
  <si>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</si>
  <si>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</si>
  <si>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</si>
  <si>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</si>
  <si>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</si>
  <si>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</si>
  <si>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</si>
  <si>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</si>
  <si>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</si>
  <si>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</si>
  <si>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</si>
  <si>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</si>
  <si>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</si>
  <si>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</si>
  <si>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</si>
  <si>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</si>
  <si>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</si>
  <si>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</si>
  <si>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</si>
  <si>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</si>
  <si>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</si>
  <si>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</si>
  <si>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</si>
  <si>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</si>
  <si>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</si>
  <si>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</si>
  <si>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</si>
  <si>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</si>
  <si>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</si>
  <si>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</si>
  <si>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</si>
  <si>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</si>
  <si>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</si>
  <si>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</si>
  <si>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</si>
  <si>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</si>
  <si>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</si>
  <si>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</si>
  <si>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</si>
  <si>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</si>
  <si>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</si>
  <si>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</si>
  <si>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</si>
  <si>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</si>
  <si>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</si>
  <si>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</si>
  <si>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</si>
  <si>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</si>
  <si>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</si>
  <si>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</si>
  <si>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</si>
  <si>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</si>
  <si>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</si>
  <si>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</si>
  <si>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</si>
  <si>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</si>
  <si>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</si>
  <si>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</si>
  <si>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</si>
  <si>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</si>
  <si>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</si>
  <si>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</si>
  <si>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</si>
  <si>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</si>
  <si>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</si>
  <si>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</si>
  <si>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</si>
  <si>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</si>
  <si>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</si>
  <si>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</si>
  <si>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</si>
  <si>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</si>
  <si>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</si>
  <si>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</si>
  <si>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</si>
  <si>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</si>
  <si>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</si>
  <si>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</si>
  <si>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</si>
  <si>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</si>
  <si>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</si>
  <si>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</si>
  <si>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</si>
  <si>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</si>
  <si>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</si>
  <si>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</si>
  <si>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</si>
  <si>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</si>
  <si>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</si>
  <si>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</si>
  <si>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</si>
  <si>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</si>
  <si>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</si>
  <si>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</si>
  <si>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</si>
  <si>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</si>
  <si>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</si>
  <si>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</si>
  <si>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</si>
  <si>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</si>
  <si>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</si>
  <si>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</si>
  <si>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</si>
  <si>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</si>
  <si>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</si>
  <si>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</si>
  <si>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</si>
  <si>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</si>
  <si>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</si>
  <si>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</si>
  <si>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</si>
  <si>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</si>
  <si>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</si>
  <si>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</si>
  <si>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</si>
  <si>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</si>
  <si>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</si>
  <si>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</si>
  <si>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</si>
  <si>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</si>
  <si>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</si>
  <si>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</si>
  <si>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</si>
  <si>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</si>
  <si>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</si>
  <si>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</si>
  <si>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</si>
  <si>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</si>
  <si>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</si>
  <si>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</si>
  <si>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</si>
  <si>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</si>
  <si>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</si>
  <si>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</si>
  <si>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</si>
  <si>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</si>
  <si>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</si>
  <si>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</si>
  <si>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</si>
  <si>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</si>
  <si>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</si>
  <si>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</si>
  <si>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</si>
  <si>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</si>
  <si>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</si>
  <si>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</si>
  <si>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</si>
  <si>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</si>
  <si>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</si>
  <si>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</si>
  <si>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</si>
  <si>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</si>
  <si>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</si>
  <si>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</si>
  <si>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</si>
  <si>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</si>
  <si>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</si>
  <si>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</si>
  <si>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</si>
  <si>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</si>
  <si>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</si>
  <si>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</si>
  <si>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</si>
  <si>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</si>
  <si>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</si>
  <si>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</si>
  <si>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</si>
  <si>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</si>
  <si>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</si>
  <si>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</si>
  <si>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</si>
  <si>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</si>
  <si>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</si>
  <si>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</si>
  <si>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</si>
  <si>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</si>
  <si>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</si>
  <si>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</si>
  <si>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</si>
  <si>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</si>
  <si>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</si>
  <si>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</si>
  <si>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</si>
  <si>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</si>
  <si>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</si>
  <si>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</si>
  <si>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</si>
  <si>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</si>
  <si>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</si>
  <si>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</si>
  <si>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</si>
  <si>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</si>
  <si>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</si>
  <si>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</si>
  <si>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</si>
  <si>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</si>
  <si>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</si>
  <si>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</si>
  <si>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</si>
  <si>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</si>
  <si>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</si>
  <si>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</si>
  <si>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</si>
  <si>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</si>
  <si>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</si>
  <si>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</si>
  <si>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</si>
  <si>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</si>
  <si>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</si>
  <si>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</si>
  <si>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</si>
  <si>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</si>
  <si>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</si>
  <si>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</si>
  <si>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</si>
  <si>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</si>
  <si>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</si>
  <si>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</si>
  <si>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</si>
  <si>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</si>
  <si>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</si>
  <si>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</si>
  <si>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</si>
  <si>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</si>
  <si>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</si>
  <si>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</si>
  <si>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</si>
  <si>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</si>
  <si>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</si>
  <si>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</si>
  <si>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</si>
  <si>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</si>
  <si>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</si>
  <si>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</si>
  <si>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</si>
  <si>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</si>
  <si>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</si>
  <si>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</si>
  <si>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</si>
  <si>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</si>
  <si>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</si>
  <si>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</si>
  <si>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</si>
  <si>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</si>
  <si>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</si>
  <si>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</si>
  <si>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</si>
  <si>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</si>
  <si>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</si>
  <si>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</si>
  <si>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</si>
  <si>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</si>
  <si>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</si>
  <si>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</si>
  <si>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</si>
  <si>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</si>
  <si>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</si>
  <si>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</si>
  <si>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</si>
  <si>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</si>
  <si>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</si>
  <si>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</si>
  <si>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</si>
  <si>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</si>
  <si>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</si>
  <si>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</si>
  <si>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</si>
  <si>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</si>
  <si>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</si>
  <si>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</si>
  <si>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</si>
  <si>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</si>
  <si>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</si>
  <si>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</si>
  <si>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</si>
  <si>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</si>
  <si>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</si>
  <si>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</si>
  <si>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</si>
  <si>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</si>
  <si>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</si>
  <si>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</si>
  <si>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</si>
  <si>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</si>
  <si>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</si>
  <si>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</si>
  <si>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</si>
  <si>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</si>
  <si>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</si>
  <si>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</si>
  <si>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</si>
  <si>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</si>
  <si>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</si>
  <si>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</si>
  <si>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</si>
  <si>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</si>
  <si>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</si>
  <si>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</si>
  <si>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</si>
  <si>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</si>
  <si>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</si>
  <si>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</si>
  <si>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</si>
  <si>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</si>
  <si>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</si>
  <si>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</si>
  <si>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</si>
  <si>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</si>
  <si>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</si>
  <si>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</si>
  <si>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</si>
  <si>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</si>
  <si>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</si>
  <si>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</si>
  <si>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</si>
  <si>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</si>
  <si>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</si>
  <si>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</si>
  <si>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</si>
  <si>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</si>
  <si>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</si>
  <si>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</si>
  <si>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</si>
  <si>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</si>
  <si>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</si>
  <si>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</si>
  <si>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</si>
  <si>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</si>
  <si>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</si>
  <si>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</si>
  <si>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</si>
  <si>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</si>
  <si>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</si>
  <si>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</si>
  <si>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</si>
  <si>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</si>
  <si>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</si>
  <si>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</si>
  <si>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</si>
  <si>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</si>
  <si>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</si>
  <si>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</si>
  <si>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</si>
  <si>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</si>
  <si>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</si>
  <si>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</si>
  <si>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</si>
  <si>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</si>
  <si>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</si>
  <si>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</si>
  <si>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</si>
  <si>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</si>
  <si>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</si>
  <si>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</si>
  <si>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</si>
  <si>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</si>
  <si>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</si>
  <si>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</si>
  <si>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</si>
  <si>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</si>
  <si>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</si>
  <si>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</si>
  <si>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</si>
  <si>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</si>
  <si>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</si>
  <si>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</si>
  <si>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</si>
  <si>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</si>
  <si>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</si>
  <si>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</si>
  <si>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</si>
  <si>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</si>
  <si>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</si>
  <si>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</si>
  <si>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</si>
  <si>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</si>
  <si>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</si>
  <si>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</si>
  <si>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</si>
  <si>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</si>
  <si>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</si>
  <si>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</si>
  <si>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</si>
  <si>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</si>
  <si>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</si>
  <si>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</si>
  <si>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</si>
  <si>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</si>
  <si>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</si>
  <si>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</si>
  <si>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</si>
  <si>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</si>
  <si>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</si>
  <si>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</si>
  <si>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</si>
  <si>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</si>
  <si>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</si>
  <si>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</si>
  <si>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</si>
  <si>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</si>
  <si>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</si>
  <si>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</si>
  <si>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</si>
  <si>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</si>
  <si>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</si>
  <si>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</si>
  <si>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</si>
  <si>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</si>
  <si>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</si>
  <si>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</si>
  <si>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</si>
  <si>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</si>
  <si>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</si>
  <si>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</si>
  <si>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</si>
  <si>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</si>
  <si>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</si>
  <si>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</si>
  <si>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</si>
  <si>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</si>
  <si>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</si>
  <si>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</si>
  <si>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</si>
  <si>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</si>
  <si>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</si>
  <si>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</si>
  <si>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</si>
  <si>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</si>
  <si>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</si>
  <si>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</si>
  <si>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</si>
  <si>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</si>
  <si>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</si>
  <si>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</si>
  <si>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</si>
  <si>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</si>
  <si>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</si>
  <si>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</si>
  <si>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</si>
  <si>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</si>
  <si>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</si>
  <si>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</si>
  <si>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</si>
  <si>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</si>
  <si>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</si>
  <si>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</si>
  <si>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</si>
  <si>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</si>
  <si>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</si>
  <si>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</si>
  <si>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</si>
  <si>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</si>
  <si>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</si>
  <si>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</si>
  <si>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</si>
  <si>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</si>
  <si>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</si>
  <si>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</si>
  <si>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</si>
  <si>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</si>
  <si>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</si>
  <si>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</si>
  <si>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</si>
  <si>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</si>
  <si>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</si>
  <si>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</si>
  <si>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</si>
  <si>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</si>
  <si>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</si>
  <si>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</si>
  <si>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</si>
  <si>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</si>
  <si>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</si>
  <si>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</si>
  <si>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</si>
  <si>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</si>
  <si>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</si>
  <si>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</si>
  <si>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</si>
  <si>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</si>
  <si>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</si>
  <si>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</si>
  <si>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</si>
  <si>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</si>
  <si>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</si>
  <si>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</si>
  <si>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</si>
  <si>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</si>
  <si>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</si>
  <si>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</si>
  <si>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</si>
  <si>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</si>
  <si>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</si>
  <si>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</si>
  <si>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</si>
  <si>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</si>
  <si>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</si>
  <si>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</si>
  <si>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</si>
  <si>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</si>
  <si>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</si>
  <si>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</si>
  <si>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</si>
  <si>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</si>
  <si>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</si>
  <si>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</si>
  <si>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</si>
  <si>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</si>
  <si>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</si>
  <si>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</si>
  <si>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</si>
  <si>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</si>
  <si>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</si>
  <si>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</si>
  <si>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</si>
  <si>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</si>
  <si>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</si>
  <si>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</si>
  <si>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</si>
  <si>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</si>
  <si>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</si>
  <si>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</si>
  <si>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</si>
  <si>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</si>
  <si>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</si>
  <si>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</si>
  <si>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</si>
  <si>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</si>
  <si>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</si>
  <si>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</si>
  <si>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</si>
  <si>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</si>
  <si>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</si>
  <si>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</si>
  <si>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</si>
  <si>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</si>
  <si>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</si>
  <si>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</si>
  <si>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</si>
  <si>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</si>
  <si>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</si>
  <si>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</si>
  <si>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</si>
  <si>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</si>
  <si>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</si>
  <si>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</si>
  <si>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</si>
  <si>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</si>
  <si>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</si>
  <si>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</si>
  <si>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</si>
  <si>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</si>
  <si>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</si>
  <si>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</si>
  <si>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</si>
  <si>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</si>
  <si>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</si>
  <si>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</si>
  <si>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</si>
  <si>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</si>
  <si>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</si>
  <si>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</si>
  <si>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</si>
  <si>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</si>
  <si>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</si>
  <si>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</si>
  <si>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</si>
  <si>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</si>
  <si>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</si>
  <si>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</si>
  <si>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</si>
  <si>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</si>
  <si>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</si>
  <si>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</si>
  <si>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</si>
  <si>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</si>
  <si>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</si>
  <si>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</si>
  <si>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</si>
  <si>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</si>
  <si>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</si>
  <si>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</si>
  <si>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</si>
  <si>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</si>
  <si>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</si>
  <si>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</si>
  <si>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</si>
  <si>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</si>
  <si>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</si>
  <si>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</si>
  <si>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</si>
  <si>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</si>
  <si>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</si>
  <si>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</si>
  <si>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</si>
  <si>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</si>
  <si>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</si>
  <si>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</si>
  <si>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</si>
  <si>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</si>
  <si>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</si>
  <si>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</si>
  <si>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</si>
  <si>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</si>
  <si>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</si>
  <si>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</si>
  <si>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</si>
  <si>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</si>
  <si>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</si>
  <si>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</si>
  <si>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</si>
  <si>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</si>
  <si>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</si>
  <si>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</si>
  <si>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</si>
  <si>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</si>
  <si>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</si>
  <si>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</si>
  <si>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</si>
  <si>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</si>
  <si>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</si>
  <si>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</si>
  <si>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</si>
  <si>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</si>
  <si>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</si>
  <si>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</si>
  <si>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</si>
  <si>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</si>
  <si>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</si>
  <si>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</si>
  <si>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</si>
  <si>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</si>
  <si>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</si>
  <si>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</si>
  <si>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</si>
  <si>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</si>
  <si>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</si>
  <si>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</si>
  <si>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</si>
  <si>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</si>
  <si>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</si>
  <si>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</si>
  <si>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</si>
  <si>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</si>
  <si>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</si>
  <si>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</si>
  <si>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</si>
  <si>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</si>
  <si>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</si>
  <si>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</si>
  <si>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</si>
  <si>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</si>
  <si>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</si>
  <si>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</si>
  <si>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</si>
  <si>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</si>
  <si>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</si>
  <si>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</si>
  <si>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</si>
  <si>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</si>
  <si>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</si>
  <si>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</si>
  <si>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</si>
  <si>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</si>
  <si>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</si>
  <si>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</si>
  <si>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</si>
  <si>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</si>
  <si>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</si>
  <si>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</si>
  <si>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</si>
  <si>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</si>
  <si>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</si>
  <si>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</si>
  <si>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</si>
  <si>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</si>
  <si>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</si>
  <si>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</si>
  <si>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</si>
  <si>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</si>
  <si>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</si>
  <si>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</si>
  <si>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</si>
  <si>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</si>
  <si>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</si>
  <si>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</si>
  <si>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</si>
  <si>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</si>
  <si>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</si>
  <si>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</si>
  <si>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</si>
  <si>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</si>
  <si>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</si>
  <si>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</si>
  <si>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</si>
  <si>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</si>
  <si>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</si>
  <si>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</si>
  <si>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</si>
  <si>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</si>
  <si>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</si>
  <si>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</si>
  <si>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</si>
  <si>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</si>
  <si>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</si>
  <si>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</si>
  <si>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</si>
  <si>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</si>
  <si>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</si>
  <si>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</si>
  <si>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</si>
  <si>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</si>
  <si>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</si>
  <si>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</si>
  <si>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</si>
  <si>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</si>
  <si>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</si>
  <si>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</si>
  <si>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</si>
  <si>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</si>
  <si>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</si>
  <si>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</si>
  <si>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</si>
  <si>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</si>
  <si>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</si>
  <si>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</si>
  <si>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</si>
  <si>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</si>
  <si>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</si>
  <si>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</si>
  <si>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</si>
  <si>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</si>
  <si>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</si>
  <si>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</si>
  <si>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</si>
  <si>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</si>
  <si>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</si>
  <si>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</si>
  <si>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</si>
  <si>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</si>
  <si>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</si>
  <si>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</si>
  <si>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</si>
  <si>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</si>
  <si>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</si>
  <si>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</si>
  <si>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</si>
  <si>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</si>
  <si>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</si>
  <si>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</si>
  <si>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</si>
  <si>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</si>
  <si>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</si>
  <si>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</si>
  <si>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</si>
  <si>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</si>
  <si>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</si>
  <si>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</si>
  <si>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</si>
  <si>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</si>
  <si>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</si>
  <si>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</si>
  <si>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</si>
  <si>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</si>
  <si>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</si>
  <si>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</si>
  <si>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</si>
  <si>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</si>
  <si>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</si>
  <si>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</si>
  <si>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</si>
  <si>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</si>
  <si>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</si>
  <si>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</si>
  <si>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</si>
  <si>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</si>
  <si>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</si>
  <si>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</si>
  <si>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</si>
  <si>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</si>
  <si>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</si>
  <si>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</si>
  <si>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</si>
  <si>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</si>
  <si>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</si>
  <si>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</si>
  <si>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</si>
  <si>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</si>
  <si>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</si>
  <si>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</si>
  <si>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</si>
  <si>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</si>
  <si>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</si>
  <si>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</si>
  <si>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</si>
  <si>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</si>
  <si>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</si>
  <si>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</si>
  <si>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</si>
  <si>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</si>
  <si>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</si>
  <si>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</si>
  <si>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</si>
  <si>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</si>
  <si>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</si>
  <si>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</si>
  <si>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</si>
  <si>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</si>
  <si>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</si>
  <si>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</si>
  <si>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</si>
  <si>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</si>
  <si>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</si>
  <si>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</si>
  <si>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</si>
  <si>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</si>
  <si>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</si>
  <si>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</si>
  <si>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</si>
  <si>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</si>
  <si>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</si>
  <si>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</si>
  <si>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</si>
  <si>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</si>
  <si>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</si>
  <si>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</si>
  <si>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</si>
  <si>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</si>
  <si>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</si>
  <si>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</si>
  <si>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</si>
  <si>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</si>
  <si>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</si>
  <si>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</si>
  <si>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</si>
  <si>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</si>
  <si>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</si>
  <si>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</si>
  <si>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</si>
  <si>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</si>
  <si>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</si>
  <si>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</si>
  <si>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</si>
  <si>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</si>
  <si>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</si>
  <si>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</si>
  <si>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</si>
  <si>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</si>
  <si>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</si>
  <si>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</si>
  <si>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</si>
  <si>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</si>
  <si>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</si>
  <si>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</si>
  <si>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</si>
  <si>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</si>
  <si>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</si>
  <si>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</si>
  <si>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</si>
  <si>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</si>
  <si>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</si>
  <si>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</si>
  <si>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</si>
  <si>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</si>
  <si>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</si>
  <si>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</si>
  <si>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</si>
  <si>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</si>
  <si>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</si>
  <si>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</si>
  <si>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</si>
  <si>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</si>
  <si>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</si>
  <si>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</si>
  <si>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</si>
  <si>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</si>
  <si>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</si>
  <si>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</si>
  <si>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</si>
  <si>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</si>
  <si>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</si>
  <si>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</si>
  <si>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</si>
  <si>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</si>
  <si>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</si>
  <si>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</si>
  <si>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</si>
  <si>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</si>
  <si>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</si>
  <si>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</si>
  <si>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</si>
  <si>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</si>
  <si>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</si>
  <si>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</si>
  <si>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</si>
  <si>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</si>
  <si>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</si>
  <si>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</si>
  <si>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</si>
  <si>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</si>
  <si>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</si>
  <si>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</si>
  <si>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</si>
  <si>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</si>
  <si>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</si>
  <si>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</si>
  <si>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</si>
  <si>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</si>
  <si>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</si>
  <si>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</si>
  <si>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</si>
  <si>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</si>
  <si>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</si>
  <si>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</si>
  <si>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</si>
  <si>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</si>
  <si>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</si>
  <si>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</si>
  <si>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</si>
  <si>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</si>
  <si>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</si>
  <si>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</si>
  <si>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</si>
  <si>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</si>
  <si>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</si>
  <si>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</si>
  <si>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</si>
  <si>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</si>
  <si>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</si>
  <si>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</si>
  <si>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</si>
  <si>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</si>
  <si>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</si>
  <si>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</si>
  <si>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</si>
  <si>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</si>
  <si>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</si>
  <si>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</si>
  <si>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</si>
  <si>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</si>
  <si>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</si>
  <si>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</si>
  <si>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</si>
  <si>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</si>
  <si>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</si>
  <si>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</si>
  <si>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</si>
  <si>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</si>
  <si>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</si>
  <si>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</si>
  <si>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</si>
  <si>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</si>
  <si>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</si>
  <si>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</si>
  <si>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</si>
  <si>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</si>
  <si>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</si>
  <si>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</si>
  <si>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</si>
  <si>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</si>
  <si>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</si>
  <si>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</si>
  <si>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</si>
  <si>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</si>
  <si>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</si>
  <si>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</si>
  <si>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</si>
  <si>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</si>
  <si>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</si>
  <si>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</si>
  <si>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</si>
  <si>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</si>
  <si>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</si>
  <si>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</si>
  <si>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</si>
  <si>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</si>
  <si>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</si>
  <si>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</si>
  <si>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</si>
  <si>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</si>
  <si>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</si>
  <si>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</si>
  <si>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</si>
  <si>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</si>
  <si>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</si>
  <si>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</si>
  <si>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</si>
  <si>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</si>
  <si>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</si>
  <si>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</si>
  <si>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</si>
  <si>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</si>
  <si>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</si>
  <si>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</si>
  <si>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</si>
  <si>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</si>
  <si>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</si>
  <si>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</si>
  <si>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</si>
  <si>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</si>
  <si>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</si>
  <si>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</si>
  <si>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</si>
  <si>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</si>
  <si>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</si>
  <si>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</si>
  <si>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</si>
  <si>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</si>
  <si>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</si>
  <si>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</si>
  <si>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</si>
  <si>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</si>
  <si>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</si>
  <si>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</si>
  <si>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</si>
  <si>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</si>
  <si>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</si>
  <si>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</si>
  <si>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</si>
  <si>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</si>
  <si>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</si>
  <si>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</si>
  <si>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</si>
  <si>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</si>
  <si>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</si>
  <si>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</si>
  <si>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</si>
  <si>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</si>
  <si>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</si>
  <si>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</si>
  <si>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</si>
  <si>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</si>
  <si>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</si>
  <si>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</si>
  <si>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</si>
  <si>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</si>
  <si>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</si>
  <si>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</si>
  <si>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</si>
  <si>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</si>
  <si>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</si>
  <si>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</si>
  <si>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</si>
  <si>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</si>
  <si>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</si>
  <si>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</si>
  <si>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</si>
  <si>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</si>
  <si>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</si>
  <si>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</si>
  <si>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</si>
  <si>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</si>
  <si>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</si>
  <si>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</si>
  <si>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</si>
  <si>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</si>
  <si>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</si>
  <si>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</si>
  <si>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</si>
  <si>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</si>
  <si>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</si>
  <si>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</si>
  <si>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</si>
  <si>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</si>
  <si>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</si>
  <si>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</si>
  <si>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</si>
  <si>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</si>
  <si>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</si>
  <si>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</si>
  <si>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</si>
  <si>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</si>
  <si>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</si>
  <si>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</si>
  <si>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</si>
  <si>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</si>
  <si>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</si>
  <si>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</si>
  <si>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</si>
  <si>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</si>
  <si>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</si>
  <si>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</si>
  <si>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</si>
  <si>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</si>
  <si>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</si>
  <si>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</si>
  <si>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</si>
  <si>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</si>
  <si>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</si>
  <si>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</si>
  <si>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</si>
  <si>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</si>
  <si>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</si>
  <si>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</si>
  <si>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</si>
  <si>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</si>
  <si>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</si>
  <si>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</si>
  <si>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</si>
  <si>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</si>
  <si>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</si>
  <si>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</si>
  <si>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</si>
  <si>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</si>
  <si>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</si>
  <si>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</si>
  <si>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</si>
  <si>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</si>
  <si>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</si>
  <si>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</si>
  <si>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</si>
  <si>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</si>
  <si>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</si>
  <si>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</si>
  <si>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</si>
  <si>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</si>
  <si>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</si>
  <si>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</si>
  <si>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</si>
  <si>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</si>
  <si>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</si>
  <si>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</si>
  <si>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</si>
  <si>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</si>
  <si>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</si>
  <si>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</si>
  <si>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</si>
  <si>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</si>
  <si>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</si>
  <si>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</si>
  <si>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</si>
  <si>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</si>
  <si>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</si>
  <si>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</si>
  <si>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</si>
  <si>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</si>
  <si>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</si>
  <si>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</si>
  <si>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</si>
  <si>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</si>
  <si>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</si>
  <si>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</si>
  <si>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</si>
  <si>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</si>
  <si>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</si>
  <si>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</si>
  <si>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</si>
  <si>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</si>
  <si>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</si>
  <si>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</si>
  <si>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</si>
  <si>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</si>
  <si>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</si>
  <si>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</si>
  <si>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</si>
  <si>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</si>
  <si>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</si>
  <si>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</si>
  <si>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</si>
  <si>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</si>
  <si>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</si>
  <si>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</si>
  <si>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</si>
  <si>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</si>
  <si>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</si>
  <si>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</si>
  <si>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</si>
  <si>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</si>
  <si>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</si>
  <si>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</si>
  <si>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</si>
  <si>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</si>
  <si>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</si>
  <si>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</si>
  <si>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</si>
  <si>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</si>
  <si>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</si>
  <si>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</si>
  <si>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</si>
  <si>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</si>
  <si>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</si>
  <si>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</si>
  <si>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</si>
  <si>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</si>
  <si>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</si>
  <si>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</si>
  <si>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</si>
  <si>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</si>
  <si>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</si>
  <si>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</si>
  <si>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</si>
  <si>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</si>
  <si>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</si>
  <si>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</si>
  <si>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</si>
  <si>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</si>
  <si>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</si>
  <si>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</si>
  <si>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</si>
  <si>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</si>
  <si>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</si>
  <si>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</si>
  <si>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</si>
  <si>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</si>
  <si>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</si>
  <si>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</si>
  <si>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</si>
  <si>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</si>
  <si>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</si>
  <si>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</si>
  <si>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</si>
  <si>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</si>
  <si>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</si>
  <si>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</si>
  <si>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</si>
  <si>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</si>
  <si>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</si>
  <si>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</si>
  <si>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</si>
  <si>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</si>
  <si>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</si>
  <si>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</si>
  <si>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</si>
  <si>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</si>
  <si>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</si>
  <si>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</si>
  <si>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</si>
  <si>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</si>
  <si>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</si>
  <si>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</si>
  <si>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</si>
  <si>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</si>
  <si>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</si>
  <si>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</si>
  <si>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</si>
  <si>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</si>
  <si>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</si>
  <si>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</si>
  <si>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</si>
  <si>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</si>
  <si>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</si>
  <si>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</si>
  <si>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</si>
  <si>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</si>
  <si>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</si>
  <si>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</si>
  <si>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</si>
  <si>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</si>
  <si>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</si>
  <si>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</si>
  <si>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</si>
  <si>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</si>
  <si>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</si>
  <si>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</si>
  <si>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</si>
  <si>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</si>
  <si>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</si>
  <si>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</si>
  <si>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</si>
  <si>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</si>
  <si>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</si>
  <si>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</si>
  <si>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</si>
  <si>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</si>
  <si>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</si>
  <si>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</si>
  <si>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</si>
  <si>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</si>
  <si>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</si>
  <si>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</si>
  <si>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</si>
  <si>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</si>
  <si>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</si>
  <si>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</si>
  <si>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</si>
  <si>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</si>
  <si>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</si>
  <si>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</si>
  <si>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</si>
  <si>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</si>
  <si>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</si>
  <si>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</si>
  <si>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</si>
  <si>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</si>
  <si>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</si>
  <si>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</si>
  <si>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</si>
  <si>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</si>
  <si>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</si>
  <si>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</si>
  <si>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</si>
  <si>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</si>
  <si>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</si>
  <si>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</si>
  <si>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</si>
  <si>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</si>
  <si>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</si>
  <si>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</si>
  <si>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</si>
  <si>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</si>
  <si>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</si>
  <si>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</si>
  <si>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</si>
  <si>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</si>
  <si>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</si>
  <si>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</si>
  <si>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</si>
  <si>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</si>
  <si>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</si>
  <si>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</si>
  <si>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</si>
  <si>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</si>
  <si>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</si>
  <si>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</si>
  <si>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</si>
  <si>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</si>
  <si>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</si>
  <si>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</si>
  <si>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</si>
  <si>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</si>
  <si>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</si>
  <si>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</si>
  <si>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</si>
  <si>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</si>
  <si>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</si>
  <si>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</si>
  <si>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</si>
  <si>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</si>
  <si>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</si>
  <si>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</si>
  <si>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</si>
  <si>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</si>
  <si>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</si>
  <si>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</si>
  <si>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</si>
  <si>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</si>
  <si>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</si>
  <si>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</si>
  <si>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</si>
  <si>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</si>
  <si>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</si>
  <si>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</si>
  <si>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</si>
  <si>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</si>
  <si>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</si>
  <si>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</si>
  <si>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</si>
  <si>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</si>
  <si>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</si>
  <si>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</si>
  <si>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</si>
  <si>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</si>
  <si>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</si>
  <si>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</si>
  <si>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</si>
  <si>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</si>
  <si>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</si>
  <si>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</si>
  <si>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</si>
  <si>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</si>
  <si>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</si>
  <si>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</si>
  <si>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</si>
  <si>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</si>
  <si>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</si>
  <si>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</si>
  <si>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</si>
  <si>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</si>
  <si>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</si>
  <si>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</si>
  <si>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</si>
  <si>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</si>
  <si>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</si>
  <si>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</si>
  <si>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</si>
  <si>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</si>
  <si>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</si>
  <si>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</si>
  <si>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</si>
  <si>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</si>
  <si>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</si>
  <si>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</si>
  <si>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</si>
  <si>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</si>
  <si>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</si>
  <si>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</si>
  <si>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</si>
  <si>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</si>
  <si>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</si>
  <si>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</si>
  <si>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</si>
  <si>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</si>
  <si>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</si>
  <si>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</si>
  <si>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</si>
  <si>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</si>
  <si>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</si>
  <si>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</si>
  <si>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</si>
  <si>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</si>
  <si>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</si>
  <si>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</si>
  <si>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</si>
  <si>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</si>
  <si>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</si>
  <si>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</si>
  <si>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</si>
  <si>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</si>
  <si>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</si>
  <si>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</si>
  <si>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</si>
  <si>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</si>
  <si>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</si>
  <si>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</si>
  <si>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</si>
  <si>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</si>
  <si>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</si>
  <si>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</si>
  <si>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</si>
  <si>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</si>
  <si>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</si>
  <si>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</si>
  <si>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</si>
  <si>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</si>
  <si>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</si>
  <si>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</si>
  <si>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</si>
  <si>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</si>
  <si>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</si>
  <si>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</si>
  <si>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</si>
  <si>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</si>
  <si>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</si>
  <si>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</si>
  <si>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</si>
  <si>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</si>
  <si>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</si>
  <si>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</si>
  <si>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</si>
  <si>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</si>
  <si>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</si>
  <si>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</si>
  <si>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</si>
  <si>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</si>
  <si>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</si>
  <si>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</si>
  <si>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</si>
  <si>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</si>
  <si>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</si>
  <si>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</si>
  <si>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</si>
  <si>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</si>
  <si>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</si>
  <si>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</si>
  <si>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</si>
  <si>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</si>
  <si>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</si>
  <si>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</si>
  <si>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</si>
  <si>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</si>
  <si>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</si>
  <si>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</si>
  <si>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</si>
  <si>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</si>
  <si>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</si>
  <si>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</si>
  <si>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</si>
  <si>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</si>
  <si>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</si>
  <si>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</si>
  <si>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</si>
  <si>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</si>
  <si>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</si>
  <si>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</si>
  <si>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</si>
  <si>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</si>
  <si>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</si>
  <si>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</si>
  <si>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</si>
  <si>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</si>
  <si>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</si>
  <si>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</si>
  <si>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</si>
  <si>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</si>
  <si>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</si>
  <si>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</si>
  <si>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</si>
  <si>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</si>
  <si>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</si>
  <si>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</si>
  <si>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</si>
  <si>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</si>
  <si>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</si>
  <si>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</si>
  <si>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</si>
  <si>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</si>
  <si>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</si>
  <si>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</si>
  <si>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</si>
  <si>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</si>
  <si>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</si>
  <si>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</si>
  <si>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</si>
  <si>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</si>
  <si>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</si>
  <si>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</si>
  <si>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</si>
  <si>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</si>
  <si>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</si>
  <si>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</si>
  <si>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</si>
  <si>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</si>
  <si>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</si>
  <si>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</si>
  <si>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</si>
  <si>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</si>
  <si>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</si>
  <si>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</si>
  <si>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</si>
  <si>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</si>
  <si>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</si>
  <si>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</si>
  <si>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</si>
  <si>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</si>
  <si>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</si>
  <si>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</si>
  <si>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</si>
  <si>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</si>
  <si>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</si>
  <si>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</si>
  <si>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</si>
  <si>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</si>
  <si>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</si>
  <si>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</si>
  <si>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</si>
  <si>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</si>
  <si>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</si>
  <si>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</si>
  <si>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</si>
  <si>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</si>
  <si>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</si>
  <si>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</si>
  <si>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</si>
  <si>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</si>
  <si>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</si>
  <si>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</si>
  <si>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</si>
  <si>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</si>
  <si>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</si>
  <si>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</si>
  <si>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</si>
  <si>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</si>
  <si>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</si>
  <si>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</si>
  <si>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</si>
  <si>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</si>
  <si>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</si>
  <si>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</si>
  <si>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</si>
  <si>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</si>
  <si>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</si>
  <si>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</si>
  <si>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</si>
  <si>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</si>
  <si>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</si>
  <si>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</si>
  <si>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</si>
  <si>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</si>
  <si>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</si>
  <si>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</si>
  <si>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</si>
  <si>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</si>
  <si>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</si>
  <si>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</si>
  <si>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</si>
  <si>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</si>
  <si>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</si>
  <si>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</si>
  <si>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</si>
  <si>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</si>
  <si>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</si>
  <si>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</si>
  <si>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</si>
  <si>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</si>
  <si>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</si>
  <si>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</si>
  <si>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</si>
  <si>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</si>
  <si>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</si>
  <si>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</si>
  <si>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</si>
  <si>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</si>
  <si>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</si>
  <si>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</si>
  <si>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</si>
  <si>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</si>
  <si>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</si>
  <si>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</si>
  <si>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</si>
  <si>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</si>
  <si>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</si>
  <si>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</si>
  <si>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</si>
  <si>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</si>
  <si>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</si>
  <si>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</si>
  <si>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</si>
  <si>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</si>
  <si>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</si>
  <si>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</si>
  <si>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</si>
  <si>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</si>
  <si>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</si>
  <si>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</si>
  <si>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</si>
  <si>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</si>
  <si>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</si>
  <si>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</si>
  <si>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</si>
  <si>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</si>
  <si>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</si>
  <si>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</si>
  <si>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</si>
  <si>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</si>
  <si>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</si>
  <si>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</si>
  <si>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</si>
  <si>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</si>
  <si>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</si>
  <si>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</si>
  <si>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</si>
  <si>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</si>
  <si>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</si>
  <si>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</si>
  <si>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</si>
  <si>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</si>
  <si>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</si>
  <si>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</si>
  <si>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</si>
  <si>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</si>
  <si>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</si>
  <si>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</si>
  <si>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</si>
  <si>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</si>
  <si>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</si>
  <si>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</si>
  <si>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</si>
  <si>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</si>
  <si>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</si>
  <si>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</si>
  <si>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</si>
  <si>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</si>
  <si>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</si>
  <si>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</si>
  <si>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</si>
  <si>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</si>
  <si>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</si>
  <si>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</si>
  <si>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</si>
  <si>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</si>
  <si>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</si>
  <si>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</si>
  <si>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</si>
  <si>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</si>
  <si>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</si>
  <si>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</si>
  <si>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</si>
  <si>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</si>
  <si>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</si>
  <si>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</si>
  <si>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</si>
  <si>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</si>
  <si>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</si>
  <si>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</si>
  <si>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</si>
  <si>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</si>
  <si>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</si>
  <si>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</si>
  <si>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</si>
  <si>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</si>
  <si>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</si>
  <si>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</si>
  <si>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</si>
  <si>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</si>
  <si>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</si>
  <si>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</si>
  <si>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</si>
  <si>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</si>
  <si>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</si>
  <si>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</si>
  <si>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</si>
  <si>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</si>
  <si>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</si>
  <si>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</si>
  <si>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</si>
  <si>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</si>
  <si>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</si>
  <si>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</si>
  <si>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</si>
  <si>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</si>
  <si>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</si>
  <si>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</si>
  <si>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</si>
  <si>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</si>
  <si>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</si>
  <si>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</si>
  <si>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</si>
  <si>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</si>
  <si>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</si>
  <si>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</si>
  <si>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</si>
  <si>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</si>
  <si>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</si>
  <si>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</si>
  <si>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</si>
  <si>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</si>
  <si>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</si>
  <si>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</si>
  <si>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</si>
  <si>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</si>
  <si>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</si>
  <si>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</si>
  <si>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</si>
  <si>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</si>
  <si>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</si>
  <si>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</si>
  <si>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</si>
  <si>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</si>
  <si>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</si>
  <si>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</si>
  <si>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</si>
  <si>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</si>
  <si>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</si>
  <si>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</si>
  <si>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</si>
  <si>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</si>
  <si>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</si>
  <si>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</si>
  <si>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</si>
  <si>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</si>
  <si>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</si>
  <si>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</si>
  <si>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</si>
  <si>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</si>
  <si>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</si>
  <si>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</si>
  <si>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</si>
  <si>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</si>
  <si>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</si>
  <si>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theater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</si>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</sst>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8534788540245565"/>
          <c:y val="4.56643908298607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E-4115-BB36-E1922A2EE77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E-4115-BB36-E1922A2EE77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1E-4115-BB36-E1922A2EE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783904"/>
        <c:axId val="875785568"/>
      </c:lineChart>
      <c:catAx>
        <c:axId val="87578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85568"/>
        <c:crosses val="autoZero"/>
        <c:auto val="1"/>
        <c:lblAlgn val="ctr"/>
        <c:lblOffset val="100"/>
        <c:noMultiLvlLbl val="0"/>
      </c:catAx>
      <c:valAx>
        <c:axId val="8757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8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>
        <c:manualLayout>
          <c:xMode val="edge"/>
          <c:yMode val="edge"/>
          <c:x val="0.37930608854398623"/>
          <c:y val="6.98254546901655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A-4940-9C12-22C4DD024A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A-4940-9C12-22C4DD024A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A-4940-9C12-22C4DD02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730944"/>
        <c:axId val="348727616"/>
      </c:lineChart>
      <c:catAx>
        <c:axId val="34873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27616"/>
        <c:crosses val="autoZero"/>
        <c:auto val="1"/>
        <c:lblAlgn val="ctr"/>
        <c:lblOffset val="100"/>
        <c:noMultiLvlLbl val="0"/>
      </c:catAx>
      <c:valAx>
        <c:axId val="3487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0</xdr:row>
      <xdr:rowOff>138112</xdr:rowOff>
    </xdr:from>
    <xdr:to>
      <xdr:col>16</xdr:col>
      <xdr:colOff>228599</xdr:colOff>
      <xdr:row>21</xdr:row>
      <xdr:rowOff>161926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38209A-D8C2-AB6F-C48D-A3A19042E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14</xdr:row>
      <xdr:rowOff>0</xdr:rowOff>
    </xdr:from>
    <xdr:to>
      <xdr:col>5</xdr:col>
      <xdr:colOff>1362076</xdr:colOff>
      <xdr:row>34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91FCF-5273-3724-B423-9ECC910E8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et" refreshedDate="44909.619552083335" createdVersion="8" refreshedVersion="8" minRefreshableVersion="3" recordCount="4115" xr:uid="{F819F9E3-541E-42CE-ABBD-702FF75FF987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  <r>
    <m/>
    <m/>
    <m/>
    <m/>
    <m/>
    <x v="4"/>
    <m/>
    <m/>
    <m/>
    <m/>
    <m/>
    <m/>
    <m/>
    <m/>
    <x v="4114"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47BE0-1398-45BB-B982-C0A599CCC52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46CD8-F4CB-490E-9673-58784C323DC4}">
  <dimension ref="A1:E18"/>
  <sheetViews>
    <sheetView workbookViewId="0">
      <selection activeCell="F19" sqref="A1: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8310</v>
      </c>
    </row>
    <row r="4" spans="1:5" x14ac:dyDescent="0.25">
      <c r="A4" s="10" t="s">
        <v>8326</v>
      </c>
      <c r="B4" s="10" t="s">
        <v>8313</v>
      </c>
    </row>
    <row r="5" spans="1:5" x14ac:dyDescent="0.25">
      <c r="A5" s="10" t="s">
        <v>8311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1" t="s">
        <v>8320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1" t="s">
        <v>8321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1" t="s">
        <v>8322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1" t="s">
        <v>8323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1" t="s">
        <v>8314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1" t="s">
        <v>8324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1" t="s">
        <v>8315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1" t="s">
        <v>8316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1" t="s">
        <v>8317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1" t="s">
        <v>8318</v>
      </c>
      <c r="B15">
        <v>65</v>
      </c>
      <c r="C15">
        <v>50</v>
      </c>
      <c r="E15">
        <v>115</v>
      </c>
    </row>
    <row r="16" spans="1:5" x14ac:dyDescent="0.25">
      <c r="A16" s="11" t="s">
        <v>8319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1" t="s">
        <v>8325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1" t="s">
        <v>8312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6AAF-3C62-4264-99D1-A0ED93AD0AAC}">
  <dimension ref="A1:H13"/>
  <sheetViews>
    <sheetView tabSelected="1" workbookViewId="0">
      <selection activeCell="I29" sqref="I29"/>
    </sheetView>
  </sheetViews>
  <sheetFormatPr defaultRowHeight="15" x14ac:dyDescent="0.25"/>
  <cols>
    <col min="1" max="8" width="20.7109375" customWidth="1"/>
  </cols>
  <sheetData>
    <row r="1" spans="1:8" ht="17.25" customHeight="1" x14ac:dyDescent="0.25">
      <c r="A1" s="12" t="s">
        <v>8340</v>
      </c>
      <c r="B1" s="12" t="s">
        <v>8341</v>
      </c>
      <c r="C1" s="13" t="s">
        <v>8342</v>
      </c>
      <c r="D1" s="13" t="s">
        <v>8343</v>
      </c>
      <c r="E1" s="13" t="s">
        <v>8344</v>
      </c>
      <c r="F1" s="13" t="s">
        <v>8345</v>
      </c>
      <c r="G1" s="14" t="s">
        <v>8346</v>
      </c>
      <c r="H1" s="13" t="s">
        <v>8347</v>
      </c>
    </row>
    <row r="2" spans="1:8" x14ac:dyDescent="0.25">
      <c r="A2" t="s">
        <v>8328</v>
      </c>
      <c r="B2">
        <f>COUNTIFS(Kickstarter!$D:$D,"&lt;1000",Kickstarter!$F:$F,"successful",Kickstarter!$Q:$Q,"plays")</f>
        <v>141</v>
      </c>
      <c r="C2">
        <f>COUNTIFS(Kickstarter!$D:$D,"&lt;1000",Kickstarter!$F:$F,"failed",Kickstarter!$Q:$Q,"plays")</f>
        <v>45</v>
      </c>
      <c r="D2">
        <f>COUNTIFS(Kickstarter!$D:$D,"&lt;1000",Kickstarter!$F:$F,"canceled",Kickstarter!$Q:$Q,"plays")</f>
        <v>0</v>
      </c>
      <c r="E2">
        <f>SUM(B2:C2)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8329</v>
      </c>
      <c r="B3">
        <f>COUNTIFS(Kickstarter!$D:$D,"&gt;=1000",Kickstarter!$F:$F,"successful",Kickstarter!$Q:$Q,"plays", Kickstarter!$D:$D,"&lt;=4999")</f>
        <v>388</v>
      </c>
      <c r="C3">
        <f>COUNTIFS(Kickstarter!$D:$D,"&gt;=1000",Kickstarter!$F:$F,"failed",Kickstarter!$Q:$Q,"plays", Kickstarter!$D:$D,"&lt;=4999")</f>
        <v>146</v>
      </c>
      <c r="D3">
        <f>COUNTIFS(Kickstarter!$D:$D,"&gt;=1000",Kickstarter!$F:$F,"canceled",Kickstarter!$Q:$Q,"plays", Kickstarter!$D:$D,"&lt;=4999")</f>
        <v>0</v>
      </c>
      <c r="E3">
        <f t="shared" ref="E3:E13" si="0">SUM(B3:C3)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8330</v>
      </c>
      <c r="B4">
        <f>COUNTIFS(Kickstarter!$D:$D,"&gt;=5000",Kickstarter!$F:$F,"successful",Kickstarter!$Q:$Q,"plays", Kickstarter!$D:$D,"&lt;=9999")</f>
        <v>93</v>
      </c>
      <c r="C4">
        <f>COUNTIFS(Kickstarter!$D:$D,"&gt;=5000",Kickstarter!$F:$F,"failed",Kickstarter!$Q:$Q,"plays", Kickstarter!$D:$D,"&lt;=9999")</f>
        <v>76</v>
      </c>
      <c r="D4">
        <f>COUNTIFS(Kickstarter!$D:$D,"&gt;=5000",Kickstarter!$F:$F,"canceled",Kickstarter!$Q:$Q,"plays", Kickstarter!$D:$D,"&lt;=9999")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8331</v>
      </c>
      <c r="B5">
        <f>COUNTIFS(Kickstarter!$D:$D,"&gt;=10000",Kickstarter!$F:$F,"successful",Kickstarter!$Q:$Q,"plays", Kickstarter!$D:$D,"&lt;=14999")</f>
        <v>39</v>
      </c>
      <c r="C5">
        <f>COUNTIFS(Kickstarter!$D:$D,"&gt;=10000",Kickstarter!$F:$F,"failed",Kickstarter!$Q:$Q,"plays", Kickstarter!$D:$D,"&lt;=14999")</f>
        <v>33</v>
      </c>
      <c r="D5">
        <f>COUNTIFS(Kickstarter!$D:$D,"&gt;=10000",Kickstarter!$F:$F,"canceled",Kickstarter!$Q:$Q,"plays", Kickstarter!$D:$D,"&lt;=14999")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8332</v>
      </c>
      <c r="B6">
        <f>COUNTIFS(Kickstarter!$D:$D,"&gt;=15000",Kickstarter!$F:$F,"successful",Kickstarter!$Q:$Q,"plays", Kickstarter!$D:$D,"&lt;=19999")</f>
        <v>12</v>
      </c>
      <c r="C6">
        <f>COUNTIFS(Kickstarter!$D:$D,"&gt;=15000",Kickstarter!$F:$F,"failed",Kickstarter!$Q:$Q,"plays", Kickstarter!$D:$D,"&lt;=19999")</f>
        <v>12</v>
      </c>
      <c r="D6">
        <f>COUNTIFS(Kickstarter!$D:$D,"&gt;=15000",Kickstarter!$F:$F,"canceled",Kickstarter!$Q:$Q,"plays", Kickstarter!$D:$D,"&lt;=19999")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8333</v>
      </c>
      <c r="B7">
        <f>COUNTIFS(Kickstarter!$D:$D,"&gt;=20000",Kickstarter!$F:$F,"successful",Kickstarter!$Q:$Q,"plays", Kickstarter!$D:$D,"&lt;=24999")</f>
        <v>9</v>
      </c>
      <c r="C7">
        <f>COUNTIFS(Kickstarter!$D:$D,"&gt;=20000",Kickstarter!$F:$F,"failed",Kickstarter!$Q:$Q,"plays", Kickstarter!$D:$D,"&lt;=24999")</f>
        <v>11</v>
      </c>
      <c r="D7">
        <f>COUNTIFS(Kickstarter!$D:$D,"&gt;=20000",Kickstarter!$F:$F,"canceled",Kickstarter!$Q:$Q,"plays", Kickstarter!$D:$D,"&lt;=24999")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8334</v>
      </c>
      <c r="B8">
        <f>COUNTIFS(Kickstarter!$D:$D,"&gt;=25000",Kickstarter!$F:$F,"successful",Kickstarter!$Q:$Q,"plays", Kickstarter!$D:$D,"&lt;=29999")</f>
        <v>1</v>
      </c>
      <c r="C8">
        <f>COUNTIFS(Kickstarter!$D:$D,"&gt;=25000",Kickstarter!$F:$F,"failed",Kickstarter!$Q:$Q,"plays", Kickstarter!$D:$D,"&lt;=29999")</f>
        <v>4</v>
      </c>
      <c r="D8">
        <f>COUNTIFS(Kickstarter!$D:$D,"&gt;=25000",Kickstarter!$F:$F,"canceled",Kickstarter!$Q:$Q,"plays", Kickstarter!$D:$D,"&lt;=29999")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8335</v>
      </c>
      <c r="B9">
        <f>COUNTIFS(Kickstarter!$D:$D,"&gt;=30000",Kickstarter!$F:$F,"successful",Kickstarter!$Q:$Q,"plays", Kickstarter!$D:$D,"&lt;=34999")</f>
        <v>3</v>
      </c>
      <c r="C9">
        <f>COUNTIFS(Kickstarter!$D:$D,"&gt;=30000",Kickstarter!$F:$F,"failed",Kickstarter!$Q:$Q,"plays", Kickstarter!$D:$D,"&lt;=34999")</f>
        <v>8</v>
      </c>
      <c r="D9">
        <f>COUNTIFS(Kickstarter!$D:$D,"&gt;=30000",Kickstarter!$F:$F,"canceled",Kickstarter!$Q:$Q,"plays", Kickstarter!$D:$D,"&lt;=34999")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8336</v>
      </c>
      <c r="B10">
        <f>COUNTIFS(Kickstarter!$D:$D,"&gt;=35000",Kickstarter!$F:$F,"successful",Kickstarter!$Q:$Q,"plays", Kickstarter!$D:$D,"&lt;=39999")</f>
        <v>4</v>
      </c>
      <c r="C10">
        <f>COUNTIFS(Kickstarter!$D:$D,"&gt;=35000",Kickstarter!$F:$F,"failed",Kickstarter!$Q:$Q,"plays", Kickstarter!$D:$D,"&lt;=39999")</f>
        <v>2</v>
      </c>
      <c r="D10">
        <f>COUNTIFS(Kickstarter!$D:$D,"&gt;=35000",Kickstarter!$F:$F,"canceled",Kickstarter!$Q:$Q,"plays", Kickstarter!$D:$D,"&lt;=39999")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8337</v>
      </c>
      <c r="B11">
        <f>COUNTIFS(Kickstarter!$D:$D,"&gt;=40000",Kickstarter!$F:$F,"successful",Kickstarter!$Q:$Q,"plays", Kickstarter!$D:$D,"&lt;=44999")</f>
        <v>2</v>
      </c>
      <c r="C11">
        <f>COUNTIFS(Kickstarter!$D:$D,"&gt;=40000",Kickstarter!$F:$F,"failed",Kickstarter!$Q:$Q,"plays", Kickstarter!$D:$D,"&lt;=44999")</f>
        <v>1</v>
      </c>
      <c r="D11">
        <f>COUNTIFS(Kickstarter!$D:$D,"&gt;=40000",Kickstarter!$F:$F,"canceled",Kickstarter!$Q:$Q,"plays", Kickstarter!$D:$D,"&lt;=44999")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8338</v>
      </c>
      <c r="B12">
        <f>COUNTIFS(Kickstarter!$D:$D,"&gt;=45000",Kickstarter!$F:$F,"successful",Kickstarter!$Q:$Q,"plays", Kickstarter!$D:$D,"&lt;=49999")</f>
        <v>0</v>
      </c>
      <c r="C12">
        <f>COUNTIFS(Kickstarter!$D:$D,"&gt;=45000",Kickstarter!$F:$F,"failed",Kickstarter!$Q:$Q,"plays", Kickstarter!$D:$D,"&lt;=49999")</f>
        <v>1</v>
      </c>
      <c r="D12">
        <f>COUNTIFS(Kickstarter!$D:$D,"&gt;=45000",Kickstarter!$F:$F,"canceled",Kickstarter!$Q:$Q,"plays", Kickstarter!$D:$D,"&lt;=49999")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8339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M1" zoomScale="95" zoomScaleNormal="95" workbookViewId="0">
      <selection activeCell="N2" sqref="N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skyetaj83@gmail.com</cp:lastModifiedBy>
  <dcterms:created xsi:type="dcterms:W3CDTF">2017-04-20T15:17:24Z</dcterms:created>
  <dcterms:modified xsi:type="dcterms:W3CDTF">2022-12-14T23:08:10Z</dcterms:modified>
</cp:coreProperties>
</file>