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5afd51ae6bd675b9/桌面/需求优先级打分/"/>
    </mc:Choice>
  </mc:AlternateContent>
  <xr:revisionPtr revIDLastSave="37" documentId="8_{BFF11474-E2E7-4EF1-BF42-F4067F6EE92F}" xr6:coauthVersionLast="47" xr6:coauthVersionMax="47" xr10:uidLastSave="{5FE73638-E8B4-42D7-889A-4199C5E9F804}"/>
  <bookViews>
    <workbookView xWindow="-28920" yWindow="196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3" i="1" l="1"/>
  <c r="J26" i="1"/>
  <c r="J27" i="1"/>
  <c r="J28" i="1"/>
  <c r="J29" i="1"/>
  <c r="J30" i="1"/>
  <c r="K30" i="1" s="1"/>
  <c r="J31" i="1"/>
  <c r="K31" i="1" s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K45" i="1" s="1"/>
  <c r="J47" i="1"/>
  <c r="J48" i="1"/>
  <c r="K48" i="1" s="1"/>
  <c r="J49" i="1"/>
  <c r="J50" i="1"/>
  <c r="J51" i="1"/>
  <c r="J52" i="1"/>
  <c r="J53" i="1"/>
  <c r="J55" i="1"/>
  <c r="J56" i="1"/>
  <c r="J57" i="1"/>
  <c r="J58" i="1"/>
  <c r="J59" i="1"/>
  <c r="K59" i="1" s="1"/>
  <c r="J60" i="1"/>
  <c r="K60" i="1" s="1"/>
  <c r="J61" i="1"/>
  <c r="J63" i="1"/>
  <c r="J64" i="1"/>
  <c r="J65" i="1"/>
  <c r="J67" i="1"/>
  <c r="J68" i="1"/>
  <c r="J70" i="1"/>
  <c r="J71" i="1"/>
  <c r="J72" i="1"/>
  <c r="J73" i="1"/>
  <c r="J74" i="1"/>
  <c r="J75" i="1"/>
  <c r="J77" i="1"/>
  <c r="J78" i="1"/>
  <c r="K78" i="1" s="1"/>
  <c r="J79" i="1"/>
  <c r="K79" i="1" s="1"/>
  <c r="J81" i="1"/>
  <c r="J82" i="1"/>
  <c r="K82" i="1" s="1"/>
  <c r="J83" i="1"/>
  <c r="K83" i="1" s="1"/>
  <c r="J84" i="1"/>
  <c r="K84" i="1" s="1"/>
  <c r="J85" i="1"/>
  <c r="J87" i="1"/>
  <c r="J88" i="1"/>
  <c r="J90" i="1"/>
  <c r="J91" i="1"/>
  <c r="J92" i="1"/>
  <c r="K92" i="1" s="1"/>
  <c r="J24" i="1"/>
  <c r="H33" i="1"/>
  <c r="H28" i="1"/>
  <c r="K28" i="1" s="1"/>
  <c r="H29" i="1"/>
  <c r="K29" i="1" s="1"/>
  <c r="H30" i="1"/>
  <c r="H31" i="1"/>
  <c r="H32" i="1"/>
  <c r="H34" i="1"/>
  <c r="H35" i="1"/>
  <c r="H36" i="1"/>
  <c r="H37" i="1"/>
  <c r="H38" i="1"/>
  <c r="H39" i="1"/>
  <c r="K39" i="1" s="1"/>
  <c r="H40" i="1"/>
  <c r="K40" i="1" s="1"/>
  <c r="H41" i="1"/>
  <c r="K41" i="1" s="1"/>
  <c r="H42" i="1"/>
  <c r="H43" i="1"/>
  <c r="H44" i="1"/>
  <c r="H45" i="1"/>
  <c r="H47" i="1"/>
  <c r="H48" i="1"/>
  <c r="H49" i="1"/>
  <c r="H50" i="1"/>
  <c r="H51" i="1"/>
  <c r="K51" i="1" s="1"/>
  <c r="H52" i="1"/>
  <c r="H53" i="1"/>
  <c r="K53" i="1" s="1"/>
  <c r="H55" i="1"/>
  <c r="H56" i="1"/>
  <c r="H57" i="1"/>
  <c r="H58" i="1"/>
  <c r="H59" i="1"/>
  <c r="H60" i="1"/>
  <c r="H61" i="1"/>
  <c r="H63" i="1"/>
  <c r="H64" i="1"/>
  <c r="K64" i="1" s="1"/>
  <c r="H65" i="1"/>
  <c r="K65" i="1" s="1"/>
  <c r="H67" i="1"/>
  <c r="H68" i="1"/>
  <c r="H70" i="1"/>
  <c r="H71" i="1"/>
  <c r="H72" i="1"/>
  <c r="H73" i="1"/>
  <c r="K73" i="1" s="1"/>
  <c r="H74" i="1"/>
  <c r="K74" i="1" s="1"/>
  <c r="H75" i="1"/>
  <c r="H77" i="1"/>
  <c r="K77" i="1" s="1"/>
  <c r="H78" i="1"/>
  <c r="H79" i="1"/>
  <c r="H81" i="1"/>
  <c r="H82" i="1"/>
  <c r="H83" i="1"/>
  <c r="H84" i="1"/>
  <c r="H85" i="1"/>
  <c r="K85" i="1" s="1"/>
  <c r="H87" i="1"/>
  <c r="H88" i="1"/>
  <c r="K88" i="1" s="1"/>
  <c r="H90" i="1"/>
  <c r="H91" i="1"/>
  <c r="H92" i="1"/>
  <c r="H27" i="1"/>
  <c r="K50" i="1"/>
  <c r="K52" i="1"/>
  <c r="K55" i="1"/>
  <c r="K67" i="1"/>
  <c r="K68" i="1"/>
  <c r="K57" i="1"/>
  <c r="K58" i="1"/>
  <c r="K61" i="1"/>
  <c r="H26" i="1"/>
  <c r="K27" i="1"/>
  <c r="K32" i="1"/>
  <c r="K42" i="1"/>
  <c r="K44" i="1"/>
  <c r="K56" i="1"/>
  <c r="K81" i="1"/>
  <c r="K87" i="1"/>
  <c r="K43" i="1"/>
  <c r="K90" i="1"/>
  <c r="K91" i="1"/>
  <c r="H24" i="1"/>
  <c r="F24" i="1"/>
  <c r="K26" i="1"/>
  <c r="K75" i="1"/>
  <c r="K24" i="1"/>
  <c r="F68" i="1"/>
  <c r="F67" i="1"/>
  <c r="F65" i="1"/>
  <c r="F64" i="1"/>
  <c r="F63" i="1"/>
  <c r="F61" i="1"/>
  <c r="F60" i="1"/>
  <c r="F59" i="1"/>
  <c r="F58" i="1"/>
  <c r="F57" i="1"/>
  <c r="F56" i="1"/>
  <c r="F55" i="1"/>
  <c r="F51" i="1"/>
  <c r="F50" i="1"/>
  <c r="F47" i="1"/>
  <c r="F45" i="1"/>
  <c r="I93" i="1"/>
  <c r="G93" i="1"/>
  <c r="E93" i="1"/>
  <c r="F44" i="1" s="1"/>
  <c r="K72" i="1" l="1"/>
  <c r="K47" i="1"/>
  <c r="K36" i="1"/>
  <c r="K71" i="1"/>
  <c r="K35" i="1"/>
  <c r="K70" i="1"/>
  <c r="K34" i="1"/>
  <c r="E4" i="1" l="1"/>
</calcChain>
</file>

<file path=xl/sharedStrings.xml><?xml version="1.0" encoding="utf-8"?>
<sst xmlns="http://schemas.openxmlformats.org/spreadsheetml/2006/main" count="87" uniqueCount="87">
  <si>
    <t>相对权重</t>
  </si>
  <si>
    <t>编号</t>
  </si>
  <si>
    <t>特性</t>
  </si>
  <si>
    <t>相对收益</t>
  </si>
  <si>
    <t>相对损失</t>
  </si>
  <si>
    <t>价值%</t>
  </si>
  <si>
    <t>相对成本</t>
  </si>
  <si>
    <t>成本%</t>
  </si>
  <si>
    <t>相对风险</t>
  </si>
  <si>
    <t>风险%</t>
  </si>
  <si>
    <t>优先级</t>
  </si>
  <si>
    <t>论坛</t>
    <phoneticPr fontId="1" type="noConversion"/>
  </si>
  <si>
    <t>浏览帖子</t>
    <phoneticPr fontId="1" type="noConversion"/>
  </si>
  <si>
    <t>进入帖子</t>
    <phoneticPr fontId="1" type="noConversion"/>
  </si>
  <si>
    <t xml:space="preserve">  点赞帖子</t>
    <phoneticPr fontId="1" type="noConversion"/>
  </si>
  <si>
    <t xml:space="preserve">  收藏帖子</t>
    <phoneticPr fontId="1" type="noConversion"/>
  </si>
  <si>
    <t xml:space="preserve">  评论帖子</t>
    <phoneticPr fontId="1" type="noConversion"/>
  </si>
  <si>
    <t xml:space="preserve">  回复评论</t>
    <phoneticPr fontId="1" type="noConversion"/>
  </si>
  <si>
    <t>浏览收藏</t>
    <phoneticPr fontId="1" type="noConversion"/>
  </si>
  <si>
    <t>查看回复</t>
    <phoneticPr fontId="1" type="noConversion"/>
  </si>
  <si>
    <t>发布帖子</t>
    <phoneticPr fontId="1" type="noConversion"/>
  </si>
  <si>
    <t>课程详情</t>
    <phoneticPr fontId="1" type="noConversion"/>
  </si>
  <si>
    <t>进入课程</t>
    <phoneticPr fontId="1" type="noConversion"/>
  </si>
  <si>
    <t>课程搜索</t>
    <phoneticPr fontId="1" type="noConversion"/>
  </si>
  <si>
    <t>查看搜索结果</t>
    <phoneticPr fontId="1" type="noConversion"/>
  </si>
  <si>
    <t>查看我的课程</t>
    <phoneticPr fontId="1" type="noConversion"/>
  </si>
  <si>
    <t>2.4.1</t>
    <phoneticPr fontId="1" type="noConversion"/>
  </si>
  <si>
    <t xml:space="preserve">         2.4.2</t>
    <phoneticPr fontId="1" type="noConversion"/>
  </si>
  <si>
    <t>2.4.3</t>
    <phoneticPr fontId="1" type="noConversion"/>
  </si>
  <si>
    <t>2.4.4</t>
    <phoneticPr fontId="1" type="noConversion"/>
  </si>
  <si>
    <t>个人中心</t>
    <phoneticPr fontId="1" type="noConversion"/>
  </si>
  <si>
    <t>查看个人信息</t>
    <phoneticPr fontId="1" type="noConversion"/>
  </si>
  <si>
    <t xml:space="preserve">  师生群</t>
    <phoneticPr fontId="1" type="noConversion"/>
  </si>
  <si>
    <t xml:space="preserve">    师生群发言</t>
    <phoneticPr fontId="1" type="noConversion"/>
  </si>
  <si>
    <t xml:space="preserve">    师生群发图</t>
    <phoneticPr fontId="1" type="noConversion"/>
  </si>
  <si>
    <t xml:space="preserve">    师生群发文件</t>
    <phoneticPr fontId="1" type="noConversion"/>
  </si>
  <si>
    <t xml:space="preserve">    师生群接收文件</t>
    <phoneticPr fontId="1" type="noConversion"/>
  </si>
  <si>
    <t xml:space="preserve">    师生群引用发言</t>
    <phoneticPr fontId="1" type="noConversion"/>
  </si>
  <si>
    <t xml:space="preserve">    私信用户</t>
    <phoneticPr fontId="1" type="noConversion"/>
  </si>
  <si>
    <t xml:space="preserve">    查看用户</t>
    <phoneticPr fontId="1" type="noConversion"/>
  </si>
  <si>
    <t xml:space="preserve">  查看课件</t>
    <phoneticPr fontId="1" type="noConversion"/>
  </si>
  <si>
    <t xml:space="preserve">  </t>
  </si>
  <si>
    <t xml:space="preserve">    搜索课件</t>
    <phoneticPr fontId="1" type="noConversion"/>
  </si>
  <si>
    <t xml:space="preserve">    下载课件</t>
    <phoneticPr fontId="1" type="noConversion"/>
  </si>
  <si>
    <t xml:space="preserve">  我的作业</t>
    <phoneticPr fontId="1" type="noConversion"/>
  </si>
  <si>
    <t xml:space="preserve">    上传作业</t>
    <phoneticPr fontId="1" type="noConversion"/>
  </si>
  <si>
    <t xml:space="preserve">    查看作业</t>
    <phoneticPr fontId="1" type="noConversion"/>
  </si>
  <si>
    <t xml:space="preserve">    评论作业</t>
    <phoneticPr fontId="1" type="noConversion"/>
  </si>
  <si>
    <t xml:space="preserve">    回复评论</t>
    <phoneticPr fontId="1" type="noConversion"/>
  </si>
  <si>
    <t xml:space="preserve">  查看成绩</t>
    <phoneticPr fontId="1" type="noConversion"/>
  </si>
  <si>
    <t xml:space="preserve">    平时成绩</t>
    <phoneticPr fontId="1" type="noConversion"/>
  </si>
  <si>
    <t xml:space="preserve">    作业成绩</t>
    <phoneticPr fontId="1" type="noConversion"/>
  </si>
  <si>
    <t xml:space="preserve">    大作业成绩</t>
    <phoneticPr fontId="1" type="noConversion"/>
  </si>
  <si>
    <t xml:space="preserve">    期中成绩</t>
    <phoneticPr fontId="1" type="noConversion"/>
  </si>
  <si>
    <t xml:space="preserve">    期末成绩</t>
    <phoneticPr fontId="1" type="noConversion"/>
  </si>
  <si>
    <t xml:space="preserve">    成绩构成</t>
    <phoneticPr fontId="1" type="noConversion"/>
  </si>
  <si>
    <t xml:space="preserve">    期末总评</t>
    <phoneticPr fontId="1" type="noConversion"/>
  </si>
  <si>
    <t xml:space="preserve">手机绑定 </t>
    <phoneticPr fontId="1" type="noConversion"/>
  </si>
  <si>
    <t>邮箱绑定</t>
    <phoneticPr fontId="1" type="noConversion"/>
  </si>
  <si>
    <t>个性化设置</t>
    <phoneticPr fontId="1" type="noConversion"/>
  </si>
  <si>
    <t xml:space="preserve">  选择主题</t>
    <phoneticPr fontId="1" type="noConversion"/>
  </si>
  <si>
    <t xml:space="preserve">  按钮排序</t>
    <phoneticPr fontId="1" type="noConversion"/>
  </si>
  <si>
    <t>个人信息界面</t>
    <phoneticPr fontId="1" type="noConversion"/>
  </si>
  <si>
    <t>我的资源</t>
    <phoneticPr fontId="1" type="noConversion"/>
  </si>
  <si>
    <t xml:space="preserve">  修改头像</t>
    <phoneticPr fontId="1" type="noConversion"/>
  </si>
  <si>
    <t xml:space="preserve">  修改手机</t>
    <phoneticPr fontId="1" type="noConversion"/>
  </si>
  <si>
    <t xml:space="preserve">  修改邮箱</t>
    <phoneticPr fontId="1" type="noConversion"/>
  </si>
  <si>
    <t xml:space="preserve">  设置密保</t>
    <phoneticPr fontId="1" type="noConversion"/>
  </si>
  <si>
    <t xml:space="preserve">  第三方账户绑定</t>
    <phoneticPr fontId="1" type="noConversion"/>
  </si>
  <si>
    <t xml:space="preserve">  上传</t>
    <phoneticPr fontId="1" type="noConversion"/>
  </si>
  <si>
    <t xml:space="preserve">  下载</t>
    <phoneticPr fontId="1" type="noConversion"/>
  </si>
  <si>
    <t xml:space="preserve">  搜索</t>
    <phoneticPr fontId="1" type="noConversion"/>
  </si>
  <si>
    <t>主页</t>
    <phoneticPr fontId="1" type="noConversion"/>
  </si>
  <si>
    <t>访问我的资源</t>
    <phoneticPr fontId="1" type="noConversion"/>
  </si>
  <si>
    <t>访问论坛</t>
    <phoneticPr fontId="1" type="noConversion"/>
  </si>
  <si>
    <t>访问课堂主页</t>
    <phoneticPr fontId="1" type="noConversion"/>
  </si>
  <si>
    <t>访问个人中心</t>
    <phoneticPr fontId="1" type="noConversion"/>
  </si>
  <si>
    <t>帖子/群聊推荐</t>
    <phoneticPr fontId="1" type="noConversion"/>
  </si>
  <si>
    <t>消息中心</t>
    <phoneticPr fontId="1" type="noConversion"/>
  </si>
  <si>
    <t xml:space="preserve">  查看消息</t>
    <phoneticPr fontId="1" type="noConversion"/>
  </si>
  <si>
    <t xml:space="preserve">  快速回复</t>
    <phoneticPr fontId="1" type="noConversion"/>
  </si>
  <si>
    <t>登录</t>
    <phoneticPr fontId="1" type="noConversion"/>
  </si>
  <si>
    <t>登录界面</t>
    <phoneticPr fontId="1" type="noConversion"/>
  </si>
  <si>
    <t>注册</t>
    <phoneticPr fontId="1" type="noConversion"/>
  </si>
  <si>
    <t>修改密码</t>
    <phoneticPr fontId="1" type="noConversion"/>
  </si>
  <si>
    <t xml:space="preserve">  修改密码</t>
    <phoneticPr fontId="1" type="noConversion"/>
  </si>
  <si>
    <t>总价值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</si>
</sst>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/>
    <xf numFmtId="10" fontId="0" fillId="0" borderId="0" xfId="0" applyNumberFormat="1"/>
    <xf numFmtId="10" fontId="7" fillId="0" borderId="0" xfId="0" applyNumberFormat="1" applyFont="1"/>
    <xf numFmtId="0" fontId="7" fillId="0" borderId="0" xfId="0" applyFont="1"/>
    <xf numFmtId="1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</cellXfs>
  <cellStyles count="3">
    <cellStyle name="差_Sheet1" xfId="1" xr:uid="{5E5ED5F0-D885-49BF-BF94-9D0E49259152}"/>
    <cellStyle name="常规" xfId="0" builtinId="0"/>
    <cellStyle name="好_Sheet1" xfId="2" xr:uid="{D0B41D9C-EA75-4EC9-875E-DB5B2D20E7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106680</xdr:rowOff>
    </xdr:from>
    <xdr:to>
      <xdr:col>5</xdr:col>
      <xdr:colOff>19050</xdr:colOff>
      <xdr:row>18</xdr:row>
      <xdr:rowOff>130175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9C36B6CC-8FF8-4AF3-A0A4-8DB0735A3D62}"/>
            </a:ext>
          </a:extLst>
        </xdr:cNvPr>
        <xdr:cNvSpPr/>
      </xdr:nvSpPr>
      <xdr:spPr>
        <a:xfrm>
          <a:off x="45720" y="106680"/>
          <a:ext cx="4591050" cy="31781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129540</xdr:colOff>
      <xdr:row>1</xdr:row>
      <xdr:rowOff>6350</xdr:rowOff>
    </xdr:from>
    <xdr:to>
      <xdr:col>4</xdr:col>
      <xdr:colOff>795655</xdr:colOff>
      <xdr:row>17</xdr:row>
      <xdr:rowOff>120650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02F6CE9-A15D-4945-B6D0-8AB5279C31BF}"/>
            </a:ext>
          </a:extLst>
        </xdr:cNvPr>
        <xdr:cNvSpPr txBox="1"/>
      </xdr:nvSpPr>
      <xdr:spPr>
        <a:xfrm>
          <a:off x="129540" y="189230"/>
          <a:ext cx="4270375" cy="3040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rgbClr val="FF0000"/>
              </a:solidFill>
            </a:rPr>
            <a:t>相对收益：</a:t>
          </a:r>
          <a:r>
            <a:rPr lang="en-US" altLang="zh-CN" sz="1100">
              <a:solidFill>
                <a:srgbClr val="FF0000"/>
              </a:solidFill>
            </a:rPr>
            <a:t>1代表</a:t>
          </a:r>
          <a:r>
            <a:rPr lang="zh-CN" altLang="en-US" sz="1100">
              <a:solidFill>
                <a:srgbClr val="FF0000"/>
              </a:solidFill>
            </a:rPr>
            <a:t>没有人觉得这个特性有用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特性极有价值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相对损失：1代表</a:t>
          </a:r>
          <a:r>
            <a:rPr lang="zh-CN" altLang="en-US" sz="1100">
              <a:solidFill>
                <a:srgbClr val="FF0000"/>
              </a:solidFill>
            </a:rPr>
            <a:t>没有这个特性也没有关系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这个特性是很有必要的</a:t>
          </a:r>
          <a:endParaRPr lang="zh-CN" altLang="en-US" sz="1100"/>
        </a:p>
        <a:p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总价值：收益与损失加权相加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价值% : 总价值  /  所有总价值之和*100%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相对成本：1代表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快速简单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，9代表费时费力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成本% : 相对成本   /   所有成本之和*100%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相对风险  : 1代表风险最小，9代表风险最大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风险%: 相对风险   /  所有风险之和*100%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优先级:  （价值%）/（（成本%*成本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权重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）+（风险%*风险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权重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））</a:t>
          </a:r>
          <a:endParaRPr lang="zh-CN" altLang="zh-CN">
            <a:effectLst/>
          </a:endParaRPr>
        </a:p>
        <a:p>
          <a:pPr algn="l"/>
          <a:endParaRPr lang="en-US" altLang="zh-CN" sz="1100"/>
        </a:p>
      </xdr:txBody>
    </xdr:sp>
    <xdr:clientData/>
  </xdr:twoCellAnchor>
  <xdr:twoCellAnchor>
    <xdr:from>
      <xdr:col>1</xdr:col>
      <xdr:colOff>80010</xdr:colOff>
      <xdr:row>12</xdr:row>
      <xdr:rowOff>50165</xdr:rowOff>
    </xdr:from>
    <xdr:to>
      <xdr:col>3</xdr:col>
      <xdr:colOff>690245</xdr:colOff>
      <xdr:row>17</xdr:row>
      <xdr:rowOff>55245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C5A71A59-4F90-43FD-80CB-293AFCB4099A}"/>
            </a:ext>
          </a:extLst>
        </xdr:cNvPr>
        <xdr:cNvSpPr txBox="1"/>
      </xdr:nvSpPr>
      <xdr:spPr>
        <a:xfrm>
          <a:off x="689610" y="2153285"/>
          <a:ext cx="2987675" cy="881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用户填写相对收益和相对损失即可，在</a:t>
          </a:r>
          <a:r>
            <a:rPr lang="en-US" altLang="zh-CN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1-9</a:t>
          </a:r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范围内打分</a:t>
          </a: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"/>
  <sheetViews>
    <sheetView tabSelected="1" topLeftCell="A49" zoomScale="115" zoomScaleNormal="115" workbookViewId="0">
      <selection activeCell="B57" sqref="B57"/>
    </sheetView>
  </sheetViews>
  <sheetFormatPr defaultRowHeight="14.25" x14ac:dyDescent="0.2"/>
  <cols>
    <col min="2" max="2" width="28.125" customWidth="1"/>
    <col min="3" max="11" width="11.875" customWidth="1"/>
    <col min="13" max="13" width="21.25" customWidth="1"/>
  </cols>
  <sheetData>
    <row r="1" spans="1:15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2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4.2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4.25" customHeight="1" x14ac:dyDescent="0.2">
      <c r="A4" s="1"/>
      <c r="B4" s="1"/>
      <c r="C4" s="1"/>
      <c r="D4" s="1"/>
      <c r="E4" s="1">
        <f>SUM((C:C)*2,(D:D))</f>
        <v>354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4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4.2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4.2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4.2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4.2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4.2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4.2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4.2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4.2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4.2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  <c r="N14" s="1"/>
      <c r="O14" s="1"/>
    </row>
    <row r="15" spans="1:15" ht="14.2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  <c r="N15" s="1"/>
      <c r="O15" s="1"/>
    </row>
    <row r="16" spans="1:15" ht="14.2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  <c r="N16" s="1"/>
      <c r="O16" s="1"/>
    </row>
    <row r="17" spans="1:15" ht="14.2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"/>
      <c r="N17" s="1"/>
      <c r="O17" s="1"/>
    </row>
    <row r="18" spans="1:15" ht="14.2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  <c r="N18" s="1"/>
      <c r="O18" s="1"/>
    </row>
    <row r="19" spans="1:15" ht="14.2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1"/>
      <c r="O19" s="1"/>
    </row>
    <row r="20" spans="1:15" ht="14.2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1"/>
      <c r="O20" s="1"/>
    </row>
    <row r="21" spans="1:15" x14ac:dyDescent="0.2">
      <c r="A21" s="3" t="s">
        <v>0</v>
      </c>
      <c r="B21" s="3"/>
      <c r="C21" s="3">
        <v>2</v>
      </c>
      <c r="D21" s="3">
        <v>1</v>
      </c>
      <c r="E21" s="3"/>
      <c r="F21" s="3"/>
      <c r="G21" s="3">
        <v>1</v>
      </c>
      <c r="H21" s="3"/>
      <c r="I21" s="3">
        <v>0.5</v>
      </c>
      <c r="J21" s="3"/>
      <c r="K21" s="3"/>
      <c r="L21" s="1"/>
      <c r="M21" s="2"/>
      <c r="N21" s="1"/>
      <c r="O21" s="1"/>
    </row>
    <row r="22" spans="1:15" x14ac:dyDescent="0.2">
      <c r="A22" s="3" t="s">
        <v>1</v>
      </c>
      <c r="B22" s="3" t="s">
        <v>2</v>
      </c>
      <c r="C22" s="3" t="s">
        <v>3</v>
      </c>
      <c r="D22" s="3" t="s">
        <v>4</v>
      </c>
      <c r="E22" s="3" t="s">
        <v>86</v>
      </c>
      <c r="F22" s="3" t="s">
        <v>5</v>
      </c>
      <c r="G22" s="3" t="s">
        <v>6</v>
      </c>
      <c r="H22" s="3" t="s">
        <v>7</v>
      </c>
      <c r="I22" s="3" t="s">
        <v>8</v>
      </c>
      <c r="J22" s="3" t="s">
        <v>9</v>
      </c>
      <c r="K22" s="3" t="s">
        <v>10</v>
      </c>
      <c r="L22" s="1"/>
      <c r="M22" s="2"/>
      <c r="N22" s="1"/>
      <c r="O22" s="1"/>
    </row>
    <row r="23" spans="1:15" x14ac:dyDescent="0.2">
      <c r="A23" s="1">
        <v>1</v>
      </c>
      <c r="B23" s="4" t="s">
        <v>11</v>
      </c>
      <c r="C23" s="1"/>
      <c r="D23" s="1"/>
      <c r="E23" s="1"/>
      <c r="F23" s="5"/>
      <c r="G23" s="1"/>
      <c r="H23" s="5"/>
      <c r="I23" s="1"/>
      <c r="J23" s="5"/>
      <c r="K23" s="1"/>
      <c r="L23" s="1"/>
      <c r="M23" s="2"/>
      <c r="N23" s="1"/>
      <c r="O23" s="1"/>
    </row>
    <row r="24" spans="1:15" x14ac:dyDescent="0.2">
      <c r="A24" s="1">
        <v>1.1000000000000001</v>
      </c>
      <c r="B24" s="4" t="s">
        <v>12</v>
      </c>
      <c r="C24" s="1">
        <v>9</v>
      </c>
      <c r="D24" s="1">
        <v>9</v>
      </c>
      <c r="E24" s="1">
        <v>27</v>
      </c>
      <c r="F24" s="5">
        <f>E24/E93</f>
        <v>2.4042742653606411E-2</v>
      </c>
      <c r="G24" s="1">
        <v>5</v>
      </c>
      <c r="H24" s="5">
        <f>G24/G93</f>
        <v>1.5015015015015015E-2</v>
      </c>
      <c r="I24" s="1">
        <v>2</v>
      </c>
      <c r="J24" s="5">
        <f>I24/267</f>
        <v>7.4906367041198503E-3</v>
      </c>
      <c r="K24" s="12">
        <f>F24/(H24+J24*0.5)</f>
        <v>1.2815733165916066</v>
      </c>
      <c r="L24" s="1"/>
      <c r="M24" s="2"/>
      <c r="N24" s="1"/>
      <c r="O24" s="1"/>
    </row>
    <row r="25" spans="1:15" x14ac:dyDescent="0.2">
      <c r="A25" s="1">
        <v>1.2</v>
      </c>
      <c r="B25" s="4" t="s">
        <v>13</v>
      </c>
      <c r="C25" s="1"/>
      <c r="D25" s="1"/>
      <c r="E25" s="1"/>
      <c r="F25" s="5"/>
      <c r="G25" s="1"/>
      <c r="H25" s="5"/>
      <c r="I25" s="1"/>
      <c r="J25" s="11"/>
      <c r="K25" s="12"/>
      <c r="L25" s="1"/>
      <c r="M25" s="2"/>
      <c r="N25" s="1"/>
      <c r="O25" s="1"/>
    </row>
    <row r="26" spans="1:15" x14ac:dyDescent="0.2">
      <c r="A26" s="1"/>
      <c r="B26" s="2" t="s">
        <v>14</v>
      </c>
      <c r="C26" s="1">
        <v>8</v>
      </c>
      <c r="D26" s="1">
        <v>9</v>
      </c>
      <c r="E26" s="1">
        <v>25</v>
      </c>
      <c r="F26" s="5">
        <v>2.1999999999999999E-2</v>
      </c>
      <c r="G26" s="1">
        <v>5</v>
      </c>
      <c r="H26" s="5">
        <f>G26/G93</f>
        <v>1.5015015015015015E-2</v>
      </c>
      <c r="I26" s="1">
        <v>2</v>
      </c>
      <c r="J26" s="11">
        <f t="shared" ref="J26:J88" si="0">I26/267</f>
        <v>7.4906367041198503E-3</v>
      </c>
      <c r="K26" s="12">
        <f t="shared" ref="K26:K88" si="1">F26/(H26+J26*0.5)</f>
        <v>1.1726870503597122</v>
      </c>
      <c r="L26" s="1"/>
      <c r="M26" s="2"/>
      <c r="N26" s="1"/>
      <c r="O26" s="1"/>
    </row>
    <row r="27" spans="1:15" x14ac:dyDescent="0.2">
      <c r="A27" s="1"/>
      <c r="B27" s="2" t="s">
        <v>16</v>
      </c>
      <c r="C27" s="1">
        <v>8</v>
      </c>
      <c r="D27" s="1">
        <v>9</v>
      </c>
      <c r="E27" s="1">
        <v>25</v>
      </c>
      <c r="F27" s="5">
        <v>2.1999999999999999E-2</v>
      </c>
      <c r="G27" s="1">
        <v>5</v>
      </c>
      <c r="H27" s="11">
        <f>G27/333</f>
        <v>1.5015015015015015E-2</v>
      </c>
      <c r="I27" s="1">
        <v>2</v>
      </c>
      <c r="J27" s="11">
        <f t="shared" si="0"/>
        <v>7.4906367041198503E-3</v>
      </c>
      <c r="K27" s="12">
        <f t="shared" si="1"/>
        <v>1.1726870503597122</v>
      </c>
      <c r="L27" s="1"/>
      <c r="M27" s="2"/>
      <c r="N27" s="1"/>
      <c r="O27" s="1"/>
    </row>
    <row r="28" spans="1:15" x14ac:dyDescent="0.2">
      <c r="A28" s="1"/>
      <c r="B28" s="2" t="s">
        <v>17</v>
      </c>
      <c r="C28" s="1">
        <v>8</v>
      </c>
      <c r="D28" s="1">
        <v>9</v>
      </c>
      <c r="E28" s="1">
        <v>25</v>
      </c>
      <c r="F28" s="5">
        <v>2.1999999999999999E-2</v>
      </c>
      <c r="G28" s="1">
        <v>5</v>
      </c>
      <c r="H28" s="11">
        <f t="shared" ref="H28:H91" si="2">G28/333</f>
        <v>1.5015015015015015E-2</v>
      </c>
      <c r="I28" s="1">
        <v>1</v>
      </c>
      <c r="J28" s="11">
        <f t="shared" si="0"/>
        <v>3.7453183520599251E-3</v>
      </c>
      <c r="K28" s="12">
        <f t="shared" si="1"/>
        <v>1.3027252747252747</v>
      </c>
      <c r="L28" s="1"/>
      <c r="M28" s="2"/>
      <c r="N28" s="1"/>
      <c r="O28" s="1"/>
    </row>
    <row r="29" spans="1:15" x14ac:dyDescent="0.2">
      <c r="A29" s="1"/>
      <c r="B29" s="2" t="s">
        <v>15</v>
      </c>
      <c r="C29" s="1">
        <v>8</v>
      </c>
      <c r="D29" s="1">
        <v>8</v>
      </c>
      <c r="E29" s="1">
        <v>24</v>
      </c>
      <c r="F29" s="5">
        <v>2.1000000000000001E-2</v>
      </c>
      <c r="G29" s="1">
        <v>6</v>
      </c>
      <c r="H29" s="11">
        <f t="shared" si="2"/>
        <v>1.8018018018018018E-2</v>
      </c>
      <c r="I29" s="1">
        <v>1</v>
      </c>
      <c r="J29" s="11">
        <f t="shared" si="0"/>
        <v>3.7453183520599251E-3</v>
      </c>
      <c r="K29" s="12">
        <f t="shared" si="1"/>
        <v>1.0557709923664123</v>
      </c>
      <c r="L29" s="1"/>
    </row>
    <row r="30" spans="1:15" x14ac:dyDescent="0.2">
      <c r="A30" s="1">
        <v>1.3</v>
      </c>
      <c r="B30" s="4" t="s">
        <v>18</v>
      </c>
      <c r="C30" s="1">
        <v>8</v>
      </c>
      <c r="D30" s="1">
        <v>8</v>
      </c>
      <c r="E30" s="1">
        <v>24</v>
      </c>
      <c r="F30" s="5">
        <v>2.1000000000000001E-2</v>
      </c>
      <c r="G30" s="1">
        <v>5</v>
      </c>
      <c r="H30" s="11">
        <f t="shared" si="2"/>
        <v>1.5015015015015015E-2</v>
      </c>
      <c r="I30" s="1">
        <v>2</v>
      </c>
      <c r="J30" s="11">
        <f t="shared" si="0"/>
        <v>7.4906367041198503E-3</v>
      </c>
      <c r="K30" s="12">
        <f t="shared" si="1"/>
        <v>1.1193830935251798</v>
      </c>
      <c r="L30" s="1"/>
      <c r="M30" s="2"/>
      <c r="N30" s="1"/>
      <c r="O30" s="1"/>
    </row>
    <row r="31" spans="1:15" x14ac:dyDescent="0.2">
      <c r="A31" s="1">
        <v>1.4</v>
      </c>
      <c r="B31" s="4" t="s">
        <v>19</v>
      </c>
      <c r="C31" s="1">
        <v>9</v>
      </c>
      <c r="D31" s="1">
        <v>9</v>
      </c>
      <c r="E31" s="1">
        <v>27</v>
      </c>
      <c r="F31" s="5">
        <v>2.4E-2</v>
      </c>
      <c r="G31" s="1">
        <v>5</v>
      </c>
      <c r="H31" s="11">
        <f t="shared" si="2"/>
        <v>1.5015015015015015E-2</v>
      </c>
      <c r="I31" s="1">
        <v>2</v>
      </c>
      <c r="J31" s="11">
        <f t="shared" si="0"/>
        <v>7.4906367041198503E-3</v>
      </c>
      <c r="K31" s="12">
        <f t="shared" si="1"/>
        <v>1.279294964028777</v>
      </c>
      <c r="L31" s="1"/>
      <c r="M31" s="2"/>
      <c r="N31" s="1"/>
      <c r="O31" s="1"/>
    </row>
    <row r="32" spans="1:15" x14ac:dyDescent="0.2">
      <c r="A32" s="1">
        <v>1.5</v>
      </c>
      <c r="B32" s="4" t="s">
        <v>20</v>
      </c>
      <c r="C32" s="1">
        <v>8</v>
      </c>
      <c r="D32" s="1">
        <v>7</v>
      </c>
      <c r="E32" s="1">
        <v>23</v>
      </c>
      <c r="F32" s="5">
        <v>2.0400000000000001E-2</v>
      </c>
      <c r="G32" s="1">
        <v>5</v>
      </c>
      <c r="H32" s="11">
        <f t="shared" si="2"/>
        <v>1.5015015015015015E-2</v>
      </c>
      <c r="I32" s="1">
        <v>2</v>
      </c>
      <c r="J32" s="11">
        <f t="shared" si="0"/>
        <v>7.4906367041198503E-3</v>
      </c>
      <c r="K32" s="12">
        <f t="shared" si="1"/>
        <v>1.0874007194244606</v>
      </c>
      <c r="L32" s="1"/>
      <c r="M32" s="1"/>
      <c r="N32" s="1"/>
      <c r="O32" s="1"/>
    </row>
    <row r="33" spans="1:15" x14ac:dyDescent="0.2">
      <c r="A33" s="1">
        <v>2</v>
      </c>
      <c r="B33" s="4" t="s">
        <v>21</v>
      </c>
      <c r="C33" s="1"/>
      <c r="D33" s="1"/>
      <c r="E33" s="1"/>
      <c r="F33" s="5"/>
      <c r="G33" s="1"/>
      <c r="H33" s="11">
        <f>G33/333</f>
        <v>0</v>
      </c>
      <c r="I33" s="1"/>
      <c r="J33" s="11">
        <f t="shared" si="0"/>
        <v>0</v>
      </c>
      <c r="K33" s="12"/>
      <c r="L33" s="1"/>
      <c r="M33" s="2"/>
      <c r="N33" s="1"/>
      <c r="O33" s="1"/>
    </row>
    <row r="34" spans="1:15" x14ac:dyDescent="0.2">
      <c r="A34" s="1">
        <v>2.1</v>
      </c>
      <c r="B34" s="4" t="s">
        <v>23</v>
      </c>
      <c r="C34" s="1">
        <v>7</v>
      </c>
      <c r="D34" s="1">
        <v>6</v>
      </c>
      <c r="E34" s="1">
        <v>20</v>
      </c>
      <c r="F34" s="5">
        <v>1.78E-2</v>
      </c>
      <c r="G34" s="1">
        <v>7</v>
      </c>
      <c r="H34" s="11">
        <f t="shared" si="2"/>
        <v>2.1021021021021023E-2</v>
      </c>
      <c r="I34" s="1">
        <v>6</v>
      </c>
      <c r="J34" s="11">
        <f t="shared" si="0"/>
        <v>2.247191011235955E-2</v>
      </c>
      <c r="K34" s="12">
        <f t="shared" si="1"/>
        <v>0.55181861924686193</v>
      </c>
      <c r="L34" s="1"/>
      <c r="M34" s="2"/>
      <c r="N34" s="1"/>
      <c r="O34" s="1"/>
    </row>
    <row r="35" spans="1:15" x14ac:dyDescent="0.2">
      <c r="A35" s="1">
        <v>2.2000000000000002</v>
      </c>
      <c r="B35" s="4" t="s">
        <v>24</v>
      </c>
      <c r="C35" s="1">
        <v>7</v>
      </c>
      <c r="D35" s="1">
        <v>6</v>
      </c>
      <c r="E35" s="1">
        <v>20</v>
      </c>
      <c r="F35" s="5">
        <v>1.78E-2</v>
      </c>
      <c r="G35" s="1">
        <v>7</v>
      </c>
      <c r="H35" s="11">
        <f t="shared" si="2"/>
        <v>2.1021021021021023E-2</v>
      </c>
      <c r="I35" s="1">
        <v>6</v>
      </c>
      <c r="J35" s="11">
        <f t="shared" si="0"/>
        <v>2.247191011235955E-2</v>
      </c>
      <c r="K35" s="12">
        <f t="shared" si="1"/>
        <v>0.55181861924686193</v>
      </c>
      <c r="L35" s="1"/>
      <c r="M35" s="2"/>
      <c r="N35" s="1"/>
      <c r="O35" s="1"/>
    </row>
    <row r="36" spans="1:15" x14ac:dyDescent="0.2">
      <c r="A36" s="1">
        <v>2.2999999999999998</v>
      </c>
      <c r="B36" s="4" t="s">
        <v>25</v>
      </c>
      <c r="C36" s="1">
        <v>8</v>
      </c>
      <c r="D36" s="1">
        <v>7</v>
      </c>
      <c r="E36" s="1">
        <v>23</v>
      </c>
      <c r="F36" s="5">
        <v>2.0400000000000001E-2</v>
      </c>
      <c r="G36" s="1">
        <v>7</v>
      </c>
      <c r="H36" s="11">
        <f t="shared" si="2"/>
        <v>2.1021021021021023E-2</v>
      </c>
      <c r="I36" s="1">
        <v>8</v>
      </c>
      <c r="J36" s="11">
        <f t="shared" si="0"/>
        <v>2.9962546816479401E-2</v>
      </c>
      <c r="K36" s="12">
        <f t="shared" si="1"/>
        <v>0.56663055295220244</v>
      </c>
      <c r="L36" s="1"/>
      <c r="M36" s="2"/>
      <c r="N36" s="1"/>
      <c r="O36" s="1"/>
    </row>
    <row r="37" spans="1:15" x14ac:dyDescent="0.2">
      <c r="A37" s="1">
        <v>2.4</v>
      </c>
      <c r="B37" s="4" t="s">
        <v>22</v>
      </c>
      <c r="C37" s="1"/>
      <c r="D37" s="1"/>
      <c r="E37" s="1"/>
      <c r="F37" s="5"/>
      <c r="G37" s="1"/>
      <c r="H37" s="11">
        <f t="shared" si="2"/>
        <v>0</v>
      </c>
      <c r="I37" s="1"/>
      <c r="J37" s="11">
        <f t="shared" si="0"/>
        <v>0</v>
      </c>
      <c r="K37" s="12"/>
      <c r="L37" s="1"/>
      <c r="M37" s="2"/>
      <c r="N37" s="1"/>
      <c r="O37" s="1"/>
    </row>
    <row r="38" spans="1:15" x14ac:dyDescent="0.2">
      <c r="A38" s="6" t="s">
        <v>26</v>
      </c>
      <c r="B38" s="4" t="s">
        <v>32</v>
      </c>
      <c r="C38" s="1"/>
      <c r="D38" s="1"/>
      <c r="E38" s="1"/>
      <c r="F38" s="5"/>
      <c r="G38" s="1"/>
      <c r="H38" s="11">
        <f t="shared" si="2"/>
        <v>0</v>
      </c>
      <c r="I38" s="1"/>
      <c r="J38" s="11">
        <f t="shared" si="0"/>
        <v>0</v>
      </c>
      <c r="K38" s="12"/>
      <c r="L38" s="1"/>
      <c r="M38" s="2"/>
      <c r="N38" s="1"/>
      <c r="O38" s="1"/>
    </row>
    <row r="39" spans="1:15" x14ac:dyDescent="0.2">
      <c r="A39" s="1"/>
      <c r="B39" s="1" t="s">
        <v>33</v>
      </c>
      <c r="C39" s="1">
        <v>8</v>
      </c>
      <c r="D39" s="1">
        <v>8</v>
      </c>
      <c r="E39" s="1">
        <v>24</v>
      </c>
      <c r="F39" s="5">
        <v>2.1000000000000001E-2</v>
      </c>
      <c r="G39" s="1">
        <v>5</v>
      </c>
      <c r="H39" s="11">
        <f t="shared" si="2"/>
        <v>1.5015015015015015E-2</v>
      </c>
      <c r="I39" s="1">
        <v>2</v>
      </c>
      <c r="J39" s="11">
        <f t="shared" si="0"/>
        <v>7.4906367041198503E-3</v>
      </c>
      <c r="K39" s="12">
        <f t="shared" si="1"/>
        <v>1.1193830935251798</v>
      </c>
      <c r="L39" s="1"/>
      <c r="M39" s="2"/>
      <c r="N39" s="1"/>
      <c r="O39" s="1"/>
    </row>
    <row r="40" spans="1:15" x14ac:dyDescent="0.2">
      <c r="A40" s="1"/>
      <c r="B40" s="1" t="s">
        <v>34</v>
      </c>
      <c r="C40" s="1">
        <v>8</v>
      </c>
      <c r="D40" s="1">
        <v>8</v>
      </c>
      <c r="E40" s="1">
        <v>24</v>
      </c>
      <c r="F40" s="5">
        <v>2.1000000000000001E-2</v>
      </c>
      <c r="G40" s="1">
        <v>6</v>
      </c>
      <c r="H40" s="11">
        <f t="shared" si="2"/>
        <v>1.8018018018018018E-2</v>
      </c>
      <c r="I40" s="1">
        <v>2</v>
      </c>
      <c r="J40" s="11">
        <f t="shared" si="0"/>
        <v>7.4906367041198503E-3</v>
      </c>
      <c r="K40" s="12">
        <f t="shared" si="1"/>
        <v>0.96492558139534901</v>
      </c>
      <c r="L40" s="1"/>
      <c r="M40" s="2"/>
      <c r="N40" s="1"/>
      <c r="O40" s="1"/>
    </row>
    <row r="41" spans="1:15" x14ac:dyDescent="0.2">
      <c r="A41" s="1"/>
      <c r="B41" s="1" t="s">
        <v>35</v>
      </c>
      <c r="C41" s="1">
        <v>7</v>
      </c>
      <c r="D41" s="1">
        <v>7</v>
      </c>
      <c r="E41" s="1">
        <v>21</v>
      </c>
      <c r="F41" s="5">
        <v>1.8599999999999998E-2</v>
      </c>
      <c r="G41" s="1">
        <v>6</v>
      </c>
      <c r="H41" s="11">
        <f t="shared" si="2"/>
        <v>1.8018018018018018E-2</v>
      </c>
      <c r="I41" s="1">
        <v>2</v>
      </c>
      <c r="J41" s="11">
        <f t="shared" si="0"/>
        <v>7.4906367041198503E-3</v>
      </c>
      <c r="K41" s="12">
        <f t="shared" si="1"/>
        <v>0.85464837209302325</v>
      </c>
      <c r="L41" s="1"/>
      <c r="M41" s="1"/>
      <c r="N41" s="1"/>
      <c r="O41" s="1"/>
    </row>
    <row r="42" spans="1:15" x14ac:dyDescent="0.2">
      <c r="A42" s="1"/>
      <c r="B42" s="2" t="s">
        <v>36</v>
      </c>
      <c r="C42" s="1">
        <v>7</v>
      </c>
      <c r="D42" s="1">
        <v>7</v>
      </c>
      <c r="E42" s="1">
        <v>21</v>
      </c>
      <c r="F42" s="5">
        <v>1.8599999999999998E-2</v>
      </c>
      <c r="G42" s="1">
        <v>6</v>
      </c>
      <c r="H42" s="11">
        <f t="shared" si="2"/>
        <v>1.8018018018018018E-2</v>
      </c>
      <c r="I42" s="1">
        <v>2</v>
      </c>
      <c r="J42" s="11">
        <f t="shared" si="0"/>
        <v>7.4906367041198503E-3</v>
      </c>
      <c r="K42" s="12">
        <f t="shared" si="1"/>
        <v>0.85464837209302325</v>
      </c>
      <c r="L42" s="1"/>
      <c r="M42" s="2"/>
      <c r="N42" s="1"/>
      <c r="O42" s="1"/>
    </row>
    <row r="43" spans="1:15" x14ac:dyDescent="0.2">
      <c r="A43" s="1"/>
      <c r="B43" s="1" t="s">
        <v>37</v>
      </c>
      <c r="C43" s="1">
        <v>6</v>
      </c>
      <c r="D43" s="1">
        <v>5</v>
      </c>
      <c r="E43" s="1">
        <v>17</v>
      </c>
      <c r="F43" s="5">
        <v>1.5100000000000001E-2</v>
      </c>
      <c r="G43" s="1">
        <v>6</v>
      </c>
      <c r="H43" s="11">
        <f t="shared" si="2"/>
        <v>1.8018018018018018E-2</v>
      </c>
      <c r="I43" s="1">
        <v>3</v>
      </c>
      <c r="J43" s="11">
        <f t="shared" si="0"/>
        <v>1.1235955056179775E-2</v>
      </c>
      <c r="K43" s="12">
        <f t="shared" si="1"/>
        <v>0.63885610278372595</v>
      </c>
      <c r="L43" s="1"/>
      <c r="M43" s="2"/>
      <c r="N43" s="1"/>
      <c r="O43" s="1"/>
    </row>
    <row r="44" spans="1:15" x14ac:dyDescent="0.2">
      <c r="A44" s="1"/>
      <c r="B44" s="1" t="s">
        <v>38</v>
      </c>
      <c r="C44" s="1">
        <v>6</v>
      </c>
      <c r="D44" s="1">
        <v>6</v>
      </c>
      <c r="E44" s="1">
        <v>18</v>
      </c>
      <c r="F44" s="5">
        <f>E44/E93</f>
        <v>1.6028495102404273E-2</v>
      </c>
      <c r="G44" s="1">
        <v>7</v>
      </c>
      <c r="H44" s="11">
        <f t="shared" si="2"/>
        <v>2.1021021021021023E-2</v>
      </c>
      <c r="I44" s="1">
        <v>3</v>
      </c>
      <c r="J44" s="11">
        <f t="shared" si="0"/>
        <v>1.1235955056179775E-2</v>
      </c>
      <c r="K44" s="12">
        <f t="shared" si="1"/>
        <v>0.60169285541476303</v>
      </c>
      <c r="L44" s="1"/>
      <c r="M44" s="2"/>
      <c r="N44" s="1"/>
      <c r="O44" s="1"/>
    </row>
    <row r="45" spans="1:15" x14ac:dyDescent="0.2">
      <c r="A45" s="1"/>
      <c r="B45" s="1" t="s">
        <v>39</v>
      </c>
      <c r="C45" s="1">
        <v>6</v>
      </c>
      <c r="D45" s="1">
        <v>6</v>
      </c>
      <c r="E45" s="1">
        <v>18</v>
      </c>
      <c r="F45" s="5">
        <f>E45/1123</f>
        <v>1.6028495102404273E-2</v>
      </c>
      <c r="G45" s="1">
        <v>7</v>
      </c>
      <c r="H45" s="11">
        <f t="shared" si="2"/>
        <v>2.1021021021021023E-2</v>
      </c>
      <c r="I45" s="1">
        <v>3</v>
      </c>
      <c r="J45" s="11">
        <f t="shared" si="0"/>
        <v>1.1235955056179775E-2</v>
      </c>
      <c r="K45" s="12">
        <f t="shared" si="1"/>
        <v>0.60169285541476303</v>
      </c>
      <c r="L45" s="1"/>
      <c r="M45" s="2"/>
      <c r="N45" s="1"/>
      <c r="O45" s="1"/>
    </row>
    <row r="46" spans="1:15" x14ac:dyDescent="0.2">
      <c r="A46" s="6" t="s">
        <v>27</v>
      </c>
      <c r="B46" s="4" t="s">
        <v>40</v>
      </c>
      <c r="C46" s="1"/>
      <c r="D46" s="1"/>
      <c r="E46" s="1"/>
      <c r="F46" s="5"/>
      <c r="G46" s="1"/>
      <c r="H46" s="11"/>
      <c r="I46" s="1"/>
      <c r="J46" s="11"/>
      <c r="K46" s="12"/>
      <c r="L46" s="1"/>
      <c r="M46" s="2"/>
      <c r="N46" s="1"/>
      <c r="O46" s="1"/>
    </row>
    <row r="47" spans="1:15" x14ac:dyDescent="0.2">
      <c r="A47" s="1"/>
      <c r="B47" s="1" t="s">
        <v>42</v>
      </c>
      <c r="C47" s="1">
        <v>7</v>
      </c>
      <c r="D47" s="1">
        <v>7</v>
      </c>
      <c r="E47" s="1">
        <v>21</v>
      </c>
      <c r="F47" s="5">
        <f>E47/1123</f>
        <v>1.8699910952804988E-2</v>
      </c>
      <c r="G47" s="1">
        <v>5</v>
      </c>
      <c r="H47" s="11">
        <f t="shared" si="2"/>
        <v>1.5015015015015015E-2</v>
      </c>
      <c r="I47" s="1">
        <v>6</v>
      </c>
      <c r="J47" s="11">
        <f t="shared" si="0"/>
        <v>2.247191011235955E-2</v>
      </c>
      <c r="K47" s="12">
        <f t="shared" si="1"/>
        <v>0.71235123510061871</v>
      </c>
      <c r="L47" s="1"/>
      <c r="M47" s="2"/>
      <c r="N47" s="1"/>
      <c r="O47" s="1"/>
    </row>
    <row r="48" spans="1:15" x14ac:dyDescent="0.2">
      <c r="A48" s="1"/>
      <c r="B48" s="2" t="s">
        <v>43</v>
      </c>
      <c r="C48" s="1">
        <v>7</v>
      </c>
      <c r="D48" s="1">
        <v>7</v>
      </c>
      <c r="E48" s="1">
        <v>21</v>
      </c>
      <c r="F48" s="5">
        <v>1.8700000000000001E-2</v>
      </c>
      <c r="G48" s="1">
        <v>5</v>
      </c>
      <c r="H48" s="11">
        <f t="shared" si="2"/>
        <v>1.5015015015015015E-2</v>
      </c>
      <c r="I48" s="1">
        <v>6</v>
      </c>
      <c r="J48" s="11">
        <f t="shared" si="0"/>
        <v>2.247191011235955E-2</v>
      </c>
      <c r="K48" s="12">
        <f t="shared" si="1"/>
        <v>0.71235462724935739</v>
      </c>
      <c r="L48" s="1"/>
      <c r="M48" s="1"/>
      <c r="N48" s="1"/>
      <c r="O48" s="1"/>
    </row>
    <row r="49" spans="1:15" x14ac:dyDescent="0.2">
      <c r="A49" s="6" t="s">
        <v>28</v>
      </c>
      <c r="B49" s="4" t="s">
        <v>44</v>
      </c>
      <c r="C49" s="1"/>
      <c r="D49" s="1"/>
      <c r="E49" s="1"/>
      <c r="F49" s="5"/>
      <c r="G49" s="1"/>
      <c r="H49" s="11">
        <f t="shared" si="2"/>
        <v>0</v>
      </c>
      <c r="I49" s="1"/>
      <c r="J49" s="11">
        <f t="shared" si="0"/>
        <v>0</v>
      </c>
      <c r="K49" s="12"/>
      <c r="L49" s="1"/>
      <c r="M49" s="1"/>
      <c r="N49" s="1"/>
      <c r="O49" s="1"/>
    </row>
    <row r="50" spans="1:15" x14ac:dyDescent="0.2">
      <c r="A50" s="1"/>
      <c r="B50" s="2" t="s">
        <v>45</v>
      </c>
      <c r="C50" s="1">
        <v>7</v>
      </c>
      <c r="D50" s="1">
        <v>6</v>
      </c>
      <c r="E50" s="1">
        <v>20</v>
      </c>
      <c r="F50" s="5">
        <f>E50/1123</f>
        <v>1.7809439002671415E-2</v>
      </c>
      <c r="G50" s="1">
        <v>6</v>
      </c>
      <c r="H50" s="11">
        <f t="shared" si="2"/>
        <v>1.8018018018018018E-2</v>
      </c>
      <c r="I50" s="1">
        <v>5</v>
      </c>
      <c r="J50" s="11">
        <f t="shared" si="0"/>
        <v>1.8726591760299626E-2</v>
      </c>
      <c r="K50" s="12">
        <f t="shared" si="1"/>
        <v>0.65042309762436568</v>
      </c>
      <c r="L50" s="1"/>
      <c r="M50" s="1"/>
      <c r="N50" s="1"/>
      <c r="O50" s="1"/>
    </row>
    <row r="51" spans="1:15" x14ac:dyDescent="0.2">
      <c r="A51" s="1"/>
      <c r="B51" s="2" t="s">
        <v>46</v>
      </c>
      <c r="C51" s="1">
        <v>7</v>
      </c>
      <c r="D51" s="1">
        <v>6</v>
      </c>
      <c r="E51" s="1">
        <v>20</v>
      </c>
      <c r="F51" s="5">
        <f>E51/1123</f>
        <v>1.7809439002671415E-2</v>
      </c>
      <c r="G51" s="1">
        <v>6</v>
      </c>
      <c r="H51" s="11">
        <f t="shared" si="2"/>
        <v>1.8018018018018018E-2</v>
      </c>
      <c r="I51" s="1">
        <v>5</v>
      </c>
      <c r="J51" s="11">
        <f t="shared" si="0"/>
        <v>1.8726591760299626E-2</v>
      </c>
      <c r="K51" s="12">
        <f t="shared" si="1"/>
        <v>0.65042309762436568</v>
      </c>
      <c r="L51" s="1"/>
      <c r="M51" s="1"/>
      <c r="N51" s="1"/>
      <c r="O51" s="1"/>
    </row>
    <row r="52" spans="1:15" x14ac:dyDescent="0.2">
      <c r="A52" s="1"/>
      <c r="B52" s="2" t="s">
        <v>47</v>
      </c>
      <c r="C52" s="1">
        <v>7</v>
      </c>
      <c r="D52" s="1">
        <v>6</v>
      </c>
      <c r="E52" s="1">
        <v>20</v>
      </c>
      <c r="F52" s="5">
        <v>1.78E-2</v>
      </c>
      <c r="G52" s="1">
        <v>6</v>
      </c>
      <c r="H52" s="11">
        <f t="shared" si="2"/>
        <v>1.8018018018018018E-2</v>
      </c>
      <c r="I52" s="1">
        <v>5</v>
      </c>
      <c r="J52" s="11">
        <f t="shared" si="0"/>
        <v>1.8726591760299626E-2</v>
      </c>
      <c r="K52" s="12">
        <f t="shared" si="1"/>
        <v>0.65007837338262475</v>
      </c>
      <c r="L52" s="1"/>
      <c r="M52" s="1"/>
      <c r="N52" s="1"/>
      <c r="O52" s="1"/>
    </row>
    <row r="53" spans="1:15" x14ac:dyDescent="0.2">
      <c r="A53" s="1"/>
      <c r="B53" s="2" t="s">
        <v>48</v>
      </c>
      <c r="C53" s="1">
        <v>7</v>
      </c>
      <c r="D53" s="1">
        <v>6</v>
      </c>
      <c r="E53" s="1">
        <v>20</v>
      </c>
      <c r="F53" s="5">
        <v>1.78E-2</v>
      </c>
      <c r="G53" s="1">
        <v>6</v>
      </c>
      <c r="H53" s="11">
        <f t="shared" si="2"/>
        <v>1.8018018018018018E-2</v>
      </c>
      <c r="I53" s="1">
        <v>5</v>
      </c>
      <c r="J53" s="11">
        <f t="shared" si="0"/>
        <v>1.8726591760299626E-2</v>
      </c>
      <c r="K53" s="12">
        <f t="shared" si="1"/>
        <v>0.65007837338262475</v>
      </c>
      <c r="L53" s="1"/>
      <c r="M53" s="1"/>
      <c r="N53" s="1"/>
      <c r="O53" s="1"/>
    </row>
    <row r="54" spans="1:15" x14ac:dyDescent="0.2">
      <c r="A54" s="6" t="s">
        <v>29</v>
      </c>
      <c r="B54" s="4" t="s">
        <v>49</v>
      </c>
      <c r="C54" s="1"/>
      <c r="D54" s="1"/>
      <c r="E54" s="1"/>
      <c r="F54" s="5"/>
      <c r="G54" s="1"/>
      <c r="H54" s="11"/>
      <c r="I54" s="1"/>
      <c r="J54" s="11"/>
      <c r="K54" s="12"/>
      <c r="L54" s="1"/>
      <c r="M54" s="1"/>
      <c r="N54" s="1"/>
      <c r="O54" s="1"/>
    </row>
    <row r="55" spans="1:15" x14ac:dyDescent="0.2">
      <c r="A55" s="1"/>
      <c r="B55" s="2" t="s">
        <v>50</v>
      </c>
      <c r="C55" s="1">
        <v>7</v>
      </c>
      <c r="D55" s="1">
        <v>5</v>
      </c>
      <c r="E55" s="1">
        <v>19</v>
      </c>
      <c r="F55" s="5">
        <f t="shared" ref="F55:F61" si="3">19/1123</f>
        <v>1.6918967052537846E-2</v>
      </c>
      <c r="G55" s="1">
        <v>5</v>
      </c>
      <c r="H55" s="11">
        <f t="shared" si="2"/>
        <v>1.5015015015015015E-2</v>
      </c>
      <c r="I55" s="1">
        <v>5</v>
      </c>
      <c r="J55" s="11">
        <f t="shared" si="0"/>
        <v>1.8726591760299626E-2</v>
      </c>
      <c r="K55" s="12">
        <f t="shared" si="1"/>
        <v>0.6940171993578742</v>
      </c>
      <c r="L55" s="1"/>
      <c r="M55" s="1"/>
      <c r="N55" s="1"/>
      <c r="O55" s="1"/>
    </row>
    <row r="56" spans="1:15" x14ac:dyDescent="0.2">
      <c r="A56" s="1"/>
      <c r="B56" s="7" t="s">
        <v>51</v>
      </c>
      <c r="C56" s="1">
        <v>7</v>
      </c>
      <c r="D56" s="1">
        <v>5</v>
      </c>
      <c r="E56" s="1">
        <v>19</v>
      </c>
      <c r="F56" s="5">
        <f t="shared" si="3"/>
        <v>1.6918967052537846E-2</v>
      </c>
      <c r="G56" s="1">
        <v>5</v>
      </c>
      <c r="H56" s="11">
        <f t="shared" si="2"/>
        <v>1.5015015015015015E-2</v>
      </c>
      <c r="I56" s="1">
        <v>5</v>
      </c>
      <c r="J56" s="11">
        <f t="shared" si="0"/>
        <v>1.8726591760299626E-2</v>
      </c>
      <c r="K56" s="12">
        <f t="shared" si="1"/>
        <v>0.6940171993578742</v>
      </c>
      <c r="L56" s="1"/>
      <c r="M56" s="1"/>
      <c r="N56" s="1"/>
      <c r="O56" s="1"/>
    </row>
    <row r="57" spans="1:15" x14ac:dyDescent="0.2">
      <c r="A57" s="1"/>
      <c r="B57" s="7" t="s">
        <v>52</v>
      </c>
      <c r="C57" s="1">
        <v>7</v>
      </c>
      <c r="D57" s="1">
        <v>5</v>
      </c>
      <c r="E57" s="1">
        <v>19</v>
      </c>
      <c r="F57" s="5">
        <f t="shared" si="3"/>
        <v>1.6918967052537846E-2</v>
      </c>
      <c r="G57" s="1">
        <v>5</v>
      </c>
      <c r="H57" s="11">
        <f t="shared" si="2"/>
        <v>1.5015015015015015E-2</v>
      </c>
      <c r="I57" s="1">
        <v>5</v>
      </c>
      <c r="J57" s="11">
        <f t="shared" si="0"/>
        <v>1.8726591760299626E-2</v>
      </c>
      <c r="K57" s="12">
        <f t="shared" si="1"/>
        <v>0.6940171993578742</v>
      </c>
      <c r="L57" s="1"/>
      <c r="M57" s="1"/>
      <c r="N57" s="1"/>
      <c r="O57" s="1"/>
    </row>
    <row r="58" spans="1:15" x14ac:dyDescent="0.2">
      <c r="A58" s="1"/>
      <c r="B58" s="7" t="s">
        <v>53</v>
      </c>
      <c r="C58" s="1">
        <v>7</v>
      </c>
      <c r="D58" s="1">
        <v>5</v>
      </c>
      <c r="E58" s="1">
        <v>19</v>
      </c>
      <c r="F58" s="5">
        <f t="shared" si="3"/>
        <v>1.6918967052537846E-2</v>
      </c>
      <c r="G58" s="1">
        <v>5</v>
      </c>
      <c r="H58" s="11">
        <f t="shared" si="2"/>
        <v>1.5015015015015015E-2</v>
      </c>
      <c r="I58" s="1">
        <v>5</v>
      </c>
      <c r="J58" s="11">
        <f t="shared" si="0"/>
        <v>1.8726591760299626E-2</v>
      </c>
      <c r="K58" s="12">
        <f t="shared" si="1"/>
        <v>0.6940171993578742</v>
      </c>
      <c r="L58" s="1"/>
      <c r="M58" s="1"/>
      <c r="N58" s="1"/>
      <c r="O58" s="1"/>
    </row>
    <row r="59" spans="1:15" x14ac:dyDescent="0.2">
      <c r="A59" s="1"/>
      <c r="B59" s="7" t="s">
        <v>54</v>
      </c>
      <c r="C59" s="1">
        <v>7</v>
      </c>
      <c r="D59" s="1">
        <v>5</v>
      </c>
      <c r="E59" s="1">
        <v>19</v>
      </c>
      <c r="F59" s="5">
        <f t="shared" si="3"/>
        <v>1.6918967052537846E-2</v>
      </c>
      <c r="G59" s="1">
        <v>5</v>
      </c>
      <c r="H59" s="11">
        <f t="shared" si="2"/>
        <v>1.5015015015015015E-2</v>
      </c>
      <c r="I59" s="1">
        <v>5</v>
      </c>
      <c r="J59" s="11">
        <f t="shared" si="0"/>
        <v>1.8726591760299626E-2</v>
      </c>
      <c r="K59" s="12">
        <f t="shared" si="1"/>
        <v>0.6940171993578742</v>
      </c>
      <c r="L59" s="1"/>
      <c r="M59" s="1"/>
      <c r="N59" s="1"/>
      <c r="O59" s="1"/>
    </row>
    <row r="60" spans="1:15" x14ac:dyDescent="0.2">
      <c r="A60" s="1"/>
      <c r="B60" s="7" t="s">
        <v>55</v>
      </c>
      <c r="C60" s="1">
        <v>7</v>
      </c>
      <c r="D60" s="1">
        <v>5</v>
      </c>
      <c r="E60" s="1">
        <v>19</v>
      </c>
      <c r="F60" s="5">
        <f t="shared" si="3"/>
        <v>1.6918967052537846E-2</v>
      </c>
      <c r="G60" s="1">
        <v>5</v>
      </c>
      <c r="H60" s="11">
        <f t="shared" si="2"/>
        <v>1.5015015015015015E-2</v>
      </c>
      <c r="I60" s="1">
        <v>5</v>
      </c>
      <c r="J60" s="11">
        <f t="shared" si="0"/>
        <v>1.8726591760299626E-2</v>
      </c>
      <c r="K60" s="12">
        <f t="shared" si="1"/>
        <v>0.6940171993578742</v>
      </c>
      <c r="L60" s="1"/>
      <c r="M60" s="1"/>
      <c r="N60" s="1"/>
      <c r="O60" s="1"/>
    </row>
    <row r="61" spans="1:15" x14ac:dyDescent="0.2">
      <c r="A61" s="1" t="s">
        <v>41</v>
      </c>
      <c r="B61" s="7" t="s">
        <v>56</v>
      </c>
      <c r="C61" s="1">
        <v>7</v>
      </c>
      <c r="D61" s="1">
        <v>5</v>
      </c>
      <c r="E61" s="1">
        <v>19</v>
      </c>
      <c r="F61" s="5">
        <f t="shared" si="3"/>
        <v>1.6918967052537846E-2</v>
      </c>
      <c r="G61" s="1">
        <v>5</v>
      </c>
      <c r="H61" s="11">
        <f t="shared" si="2"/>
        <v>1.5015015015015015E-2</v>
      </c>
      <c r="I61" s="1">
        <v>5</v>
      </c>
      <c r="J61" s="11">
        <f t="shared" si="0"/>
        <v>1.8726591760299626E-2</v>
      </c>
      <c r="K61" s="12">
        <f t="shared" si="1"/>
        <v>0.6940171993578742</v>
      </c>
      <c r="L61" s="1"/>
      <c r="M61" s="1"/>
      <c r="N61" s="1"/>
      <c r="O61" s="1"/>
    </row>
    <row r="62" spans="1:15" x14ac:dyDescent="0.2">
      <c r="A62" s="1">
        <v>3</v>
      </c>
      <c r="B62" s="4" t="s">
        <v>30</v>
      </c>
      <c r="C62" s="1"/>
      <c r="D62" s="1"/>
      <c r="E62" s="1"/>
      <c r="F62" s="5"/>
      <c r="G62" s="1"/>
      <c r="H62" s="11"/>
      <c r="I62" s="1"/>
      <c r="J62" s="11"/>
      <c r="K62" s="12"/>
      <c r="L62" s="1"/>
      <c r="M62" s="1"/>
      <c r="N62" s="1"/>
      <c r="O62" s="1"/>
    </row>
    <row r="63" spans="1:15" x14ac:dyDescent="0.2">
      <c r="A63" s="1">
        <v>3.1</v>
      </c>
      <c r="B63" s="4" t="s">
        <v>31</v>
      </c>
      <c r="C63" s="1">
        <v>6</v>
      </c>
      <c r="D63" s="1">
        <v>6</v>
      </c>
      <c r="E63" s="1">
        <v>18</v>
      </c>
      <c r="F63" s="5">
        <f>18/1123</f>
        <v>1.6028495102404273E-2</v>
      </c>
      <c r="G63" s="1">
        <v>6</v>
      </c>
      <c r="H63" s="11">
        <f t="shared" si="2"/>
        <v>1.8018018018018018E-2</v>
      </c>
      <c r="I63" s="1">
        <v>5</v>
      </c>
      <c r="J63" s="11">
        <f t="shared" si="0"/>
        <v>1.8726591760299626E-2</v>
      </c>
      <c r="K63" s="12">
        <f t="shared" si="1"/>
        <v>0.58538078786192904</v>
      </c>
      <c r="L63" s="1"/>
      <c r="M63" s="1"/>
      <c r="N63" s="1"/>
      <c r="O63" s="1"/>
    </row>
    <row r="64" spans="1:15" x14ac:dyDescent="0.2">
      <c r="A64" s="1">
        <v>3.2</v>
      </c>
      <c r="B64" s="4" t="s">
        <v>57</v>
      </c>
      <c r="C64" s="1">
        <v>7</v>
      </c>
      <c r="D64" s="1">
        <v>6</v>
      </c>
      <c r="E64" s="1">
        <v>20</v>
      </c>
      <c r="F64" s="5">
        <f>20/1123</f>
        <v>1.7809439002671415E-2</v>
      </c>
      <c r="G64" s="1">
        <v>7</v>
      </c>
      <c r="H64" s="11">
        <f t="shared" si="2"/>
        <v>2.1021021021021023E-2</v>
      </c>
      <c r="I64" s="1">
        <v>7</v>
      </c>
      <c r="J64" s="11">
        <f t="shared" si="0"/>
        <v>2.6217228464419477E-2</v>
      </c>
      <c r="K64" s="12">
        <f t="shared" si="1"/>
        <v>0.52181744312622114</v>
      </c>
      <c r="L64" s="1"/>
      <c r="M64" s="1"/>
      <c r="N64" s="1"/>
      <c r="O64" s="1"/>
    </row>
    <row r="65" spans="1:15" x14ac:dyDescent="0.2">
      <c r="A65" s="1">
        <v>3.3</v>
      </c>
      <c r="B65" s="4" t="s">
        <v>58</v>
      </c>
      <c r="C65" s="1">
        <v>7</v>
      </c>
      <c r="D65" s="1">
        <v>6</v>
      </c>
      <c r="E65" s="1">
        <v>20</v>
      </c>
      <c r="F65" s="5">
        <f>20/1123</f>
        <v>1.7809439002671415E-2</v>
      </c>
      <c r="G65" s="1">
        <v>7</v>
      </c>
      <c r="H65" s="11">
        <f t="shared" si="2"/>
        <v>2.1021021021021023E-2</v>
      </c>
      <c r="I65" s="1">
        <v>7</v>
      </c>
      <c r="J65" s="11">
        <f t="shared" si="0"/>
        <v>2.6217228464419477E-2</v>
      </c>
      <c r="K65" s="12">
        <f t="shared" si="1"/>
        <v>0.52181744312622114</v>
      </c>
      <c r="L65" s="1"/>
      <c r="M65" s="1"/>
      <c r="N65" s="1"/>
      <c r="O65" s="1"/>
    </row>
    <row r="66" spans="1:15" x14ac:dyDescent="0.2">
      <c r="A66" s="1">
        <v>3.4</v>
      </c>
      <c r="B66" s="4" t="s">
        <v>59</v>
      </c>
      <c r="C66" s="1"/>
      <c r="D66" s="1"/>
      <c r="E66" s="1"/>
      <c r="F66" s="5"/>
      <c r="G66" s="1"/>
      <c r="H66" s="11"/>
      <c r="I66" s="1"/>
      <c r="J66" s="11"/>
      <c r="K66" s="12"/>
      <c r="L66" s="1"/>
      <c r="M66" s="1"/>
      <c r="N66" s="1"/>
      <c r="O66" s="1"/>
    </row>
    <row r="67" spans="1:15" x14ac:dyDescent="0.2">
      <c r="A67" s="1"/>
      <c r="B67" s="2" t="s">
        <v>60</v>
      </c>
      <c r="C67" s="1">
        <v>5</v>
      </c>
      <c r="D67" s="1">
        <v>5</v>
      </c>
      <c r="E67" s="1">
        <v>15</v>
      </c>
      <c r="F67" s="5">
        <f>15/1123</f>
        <v>1.3357079252003561E-2</v>
      </c>
      <c r="G67" s="1">
        <v>5</v>
      </c>
      <c r="H67" s="11">
        <f t="shared" si="2"/>
        <v>1.5015015015015015E-2</v>
      </c>
      <c r="I67" s="1">
        <v>4</v>
      </c>
      <c r="J67" s="11">
        <f t="shared" si="0"/>
        <v>1.4981273408239701E-2</v>
      </c>
      <c r="K67" s="12">
        <f t="shared" si="1"/>
        <v>0.59349888724382238</v>
      </c>
      <c r="L67" s="1"/>
      <c r="M67" s="1"/>
      <c r="N67" s="1"/>
      <c r="O67" s="1"/>
    </row>
    <row r="68" spans="1:15" x14ac:dyDescent="0.2">
      <c r="A68" s="1"/>
      <c r="B68" s="2" t="s">
        <v>61</v>
      </c>
      <c r="C68" s="1">
        <v>6</v>
      </c>
      <c r="D68" s="1">
        <v>5</v>
      </c>
      <c r="E68" s="1">
        <v>17</v>
      </c>
      <c r="F68" s="5">
        <f>17/1123</f>
        <v>1.5138023152270703E-2</v>
      </c>
      <c r="G68" s="1">
        <v>6</v>
      </c>
      <c r="H68" s="11">
        <f t="shared" si="2"/>
        <v>1.8018018018018018E-2</v>
      </c>
      <c r="I68" s="1">
        <v>6</v>
      </c>
      <c r="J68" s="11">
        <f t="shared" si="0"/>
        <v>2.247191011235955E-2</v>
      </c>
      <c r="K68" s="12">
        <f t="shared" si="1"/>
        <v>0.51746896443350265</v>
      </c>
      <c r="L68" s="1"/>
      <c r="M68" s="1"/>
      <c r="N68" s="1"/>
      <c r="O68" s="1"/>
    </row>
    <row r="69" spans="1:15" x14ac:dyDescent="0.2">
      <c r="A69" s="1">
        <v>3.5</v>
      </c>
      <c r="B69" s="4" t="s">
        <v>62</v>
      </c>
      <c r="C69" s="1"/>
      <c r="D69" s="1"/>
      <c r="E69" s="1"/>
      <c r="F69" s="1"/>
      <c r="G69" s="1"/>
      <c r="H69" s="11"/>
      <c r="I69" s="1"/>
      <c r="J69" s="11"/>
      <c r="K69" s="12"/>
      <c r="L69" s="1"/>
      <c r="M69" s="1"/>
      <c r="N69" s="1"/>
      <c r="O69" s="1"/>
    </row>
    <row r="70" spans="1:15" x14ac:dyDescent="0.2">
      <c r="A70" s="1"/>
      <c r="B70" s="1" t="s">
        <v>64</v>
      </c>
      <c r="C70" s="1">
        <v>5</v>
      </c>
      <c r="D70" s="1">
        <v>4</v>
      </c>
      <c r="E70" s="1">
        <v>14</v>
      </c>
      <c r="F70" s="11">
        <v>1.2E-2</v>
      </c>
      <c r="G70" s="1">
        <v>5</v>
      </c>
      <c r="H70" s="11">
        <f t="shared" si="2"/>
        <v>1.5015015015015015E-2</v>
      </c>
      <c r="I70" s="1">
        <v>5</v>
      </c>
      <c r="J70" s="11">
        <f t="shared" si="0"/>
        <v>1.8726591760299626E-2</v>
      </c>
      <c r="K70" s="12">
        <f t="shared" si="1"/>
        <v>0.49224083044982697</v>
      </c>
      <c r="L70" s="1"/>
      <c r="M70" s="1"/>
      <c r="N70" s="1"/>
      <c r="O70" s="1"/>
    </row>
    <row r="71" spans="1:15" x14ac:dyDescent="0.2">
      <c r="A71" s="1"/>
      <c r="B71" s="1" t="s">
        <v>85</v>
      </c>
      <c r="C71" s="1">
        <v>8</v>
      </c>
      <c r="D71" s="1">
        <v>7</v>
      </c>
      <c r="E71" s="1">
        <v>23</v>
      </c>
      <c r="F71" s="11">
        <v>2.0400000000000001E-2</v>
      </c>
      <c r="G71" s="1">
        <v>8</v>
      </c>
      <c r="H71" s="11">
        <f t="shared" si="2"/>
        <v>2.4024024024024024E-2</v>
      </c>
      <c r="I71" s="1">
        <v>6</v>
      </c>
      <c r="J71" s="11">
        <f t="shared" si="0"/>
        <v>2.247191011235955E-2</v>
      </c>
      <c r="K71" s="12">
        <f t="shared" si="1"/>
        <v>0.57855961722488047</v>
      </c>
      <c r="L71" s="1"/>
      <c r="M71" s="1"/>
      <c r="N71" s="1"/>
      <c r="O71" s="1"/>
    </row>
    <row r="72" spans="1:15" x14ac:dyDescent="0.2">
      <c r="A72" s="1"/>
      <c r="B72" s="1" t="s">
        <v>65</v>
      </c>
      <c r="C72" s="1">
        <v>7</v>
      </c>
      <c r="D72" s="1">
        <v>7</v>
      </c>
      <c r="E72" s="1">
        <v>21</v>
      </c>
      <c r="F72" s="11">
        <v>1.8599999999999998E-2</v>
      </c>
      <c r="G72" s="1">
        <v>5</v>
      </c>
      <c r="H72" s="11">
        <f t="shared" si="2"/>
        <v>1.5015015015015015E-2</v>
      </c>
      <c r="I72" s="1">
        <v>6</v>
      </c>
      <c r="J72" s="11">
        <f t="shared" si="0"/>
        <v>2.247191011235955E-2</v>
      </c>
      <c r="K72" s="12">
        <f t="shared" si="1"/>
        <v>0.70854524421593823</v>
      </c>
      <c r="L72" s="1"/>
      <c r="M72" s="1"/>
      <c r="N72" s="1"/>
      <c r="O72" s="1"/>
    </row>
    <row r="73" spans="1:15" x14ac:dyDescent="0.2">
      <c r="B73" s="1" t="s">
        <v>66</v>
      </c>
      <c r="C73" s="1">
        <v>7</v>
      </c>
      <c r="D73" s="1">
        <v>7</v>
      </c>
      <c r="E73" s="1">
        <v>21</v>
      </c>
      <c r="F73" s="11">
        <v>1.8599999999999998E-2</v>
      </c>
      <c r="G73" s="1">
        <v>5</v>
      </c>
      <c r="H73" s="11">
        <f t="shared" si="2"/>
        <v>1.5015015015015015E-2</v>
      </c>
      <c r="I73" s="1">
        <v>6</v>
      </c>
      <c r="J73" s="11">
        <f t="shared" si="0"/>
        <v>2.247191011235955E-2</v>
      </c>
      <c r="K73" s="12">
        <f t="shared" si="1"/>
        <v>0.70854524421593823</v>
      </c>
    </row>
    <row r="74" spans="1:15" x14ac:dyDescent="0.2">
      <c r="B74" s="1" t="s">
        <v>67</v>
      </c>
      <c r="C74" s="1">
        <v>5</v>
      </c>
      <c r="D74" s="1">
        <v>4</v>
      </c>
      <c r="E74" s="1">
        <v>14</v>
      </c>
      <c r="F74" s="8">
        <v>1.24E-2</v>
      </c>
      <c r="G74" s="1">
        <v>4</v>
      </c>
      <c r="H74" s="11">
        <f t="shared" si="2"/>
        <v>1.2012012012012012E-2</v>
      </c>
      <c r="I74" s="1">
        <v>5</v>
      </c>
      <c r="J74" s="11">
        <f t="shared" si="0"/>
        <v>1.8726591760299626E-2</v>
      </c>
      <c r="K74" s="12">
        <f t="shared" si="1"/>
        <v>0.58010860299921063</v>
      </c>
    </row>
    <row r="75" spans="1:15" x14ac:dyDescent="0.2">
      <c r="B75" s="1" t="s">
        <v>68</v>
      </c>
      <c r="C75" s="1">
        <v>4</v>
      </c>
      <c r="D75" s="1">
        <v>4</v>
      </c>
      <c r="E75" s="1">
        <v>12</v>
      </c>
      <c r="F75" s="8">
        <v>1.06E-2</v>
      </c>
      <c r="G75" s="1">
        <v>5</v>
      </c>
      <c r="H75" s="11">
        <f t="shared" si="2"/>
        <v>1.5015015015015015E-2</v>
      </c>
      <c r="I75" s="1">
        <v>5</v>
      </c>
      <c r="J75" s="11">
        <f t="shared" si="0"/>
        <v>1.8726591760299626E-2</v>
      </c>
      <c r="K75" s="12">
        <f t="shared" si="1"/>
        <v>0.43481273356401384</v>
      </c>
    </row>
    <row r="76" spans="1:15" x14ac:dyDescent="0.2">
      <c r="A76">
        <v>3.6</v>
      </c>
      <c r="B76" s="4" t="s">
        <v>63</v>
      </c>
      <c r="H76" s="11"/>
      <c r="J76" s="11"/>
      <c r="K76" s="12"/>
    </row>
    <row r="77" spans="1:15" x14ac:dyDescent="0.2">
      <c r="B77" s="1" t="s">
        <v>69</v>
      </c>
      <c r="C77" s="1">
        <v>7</v>
      </c>
      <c r="D77" s="1">
        <v>6</v>
      </c>
      <c r="E77" s="1">
        <v>20</v>
      </c>
      <c r="F77" s="8">
        <v>1.78E-2</v>
      </c>
      <c r="G77" s="1">
        <v>7</v>
      </c>
      <c r="H77" s="11">
        <f t="shared" si="2"/>
        <v>2.1021021021021023E-2</v>
      </c>
      <c r="I77" s="1">
        <v>6</v>
      </c>
      <c r="J77" s="11">
        <f t="shared" si="0"/>
        <v>2.247191011235955E-2</v>
      </c>
      <c r="K77" s="12">
        <f t="shared" si="1"/>
        <v>0.55181861924686193</v>
      </c>
    </row>
    <row r="78" spans="1:15" x14ac:dyDescent="0.2">
      <c r="B78" s="1" t="s">
        <v>70</v>
      </c>
      <c r="C78" s="1">
        <v>7</v>
      </c>
      <c r="D78" s="1">
        <v>6</v>
      </c>
      <c r="E78" s="1">
        <v>20</v>
      </c>
      <c r="F78" s="8">
        <v>1.78E-2</v>
      </c>
      <c r="G78" s="1">
        <v>7</v>
      </c>
      <c r="H78" s="11">
        <f t="shared" si="2"/>
        <v>2.1021021021021023E-2</v>
      </c>
      <c r="I78" s="1">
        <v>6</v>
      </c>
      <c r="J78" s="11">
        <f t="shared" si="0"/>
        <v>2.247191011235955E-2</v>
      </c>
      <c r="K78" s="12">
        <f t="shared" si="1"/>
        <v>0.55181861924686193</v>
      </c>
    </row>
    <row r="79" spans="1:15" x14ac:dyDescent="0.2">
      <c r="B79" s="1" t="s">
        <v>71</v>
      </c>
      <c r="C79" s="1">
        <v>7</v>
      </c>
      <c r="D79" s="1">
        <v>6</v>
      </c>
      <c r="E79" s="1">
        <v>20</v>
      </c>
      <c r="F79" s="8">
        <v>1.78E-2</v>
      </c>
      <c r="G79" s="1">
        <v>7</v>
      </c>
      <c r="H79" s="11">
        <f t="shared" si="2"/>
        <v>2.1021021021021023E-2</v>
      </c>
      <c r="I79" s="1">
        <v>6</v>
      </c>
      <c r="J79" s="11">
        <f t="shared" si="0"/>
        <v>2.247191011235955E-2</v>
      </c>
      <c r="K79" s="12">
        <f t="shared" si="1"/>
        <v>0.55181861924686193</v>
      </c>
    </row>
    <row r="80" spans="1:15" x14ac:dyDescent="0.2">
      <c r="A80">
        <v>4</v>
      </c>
      <c r="B80" s="4" t="s">
        <v>72</v>
      </c>
      <c r="H80" s="11"/>
      <c r="J80" s="11"/>
      <c r="K80" s="12"/>
    </row>
    <row r="81" spans="1:11" x14ac:dyDescent="0.2">
      <c r="A81">
        <v>4.0999999999999996</v>
      </c>
      <c r="B81" s="4" t="s">
        <v>73</v>
      </c>
      <c r="C81" s="1">
        <v>7</v>
      </c>
      <c r="D81" s="1">
        <v>6</v>
      </c>
      <c r="E81" s="1">
        <v>20</v>
      </c>
      <c r="F81" s="8">
        <v>1.78E-2</v>
      </c>
      <c r="G81" s="1">
        <v>7</v>
      </c>
      <c r="H81" s="11">
        <f t="shared" si="2"/>
        <v>2.1021021021021023E-2</v>
      </c>
      <c r="I81" s="1">
        <v>7</v>
      </c>
      <c r="J81" s="11">
        <f t="shared" si="0"/>
        <v>2.6217228464419477E-2</v>
      </c>
      <c r="K81" s="12">
        <f t="shared" si="1"/>
        <v>0.52154087988136422</v>
      </c>
    </row>
    <row r="82" spans="1:11" x14ac:dyDescent="0.2">
      <c r="A82">
        <v>4.2</v>
      </c>
      <c r="B82" s="4" t="s">
        <v>74</v>
      </c>
      <c r="C82" s="1">
        <v>7</v>
      </c>
      <c r="D82" s="1">
        <v>6</v>
      </c>
      <c r="E82" s="1">
        <v>20</v>
      </c>
      <c r="F82" s="8">
        <v>1.78E-2</v>
      </c>
      <c r="G82" s="1">
        <v>7</v>
      </c>
      <c r="H82" s="11">
        <f t="shared" si="2"/>
        <v>2.1021021021021023E-2</v>
      </c>
      <c r="I82" s="1">
        <v>7</v>
      </c>
      <c r="J82" s="11">
        <f t="shared" si="0"/>
        <v>2.6217228464419477E-2</v>
      </c>
      <c r="K82" s="12">
        <f t="shared" si="1"/>
        <v>0.52154087988136422</v>
      </c>
    </row>
    <row r="83" spans="1:11" x14ac:dyDescent="0.2">
      <c r="A83">
        <v>4.3</v>
      </c>
      <c r="B83" s="4" t="s">
        <v>75</v>
      </c>
      <c r="C83" s="1">
        <v>7</v>
      </c>
      <c r="D83" s="1">
        <v>6</v>
      </c>
      <c r="E83" s="1">
        <v>20</v>
      </c>
      <c r="F83" s="8">
        <v>1.78E-2</v>
      </c>
      <c r="G83" s="1">
        <v>7</v>
      </c>
      <c r="H83" s="11">
        <f t="shared" si="2"/>
        <v>2.1021021021021023E-2</v>
      </c>
      <c r="I83" s="1">
        <v>7</v>
      </c>
      <c r="J83" s="11">
        <f t="shared" si="0"/>
        <v>2.6217228464419477E-2</v>
      </c>
      <c r="K83" s="12">
        <f t="shared" si="1"/>
        <v>0.52154087988136422</v>
      </c>
    </row>
    <row r="84" spans="1:11" x14ac:dyDescent="0.2">
      <c r="A84">
        <v>4.4000000000000004</v>
      </c>
      <c r="B84" s="4" t="s">
        <v>76</v>
      </c>
      <c r="C84" s="1">
        <v>7</v>
      </c>
      <c r="D84" s="1">
        <v>6</v>
      </c>
      <c r="E84" s="1">
        <v>20</v>
      </c>
      <c r="F84" s="8">
        <v>1.78E-2</v>
      </c>
      <c r="G84" s="1">
        <v>7</v>
      </c>
      <c r="H84" s="11">
        <f t="shared" si="2"/>
        <v>2.1021021021021023E-2</v>
      </c>
      <c r="I84" s="1">
        <v>7</v>
      </c>
      <c r="J84" s="11">
        <f t="shared" si="0"/>
        <v>2.6217228464419477E-2</v>
      </c>
      <c r="K84" s="12">
        <f t="shared" si="1"/>
        <v>0.52154087988136422</v>
      </c>
    </row>
    <row r="85" spans="1:11" x14ac:dyDescent="0.2">
      <c r="A85">
        <v>4.5</v>
      </c>
      <c r="B85" s="4" t="s">
        <v>77</v>
      </c>
      <c r="C85" s="1">
        <v>6</v>
      </c>
      <c r="D85" s="1">
        <v>6</v>
      </c>
      <c r="E85" s="1">
        <v>20</v>
      </c>
      <c r="F85" s="8">
        <v>1.78E-2</v>
      </c>
      <c r="G85" s="1">
        <v>7</v>
      </c>
      <c r="H85" s="11">
        <f t="shared" si="2"/>
        <v>2.1021021021021023E-2</v>
      </c>
      <c r="I85" s="1">
        <v>6</v>
      </c>
      <c r="J85" s="11">
        <f t="shared" si="0"/>
        <v>2.247191011235955E-2</v>
      </c>
      <c r="K85" s="12">
        <f t="shared" si="1"/>
        <v>0.55181861924686193</v>
      </c>
    </row>
    <row r="86" spans="1:11" x14ac:dyDescent="0.2">
      <c r="A86">
        <v>4.5999999999999996</v>
      </c>
      <c r="B86" s="4" t="s">
        <v>78</v>
      </c>
      <c r="H86" s="11"/>
      <c r="J86" s="11"/>
      <c r="K86" s="12"/>
    </row>
    <row r="87" spans="1:11" x14ac:dyDescent="0.2">
      <c r="B87" s="2" t="s">
        <v>79</v>
      </c>
      <c r="C87" s="1">
        <v>7</v>
      </c>
      <c r="D87" s="1">
        <v>8</v>
      </c>
      <c r="E87" s="1">
        <v>22</v>
      </c>
      <c r="F87" s="8">
        <v>1.95E-2</v>
      </c>
      <c r="G87" s="1">
        <v>8</v>
      </c>
      <c r="H87" s="11">
        <f t="shared" si="2"/>
        <v>2.4024024024024024E-2</v>
      </c>
      <c r="I87" s="1">
        <v>7</v>
      </c>
      <c r="J87" s="11">
        <f t="shared" si="0"/>
        <v>2.6217228464419477E-2</v>
      </c>
      <c r="K87" s="12">
        <f t="shared" si="1"/>
        <v>0.52514447978191725</v>
      </c>
    </row>
    <row r="88" spans="1:11" x14ac:dyDescent="0.2">
      <c r="B88" s="2" t="s">
        <v>80</v>
      </c>
      <c r="C88" s="1">
        <v>7</v>
      </c>
      <c r="D88" s="1">
        <v>8</v>
      </c>
      <c r="E88" s="1">
        <v>22</v>
      </c>
      <c r="F88" s="8">
        <v>1.95E-2</v>
      </c>
      <c r="G88" s="1">
        <v>8</v>
      </c>
      <c r="H88" s="11">
        <f t="shared" si="2"/>
        <v>2.4024024024024024E-2</v>
      </c>
      <c r="I88" s="1">
        <v>7</v>
      </c>
      <c r="J88" s="11">
        <f t="shared" si="0"/>
        <v>2.6217228464419477E-2</v>
      </c>
      <c r="K88" s="12">
        <f t="shared" si="1"/>
        <v>0.52514447978191725</v>
      </c>
    </row>
    <row r="89" spans="1:11" x14ac:dyDescent="0.2">
      <c r="A89">
        <v>5</v>
      </c>
      <c r="B89" s="4" t="s">
        <v>82</v>
      </c>
      <c r="H89" s="11"/>
      <c r="J89" s="11"/>
      <c r="K89" s="12"/>
    </row>
    <row r="90" spans="1:11" x14ac:dyDescent="0.2">
      <c r="B90" s="2" t="s">
        <v>81</v>
      </c>
      <c r="C90" s="1">
        <v>7</v>
      </c>
      <c r="D90" s="1">
        <v>7</v>
      </c>
      <c r="E90" s="1">
        <v>21</v>
      </c>
      <c r="F90" s="8">
        <v>1.8599999999999998E-2</v>
      </c>
      <c r="G90" s="1">
        <v>8</v>
      </c>
      <c r="H90" s="11">
        <f t="shared" si="2"/>
        <v>2.4024024024024024E-2</v>
      </c>
      <c r="I90" s="1">
        <v>7</v>
      </c>
      <c r="J90" s="11">
        <f t="shared" ref="J90:J92" si="4">I90/267</f>
        <v>2.6217228464419477E-2</v>
      </c>
      <c r="K90" s="12">
        <f t="shared" ref="K90:K92" si="5">F90/(H90+J90*0.5)</f>
        <v>0.50090704225352101</v>
      </c>
    </row>
    <row r="91" spans="1:11" x14ac:dyDescent="0.2">
      <c r="B91" s="2" t="s">
        <v>83</v>
      </c>
      <c r="C91" s="1">
        <v>7</v>
      </c>
      <c r="D91" s="1">
        <v>7</v>
      </c>
      <c r="E91" s="1">
        <v>21</v>
      </c>
      <c r="F91" s="8">
        <v>1.8599999999999998E-2</v>
      </c>
      <c r="G91" s="1">
        <v>8</v>
      </c>
      <c r="H91" s="11">
        <f t="shared" si="2"/>
        <v>2.4024024024024024E-2</v>
      </c>
      <c r="I91" s="1">
        <v>7</v>
      </c>
      <c r="J91" s="11">
        <f t="shared" si="4"/>
        <v>2.6217228464419477E-2</v>
      </c>
      <c r="K91" s="12">
        <f t="shared" si="5"/>
        <v>0.50090704225352101</v>
      </c>
    </row>
    <row r="92" spans="1:11" x14ac:dyDescent="0.2">
      <c r="B92" s="2" t="s">
        <v>84</v>
      </c>
      <c r="C92" s="1">
        <v>7</v>
      </c>
      <c r="D92" s="1">
        <v>7</v>
      </c>
      <c r="E92" s="1">
        <v>21</v>
      </c>
      <c r="F92" s="9">
        <v>1.8599999999999998E-2</v>
      </c>
      <c r="G92" s="1">
        <v>8</v>
      </c>
      <c r="H92" s="11">
        <f t="shared" ref="H92" si="6">G92/333</f>
        <v>2.4024024024024024E-2</v>
      </c>
      <c r="I92" s="1">
        <v>7</v>
      </c>
      <c r="J92" s="11">
        <f t="shared" si="4"/>
        <v>2.6217228464419477E-2</v>
      </c>
      <c r="K92" s="12">
        <f t="shared" si="5"/>
        <v>0.50090704225352101</v>
      </c>
    </row>
    <row r="93" spans="1:11" x14ac:dyDescent="0.2">
      <c r="E93">
        <f>SUM(E23:E92)</f>
        <v>1123</v>
      </c>
      <c r="F93" s="10"/>
      <c r="G93">
        <f>SUM(G24:G92)</f>
        <v>333</v>
      </c>
      <c r="I93">
        <f>SUM(I24:I92)</f>
        <v>267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LDZ</dc:creator>
  <cp:lastModifiedBy>水 水水</cp:lastModifiedBy>
  <dcterms:created xsi:type="dcterms:W3CDTF">2015-06-05T18:19:34Z</dcterms:created>
  <dcterms:modified xsi:type="dcterms:W3CDTF">2023-05-07T19:18:28Z</dcterms:modified>
</cp:coreProperties>
</file>