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igo\MyProjects\Excel\Intermediario\aulas\"/>
    </mc:Choice>
  </mc:AlternateContent>
  <xr:revisionPtr revIDLastSave="0" documentId="13_ncr:1_{00BED94C-DAE7-453C-BC69-5427C6A37DF0}" xr6:coauthVersionLast="47" xr6:coauthVersionMax="47" xr10:uidLastSave="{00000000-0000-0000-0000-000000000000}"/>
  <bookViews>
    <workbookView xWindow="810" yWindow="-120" windowWidth="28110" windowHeight="16440" activeTab="2" xr2:uid="{00000000-000D-0000-FFFF-FFFF00000000}"/>
  </bookViews>
  <sheets>
    <sheet name="BaseDados" sheetId="1" r:id="rId1"/>
    <sheet name="Soma.se" sheetId="2" r:id="rId2"/>
    <sheet name="Soma.ses" sheetId="3" r:id="rId3"/>
  </sheets>
  <definedNames>
    <definedName name="_xlnm._FilterDatabase" localSheetId="0" hidden="1">BaseDados!$A$1:$G$2001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C7" i="2"/>
  <c r="D8" i="3"/>
  <c r="D10" i="3"/>
  <c r="D9" i="3"/>
  <c r="D7" i="3"/>
  <c r="C10" i="3"/>
  <c r="C9" i="3"/>
  <c r="C8" i="3"/>
  <c r="D7" i="2"/>
  <c r="D9" i="2"/>
  <c r="D10" i="2"/>
  <c r="D8" i="2"/>
  <c r="C10" i="2"/>
  <c r="C9" i="2"/>
  <c r="C8" i="2" l="1"/>
</calcChain>
</file>

<file path=xl/sharedStrings.xml><?xml version="1.0" encoding="utf-8"?>
<sst xmlns="http://schemas.openxmlformats.org/spreadsheetml/2006/main" count="8031" uniqueCount="24">
  <si>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</si>
  <si>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</si>
  <si>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</si>
  <si>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</si>
  <si>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</si>
  <si>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</si>
  <si>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</si>
  <si>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</si>
  <si>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</si>
  <si>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</si>
  <si>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</si>
  <si>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</si>
  <si>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</si>
  <si>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</si>
  <si>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</si>
  <si>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</si>
  <si>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</si>
  <si>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</si>
  <si>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</si>
  <si>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</si>
  <si>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</si>
  <si>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</si>
  <si>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</si>
  <si>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VENDAS POR LOJA POR CATEGORIA E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</si>
</sst>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right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4" fontId="3" fillId="0" borderId="2" xfId="1" applyFont="1" applyBorder="1" applyAlignment="1">
      <alignment vertical="center"/>
    </xf>
    <xf numFmtId="44" fontId="3" fillId="0" borderId="0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0" fontId="3" fillId="0" borderId="0" xfId="0" applyFont="1" applyAlignment="1">
      <alignment vertical="center"/>
    </xf>
  </cellXfs>
  <cellStyles count="2">
    <cellStyle name="Moeda" xfId="1" builtinId="4"/>
    <cellStyle name="Normal" xfId="0" builtinId="0"/>
  </cellStyles>
  <dxfs count="3">
    <dxf>
      <numFmt numFmtId="164" formatCode="&quot;R$&quot;\ #,##0.0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6334803894194081"/>
          <c:y val="0.15985928842228053"/>
          <c:w val="0.46699974559917595"/>
          <c:h val="0.68590587634878963"/>
        </c:manualLayout>
      </c:layout>
      <c:pieChart>
        <c:varyColors val="1"/>
        <c:ser>
          <c:idx val="0"/>
          <c:order val="0"/>
          <c:tx>
            <c:strRef>
              <c:f>Soma.se!$C$6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45-48E7-8FFF-94CDE28C44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45-48E7-8FFF-94CDE28C44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45-48E7-8FFF-94CDE28C44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45-48E7-8FFF-94CDE28C4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Soma.se!$C$7:$C$10</c:f>
              <c:numCache>
                <c:formatCode>#,##0</c:formatCode>
                <c:ptCount val="4"/>
                <c:pt idx="0">
                  <c:v>7558</c:v>
                </c:pt>
                <c:pt idx="1">
                  <c:v>8494</c:v>
                </c:pt>
                <c:pt idx="2">
                  <c:v>7837</c:v>
                </c:pt>
                <c:pt idx="3">
                  <c:v>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3-4F79-A667-10CCD767E5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775822878599507"/>
          <c:y val="0.14134076990376204"/>
          <c:w val="0.48534503761192521"/>
          <c:h val="0.70442439486730812"/>
        </c:manualLayout>
      </c:layout>
      <c:pieChart>
        <c:varyColors val="1"/>
        <c:ser>
          <c:idx val="0"/>
          <c:order val="0"/>
          <c:tx>
            <c:strRef>
              <c:f>Soma.se!$D$6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FF-45A1-BB60-63A647D1B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FF-45A1-BB60-63A647D1BE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FF-45A1-BB60-63A647D1BE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41-4D03-BD4B-667106BB1E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Soma.se!$D$7:$D$10</c:f>
              <c:numCache>
                <c:formatCode>_("R$"* #,##0.00_);_("R$"* \(#,##0.00\);_("R$"* "-"??_);_(@_)</c:formatCode>
                <c:ptCount val="4"/>
                <c:pt idx="0">
                  <c:v>77069</c:v>
                </c:pt>
                <c:pt idx="1">
                  <c:v>84906</c:v>
                </c:pt>
                <c:pt idx="2">
                  <c:v>81247</c:v>
                </c:pt>
                <c:pt idx="3">
                  <c:v>77743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1-4D03-BD4B-667106BB1E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190939393939394"/>
          <c:y val="0.13789851851851853"/>
          <c:w val="0.49125681818181816"/>
          <c:h val="0.72050999999999998"/>
        </c:manualLayout>
      </c:layout>
      <c:pieChart>
        <c:varyColors val="1"/>
        <c:ser>
          <c:idx val="0"/>
          <c:order val="0"/>
          <c:tx>
            <c:strRef>
              <c:f>Soma.ses!$C$6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C2-41D9-8134-CF3E885A16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C2-41D9-8134-CF3E885A16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C2-41D9-8134-CF3E885A16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C2-41D9-8134-CF3E885A16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Soma.ses!$C$7:$C$10</c:f>
              <c:numCache>
                <c:formatCode>#,##0</c:formatCode>
                <c:ptCount val="4"/>
                <c:pt idx="0">
                  <c:v>777</c:v>
                </c:pt>
                <c:pt idx="1">
                  <c:v>1086</c:v>
                </c:pt>
                <c:pt idx="2">
                  <c:v>873</c:v>
                </c:pt>
                <c:pt idx="3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C2-41D9-8134-CF3E885A1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475050505050505"/>
          <c:y val="0.12849111111111111"/>
          <c:w val="0.5137063131313131"/>
          <c:h val="0.7534359259259259"/>
        </c:manualLayout>
      </c:layout>
      <c:pieChart>
        <c:varyColors val="1"/>
        <c:ser>
          <c:idx val="0"/>
          <c:order val="0"/>
          <c:tx>
            <c:strRef>
              <c:f>Soma.ses!$D$6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39-4F00-BB2C-1BB7E223B4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39-4F00-BB2C-1BB7E223B4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39-4F00-BB2C-1BB7E223B4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39-4F00-BB2C-1BB7E223B4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Soma.ses!$D$7:$D$10</c:f>
              <c:numCache>
                <c:formatCode>_("R$"* #,##0.00_);_("R$"* \(#,##0.00\);_("R$"* "-"??_);_(@_)</c:formatCode>
                <c:ptCount val="4"/>
                <c:pt idx="0">
                  <c:v>7696</c:v>
                </c:pt>
                <c:pt idx="1">
                  <c:v>10630</c:v>
                </c:pt>
                <c:pt idx="2">
                  <c:v>9093</c:v>
                </c:pt>
                <c:pt idx="3">
                  <c:v>11613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39-4F00-BB2C-1BB7E223B4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161925</xdr:rowOff>
    </xdr:from>
    <xdr:to>
      <xdr:col>8</xdr:col>
      <xdr:colOff>466725</xdr:colOff>
      <xdr:row>19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E7AE82-51F5-4D16-9E60-3E19A021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4</xdr:row>
      <xdr:rowOff>161925</xdr:rowOff>
    </xdr:from>
    <xdr:to>
      <xdr:col>12</xdr:col>
      <xdr:colOff>638175</xdr:colOff>
      <xdr:row>19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DA07C8-8B10-478B-BE85-D361FA1DB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666748</xdr:colOff>
      <xdr:row>4</xdr:row>
      <xdr:rowOff>85723</xdr:rowOff>
    </xdr:from>
    <xdr:to>
      <xdr:col>8</xdr:col>
      <xdr:colOff>702448</xdr:colOff>
      <xdr:row>18</xdr:row>
      <xdr:rowOff>118723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744A8D-CC91-4B6C-AF46-EA705EAD0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857250</xdr:colOff>
      <xdr:row>4</xdr:row>
      <xdr:rowOff>85723</xdr:rowOff>
    </xdr:from>
    <xdr:to>
      <xdr:col>12</xdr:col>
      <xdr:colOff>892950</xdr:colOff>
      <xdr:row>18</xdr:row>
      <xdr:rowOff>118723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52DB90-5107-4E0C-824E-1832D2AB9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E69816-2B32-4026-86D0-EF4D1AE1058D}" name="tbVendas" displayName="tbVendas" ref="A1:G2001" totalsRowShown="0">
  <autoFilter ref="A1:G2001" xr:uid="{0BE69816-2B32-4026-86D0-EF4D1AE1058D}"/>
  <tableColumns count="7">
    <tableColumn id="1" xr3:uid="{FF21EC1B-9A4D-41E2-8CE5-0E10485A3C98}" name="DATA" dataDxfId="2"/>
    <tableColumn id="2" xr3:uid="{E6F9EB1B-FD7F-41B8-81D2-958D7C8FBB45}" name="LOJA"/>
    <tableColumn id="3" xr3:uid="{24000A18-2E12-4D3B-B45B-FA65B8358666}" name="CATEGORIA"/>
    <tableColumn id="4" xr3:uid="{E1B4FCE9-47D9-41AC-BE8A-8228CBCA96ED}" name="GÊNERO"/>
    <tableColumn id="5" xr3:uid="{010D2477-983D-4A5A-AD53-5A366CDC7E82}" name="VOLUME" dataDxfId="1"/>
    <tableColumn id="6" xr3:uid="{FDD2F354-E8C8-407B-921E-FAD434B94115}" name="VALOR" dataDxfId="0"/>
    <tableColumn id="7" xr3:uid="{107DABA2-BC8E-4E2E-AF28-008D8FFF6B35}" name="FORMA DE PAGAMENTO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01"/>
  <sheetViews>
    <sheetView showGridLines="0" workbookViewId="0">
      <selection activeCell="C14" sqref="C14"/>
    </sheetView>
  </sheetViews>
  <sheetFormatPr defaultRowHeight="15" x14ac:dyDescent="0.25"/>
  <cols>
    <col min="1" max="1" width="15.7109375" style="3" customWidth="1"/>
    <col min="2" max="2" width="15.7109375" style="1" customWidth="1"/>
    <col min="3" max="3" width="30.7109375" style="1" customWidth="1"/>
    <col min="4" max="4" width="15.7109375" style="1" customWidth="1"/>
    <col min="5" max="5" width="15.7109375" style="4" customWidth="1"/>
    <col min="6" max="6" width="15.7109375" style="2" customWidth="1"/>
    <col min="7" max="7" width="24.42578125" style="1" customWidth="1"/>
    <col min="8" max="8" width="29" style="5" customWidth="1"/>
    <col min="9" max="9" width="27.5703125" bestFit="1" customWidth="1"/>
  </cols>
  <sheetData>
    <row r="1" spans="1:7" x14ac:dyDescent="0.25">
      <c r="A1" s="9" t="s">
        <v>0</v>
      </c>
      <c r="B1" t="s">
        <v>1</v>
      </c>
      <c r="C1" t="s">
        <v>9</v>
      </c>
      <c r="D1" t="s">
        <v>14</v>
      </c>
      <c r="E1" s="4" t="s">
        <v>3</v>
      </c>
      <c r="F1" s="2" t="s">
        <v>4</v>
      </c>
      <c r="G1" t="s">
        <v>2</v>
      </c>
    </row>
    <row r="2" spans="1:7" x14ac:dyDescent="0.25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25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25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25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25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25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25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25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25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25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25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25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25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25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25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25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25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25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25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25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25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25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25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25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25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25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25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25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25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25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25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25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25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25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25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25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25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25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25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25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25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25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25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25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25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25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25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25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25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25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25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25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25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25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25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25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25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25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25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25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25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25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25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25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25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25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25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25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25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25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25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25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25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25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25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25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25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25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25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25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25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25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25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25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25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25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25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25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25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25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25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25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25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25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25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25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25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25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25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25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25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25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25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25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25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25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25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25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25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25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25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25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25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25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25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25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25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25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25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25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25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25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25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25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25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25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25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25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25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25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25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25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25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25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25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25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25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25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25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25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25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25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25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25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25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25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25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25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25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25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25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25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25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25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25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25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25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25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25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25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25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25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25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25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25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25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25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25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25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25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25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25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25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25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25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25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25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25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25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25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25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25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25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25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25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25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25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25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25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25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25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25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25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25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25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25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25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25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25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25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25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25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25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25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25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25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25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25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25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25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25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25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25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25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25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25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25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25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25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25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25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25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25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25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25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25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25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25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25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25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25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25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25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25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25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25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25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25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25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25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25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25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25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25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25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25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25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25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25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25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25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25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25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25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25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25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25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25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25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25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25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25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25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25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25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25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25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25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25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25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25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25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25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25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25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25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25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25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25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25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25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25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25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25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25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25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25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25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25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25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25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25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25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25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25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25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25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25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25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25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25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25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25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25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25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25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25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25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25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25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25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25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25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25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25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25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25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25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25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25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25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25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25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25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25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25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25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25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25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25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25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25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25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25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25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25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25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25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25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25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25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25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25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25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25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25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25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25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25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25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25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25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25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25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25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25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25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25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25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25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25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25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25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25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25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25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25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25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25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25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25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25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25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25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25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25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25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25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25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25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25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25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25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25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25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25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25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25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25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25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25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25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25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25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25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25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25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25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25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25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25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25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25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25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25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25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25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25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25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25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25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25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25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25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25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25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25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25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25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25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25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25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25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25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25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25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25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25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25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25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25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25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25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25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25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25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25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25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25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25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25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25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25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25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25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25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25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25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25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25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25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25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25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25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25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25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25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25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25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25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25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25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25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25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25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25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25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25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25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25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25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25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25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25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25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25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25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25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25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25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25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25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25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25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25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25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25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25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25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25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25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25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25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25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25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25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25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25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25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25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25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25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25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25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25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25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25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25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25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25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25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25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25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25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25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25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25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25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25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25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25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25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25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25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25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25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25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25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25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25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25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25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25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25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25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25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25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25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25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25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25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25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25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25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25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25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25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25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25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25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25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25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25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25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25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25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25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25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25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25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25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25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25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25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25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25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25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25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25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25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25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25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25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25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25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25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25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25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25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25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25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25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25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25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25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25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25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25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25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25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25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25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25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25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25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25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25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25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25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25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25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25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25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25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25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25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25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25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25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25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25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25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25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25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25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25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25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25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25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25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25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25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25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25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25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25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25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25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25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25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25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25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25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25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25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25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25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25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25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25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25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25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25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25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25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25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25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25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25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25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25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25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25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25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25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25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25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25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25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25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25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25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25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25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25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25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25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25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25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25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25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25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25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25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25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25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25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25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25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25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25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25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25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25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25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25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25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25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25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25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25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25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25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25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25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25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25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25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25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25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25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25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25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25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25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25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25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25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25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25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25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25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25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25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25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25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25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25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25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25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25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25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25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25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25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25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25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25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25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25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25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25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25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25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25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25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25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25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25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25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25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25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25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25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25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25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25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25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25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25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25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25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25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25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25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25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25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25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25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25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25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25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25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25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25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25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25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25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25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25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25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25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25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25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25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25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25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25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25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25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25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25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25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25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25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25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25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25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25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25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25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25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25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25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25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25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25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25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25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25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25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25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25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25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25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25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25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25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25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25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25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25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25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25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25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25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25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25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25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25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25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25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25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25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25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25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25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25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25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25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25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25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25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25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25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25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25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25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25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25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25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25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25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25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25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25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25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25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25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25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25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25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25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25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25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25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25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25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25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25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25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25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25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25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25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25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25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25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25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25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25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25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25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25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25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25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25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25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25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25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25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25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25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25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25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25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25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25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25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25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25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25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25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25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25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25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25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25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25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25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25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25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25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25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25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25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25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25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25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25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25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25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25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25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25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25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25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25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25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25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25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25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25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25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25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25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25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25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25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25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25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25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25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25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25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25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25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25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25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25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25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25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25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25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25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25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25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25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25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25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25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25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25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25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25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25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25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25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25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25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25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25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25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25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25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25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25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25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25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25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25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25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25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25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25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25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25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25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25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25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25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25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25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25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25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25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25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25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25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25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25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25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25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25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25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25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25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25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25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25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25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25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25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25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25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25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25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25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25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25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25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25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25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25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25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25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25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25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25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25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25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25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25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25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25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25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25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25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25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25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25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25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25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25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25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25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25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25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25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25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25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25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25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25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25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25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25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25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25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25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25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25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25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25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25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25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25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25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25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25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25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25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25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25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25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25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25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25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25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25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25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25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25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25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25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25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25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25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25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25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25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25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25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25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25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25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25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25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25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25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25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25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25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25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25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25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25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25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25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25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25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25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25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25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25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25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25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25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25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25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25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25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25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25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25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25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25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25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25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25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25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25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25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25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25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25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25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25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25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25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25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25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25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25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25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25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25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25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25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25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25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25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25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25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25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25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25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25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25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25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25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25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25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25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25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25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25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25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25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25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25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25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25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25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25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25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25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25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25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25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25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25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25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25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25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25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25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25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25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25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25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25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25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25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25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25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25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25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25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25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25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25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25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25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25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25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25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25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25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25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25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25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25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25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25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25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25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25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25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25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25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25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25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25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25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25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25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25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25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25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25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25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25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25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25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25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25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25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25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25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25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25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25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25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25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25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25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25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25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25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25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25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25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25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25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25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25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25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25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25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25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25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25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25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25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25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25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25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25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25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25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25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25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25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25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25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25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25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25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25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25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25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25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25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25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25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25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25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25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25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25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25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25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25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25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25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25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25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25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25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25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25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25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25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25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25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25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25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25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25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25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25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25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25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25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25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25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25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25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25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25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25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25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25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25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25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25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25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25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25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25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25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25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25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25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25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25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25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25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25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25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25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25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25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25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25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25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25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25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25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25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25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25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25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25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25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25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25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25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25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25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25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25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25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25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25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25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25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25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25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25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25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25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25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25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25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25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25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25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25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25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25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25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25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25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25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25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25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25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25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25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25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25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25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25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25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25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25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25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25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25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25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25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25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25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25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25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25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25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25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25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25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25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25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25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25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25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25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25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25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25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25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25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25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25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25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25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25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25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25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25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25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25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25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25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25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25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25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25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25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25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25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25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25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25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25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25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25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25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25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25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25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25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25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25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25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25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25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25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25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25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25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25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25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25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25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25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25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25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25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25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25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25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25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25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25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25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25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25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25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25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25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25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25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25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25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25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25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25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25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25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25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25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25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25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25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25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25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25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25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25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25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25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25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25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25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25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25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25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25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25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25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25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25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25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25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25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25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25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25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25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25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25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25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25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25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25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25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25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25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25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25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25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25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25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25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25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25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25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25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25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25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25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25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25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25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25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25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25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25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25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25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25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25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25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25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25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25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25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25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25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25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25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25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25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25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25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25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25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25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25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25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25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25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25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25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25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25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25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25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25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25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25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25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25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25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25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25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25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25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25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25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25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25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25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25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25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25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25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25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25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25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25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25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25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25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25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25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25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25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25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25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25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25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25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25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25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25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25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25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25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25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25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25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25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25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25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25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25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25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25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25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25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25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25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25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25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25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25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25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25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25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25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25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25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25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25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25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25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25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25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25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25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25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25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25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25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25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25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25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25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25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25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25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25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25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25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25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25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25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25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25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25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25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25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25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25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25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25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25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25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25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25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25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25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25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25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25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25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25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25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25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25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25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25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25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25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25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25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25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25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25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25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25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25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25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25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25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25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25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25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25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25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25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25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25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25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25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25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25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25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25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25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25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25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25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25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25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25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25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25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25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25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25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25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25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25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25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25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25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25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25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25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25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25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25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25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25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25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25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25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25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25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25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25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25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25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25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25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25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25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25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25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25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25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25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25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25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25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25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25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25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25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25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25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25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25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25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25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25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25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25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25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25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25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25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25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25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25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25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25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25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25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25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25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25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25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25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25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25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25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25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25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25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25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25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25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25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25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25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25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25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25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25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25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25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25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25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25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25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25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25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25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25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25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25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25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25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25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25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25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25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25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25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25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25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25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25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25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25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25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25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25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25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25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25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25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25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25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25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25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25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25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25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25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25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25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25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25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25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25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25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25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25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25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25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25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25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25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25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25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25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25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25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25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25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25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25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25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25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25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25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25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25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25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25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25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25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25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25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25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25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25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25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25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25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25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25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25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25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25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25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25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25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25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25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25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25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25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25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25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25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25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25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25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25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25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25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25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25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25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25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25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25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25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25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25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25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25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25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25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25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25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25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25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25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25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25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25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25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25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25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25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25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25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25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25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25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25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25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25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25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25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25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25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25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25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25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25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25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25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25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25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25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25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25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25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25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25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25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25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25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25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25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25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25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25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25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25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25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25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25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25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25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25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25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25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25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25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25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25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25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25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25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25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25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25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25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25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25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25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25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25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25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25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25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25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25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25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25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xmlns:xlrd2="http://schemas.microsoft.com/office/spreadsheetml/2017/richdata2"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4"/>
  <sheetViews>
    <sheetView showGridLines="0" workbookViewId="0">
      <selection activeCell="D24" sqref="D24"/>
    </sheetView>
  </sheetViews>
  <sheetFormatPr defaultColWidth="0" defaultRowHeight="15" x14ac:dyDescent="0.25"/>
  <cols>
    <col min="1" max="1" width="5.7109375" style="13" customWidth="1"/>
    <col min="2" max="13" width="14.7109375" style="13" customWidth="1"/>
    <col min="14" max="14" width="5.7109375" style="13" customWidth="1"/>
    <col min="15" max="16384" width="5.7109375" style="13" hidden="1"/>
  </cols>
  <sheetData>
    <row r="1" spans="2:13" ht="39.950000000000003" customHeight="1" x14ac:dyDescent="0.25">
      <c r="B1" s="11" t="s">
        <v>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ht="20.100000000000001" customHeight="1" x14ac:dyDescent="0.25">
      <c r="B2" s="12" t="s">
        <v>21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2:13" x14ac:dyDescent="0.25">
      <c r="B4" s="13" t="s">
        <v>22</v>
      </c>
      <c r="C4" s="15"/>
    </row>
    <row r="6" spans="2:13" x14ac:dyDescent="0.25">
      <c r="B6" s="16" t="s">
        <v>1</v>
      </c>
      <c r="C6" s="17" t="s">
        <v>3</v>
      </c>
      <c r="D6" s="17" t="s">
        <v>4</v>
      </c>
    </row>
    <row r="7" spans="2:13" x14ac:dyDescent="0.25">
      <c r="B7" s="18" t="s">
        <v>8</v>
      </c>
      <c r="C7" s="21">
        <f>SUMIF(tbVendas[LOJA], B7, tbVendas[VOLUME])</f>
        <v>7558</v>
      </c>
      <c r="D7" s="26">
        <f>SUMIF(tbVendas[LOJA], B7, tbVendas[VALOR])</f>
        <v>77069</v>
      </c>
    </row>
    <row r="8" spans="2:13" x14ac:dyDescent="0.25">
      <c r="B8" s="19" t="s">
        <v>7</v>
      </c>
      <c r="C8" s="22">
        <f>SUMIF(tbVendas[LOJA],B8, tbVendas[VOLUME])</f>
        <v>8494</v>
      </c>
      <c r="D8" s="27">
        <f>SUMIF(tbVendas[LOJA], B8, tbVendas[VALOR])</f>
        <v>84906</v>
      </c>
    </row>
    <row r="9" spans="2:13" x14ac:dyDescent="0.25">
      <c r="B9" s="19" t="s">
        <v>5</v>
      </c>
      <c r="C9" s="22">
        <f>SUMIF(tbVendas[LOJA], B9, tbVendas[VOLUME])</f>
        <v>7837</v>
      </c>
      <c r="D9" s="27">
        <f>SUMIF(tbVendas[LOJA], B9, tbVendas[VALOR])</f>
        <v>81247</v>
      </c>
    </row>
    <row r="10" spans="2:13" x14ac:dyDescent="0.25">
      <c r="B10" s="20" t="s">
        <v>6</v>
      </c>
      <c r="C10" s="23">
        <f>SUMIF(tbVendas[LOJA],B10, tbVendas[VOLUME])</f>
        <v>7515</v>
      </c>
      <c r="D10" s="28">
        <f>SUMIF(tbVendas[LOJA], B10, tbVendas[VALOR])</f>
        <v>77743</v>
      </c>
    </row>
    <row r="17" s="13" customFormat="1" x14ac:dyDescent="0.25"/>
    <row r="18" s="13" customFormat="1" x14ac:dyDescent="0.25"/>
    <row r="19" s="13" customFormat="1" x14ac:dyDescent="0.25"/>
    <row r="20" s="13" customFormat="1" x14ac:dyDescent="0.25"/>
    <row r="21" s="13" customFormat="1" x14ac:dyDescent="0.25"/>
    <row r="22" s="13" customFormat="1" x14ac:dyDescent="0.25"/>
    <row r="23" s="13" customFormat="1" x14ac:dyDescent="0.25"/>
    <row r="24" s="13" customFormat="1" x14ac:dyDescent="0.25"/>
    <row r="25" s="13" customFormat="1" x14ac:dyDescent="0.25"/>
    <row r="26" s="13" customFormat="1" x14ac:dyDescent="0.25"/>
    <row r="27" s="13" customFormat="1" x14ac:dyDescent="0.25"/>
    <row r="28" s="13" customFormat="1" x14ac:dyDescent="0.25"/>
    <row r="29" s="13" customFormat="1" x14ac:dyDescent="0.25"/>
    <row r="30" s="13" customFormat="1" x14ac:dyDescent="0.25"/>
    <row r="31" s="13" customFormat="1" x14ac:dyDescent="0.25"/>
    <row r="32" s="13" customFormat="1" x14ac:dyDescent="0.25"/>
    <row r="33" s="13" customFormat="1" x14ac:dyDescent="0.25"/>
    <row r="34" s="13" customFormat="1" x14ac:dyDescent="0.25"/>
    <row r="35" s="13" customFormat="1" x14ac:dyDescent="0.25"/>
    <row r="36" s="13" customFormat="1" x14ac:dyDescent="0.25"/>
    <row r="37" s="13" customFormat="1" x14ac:dyDescent="0.25"/>
    <row r="38" s="13" customFormat="1" x14ac:dyDescent="0.25"/>
    <row r="39" s="13" customFormat="1" x14ac:dyDescent="0.25"/>
    <row r="40" s="13" customFormat="1" x14ac:dyDescent="0.25"/>
    <row r="41" s="13" customFormat="1" x14ac:dyDescent="0.25"/>
    <row r="42" s="13" customFormat="1" x14ac:dyDescent="0.25"/>
    <row r="43" s="13" customFormat="1" x14ac:dyDescent="0.25"/>
    <row r="44" s="13" customForma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showGridLines="0" tabSelected="1" workbookViewId="0">
      <selection activeCell="D22" sqref="D22"/>
    </sheetView>
  </sheetViews>
  <sheetFormatPr defaultColWidth="0" defaultRowHeight="15" x14ac:dyDescent="0.25"/>
  <cols>
    <col min="1" max="1" width="5.7109375" style="13" customWidth="1"/>
    <col min="2" max="13" width="14.7109375" style="13" customWidth="1"/>
    <col min="14" max="14" width="5.7109375" style="13" customWidth="1"/>
    <col min="15" max="16384" width="5.7109375" style="13" hidden="1"/>
  </cols>
  <sheetData>
    <row r="1" spans="2:13" ht="39.950000000000003" customHeight="1" x14ac:dyDescent="0.25">
      <c r="B1" s="11" t="s">
        <v>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ht="20.100000000000001" customHeight="1" x14ac:dyDescent="0.25">
      <c r="B2" s="12" t="s">
        <v>21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2:13" x14ac:dyDescent="0.25">
      <c r="B4" s="13" t="s">
        <v>23</v>
      </c>
      <c r="C4" s="15"/>
    </row>
    <row r="6" spans="2:13" x14ac:dyDescent="0.25">
      <c r="B6" s="16" t="s">
        <v>1</v>
      </c>
      <c r="C6" s="17" t="s">
        <v>3</v>
      </c>
      <c r="D6" s="17" t="s">
        <v>4</v>
      </c>
    </row>
    <row r="7" spans="2:13" x14ac:dyDescent="0.25">
      <c r="B7" s="18" t="s">
        <v>8</v>
      </c>
      <c r="C7" s="21">
        <f>SUMIFS(tbVendas[VOLUME], tbVendas[LOJA], B7, tbVendas[CATEGORIA], C12, tbVendas[GÊNERO], C13)</f>
        <v>777</v>
      </c>
      <c r="D7" s="26">
        <f>SUMIFS(tbVendas[VALOR], tbVendas[LOJA], B7, tbVendas[CATEGORIA], $C$12, tbVendas[GÊNERO], $C$13)</f>
        <v>7696</v>
      </c>
    </row>
    <row r="8" spans="2:13" x14ac:dyDescent="0.25">
      <c r="B8" s="19" t="s">
        <v>7</v>
      </c>
      <c r="C8" s="22">
        <f>SUMIFS(tbVendas[VOLUME], tbVendas[LOJA], B8, tbVendas[CATEGORIA], C12, tbVendas[GÊNERO], C13)</f>
        <v>1086</v>
      </c>
      <c r="D8" s="27">
        <f>SUMIFS(tbVendas[VALOR], tbVendas[LOJA], B8, tbVendas[CATEGORIA], $C$12, tbVendas[GÊNERO], $C$13)</f>
        <v>10630</v>
      </c>
    </row>
    <row r="9" spans="2:13" x14ac:dyDescent="0.25">
      <c r="B9" s="19" t="s">
        <v>5</v>
      </c>
      <c r="C9" s="22">
        <f>SUMIFS(tbVendas[VOLUME], tbVendas[LOJA], B9, tbVendas[CATEGORIA], C12, tbVendas[GÊNERO], C13)</f>
        <v>873</v>
      </c>
      <c r="D9" s="27">
        <f>SUMIFS(tbVendas[VALOR], tbVendas[LOJA], B9, tbVendas[CATEGORIA], $C$12, tbVendas[GÊNERO], $C$13)</f>
        <v>9093</v>
      </c>
    </row>
    <row r="10" spans="2:13" x14ac:dyDescent="0.25">
      <c r="B10" s="20" t="s">
        <v>6</v>
      </c>
      <c r="C10" s="23">
        <f>SUMIFS(tbVendas[VOLUME], tbVendas[LOJA], B10, tbVendas[CATEGORIA], C12, tbVendas[GÊNERO], C13)</f>
        <v>1026</v>
      </c>
      <c r="D10" s="28">
        <f>SUMIFS(tbVendas[VALOR], tbVendas[LOJA], B10, tbVendas[CATEGORIA], $C$12, tbVendas[GÊNERO], $C$13)</f>
        <v>11613</v>
      </c>
    </row>
    <row r="11" spans="2:13" x14ac:dyDescent="0.25">
      <c r="C11" s="29"/>
      <c r="D11" s="29"/>
    </row>
    <row r="12" spans="2:13" x14ac:dyDescent="0.25">
      <c r="B12" s="18" t="s">
        <v>9</v>
      </c>
      <c r="C12" s="24" t="s">
        <v>13</v>
      </c>
      <c r="D12" s="24"/>
    </row>
    <row r="13" spans="2:13" x14ac:dyDescent="0.25">
      <c r="B13" s="20" t="s">
        <v>14</v>
      </c>
      <c r="C13" s="25" t="s">
        <v>15</v>
      </c>
      <c r="D13" s="25"/>
    </row>
    <row r="15" spans="2:13" x14ac:dyDescent="0.25">
      <c r="C15"/>
    </row>
    <row r="16" spans="2:13" x14ac:dyDescent="0.25">
      <c r="C16"/>
    </row>
    <row r="17" spans="3:3" x14ac:dyDescent="0.25">
      <c r="C17"/>
    </row>
    <row r="18" spans="3:3" x14ac:dyDescent="0.25">
      <c r="C18"/>
    </row>
  </sheetData>
  <dataValidations count="2">
    <dataValidation type="list" allowBlank="1" showInputMessage="1" showErrorMessage="1" sqref="C12" xr:uid="{00000000-0002-0000-0200-000000000000}">
      <formula1>"Comidas e bebidas,Cosméticos e higiene pessoal,Utilidades domésticas,Roupas e acessórios"</formula1>
    </dataValidation>
    <dataValidation type="list" allowBlank="1" showInputMessage="1" showErrorMessage="1" sqref="C13" xr:uid="{B0E442A7-CBC5-43EE-BD9B-C7AC12ABA720}">
      <formula1>"Masculino,Feminino"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Soma.se</vt:lpstr>
      <vt:lpstr>Soma.ses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Higor Henrique</cp:lastModifiedBy>
  <cp:lastPrinted>2018-11-19T03:02:24Z</cp:lastPrinted>
  <dcterms:created xsi:type="dcterms:W3CDTF">2018-11-07T11:16:17Z</dcterms:created>
  <dcterms:modified xsi:type="dcterms:W3CDTF">2021-07-05T17:47:53Z</dcterms:modified>
</cp:coreProperties>
</file>