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97B5266-75F4-4D4E-99AC-B4625A51BBDD}" xr6:coauthVersionLast="43" xr6:coauthVersionMax="43" xr10:uidLastSave="{00000000-0000-0000-0000-000000000000}"/>
  <bookViews>
    <workbookView xWindow="-108" yWindow="-108" windowWidth="23256" windowHeight="12576" firstSheet="2" activeTab="16" xr2:uid="{00000000-000D-0000-FFFF-FFFF00000000}"/>
  </bookViews>
  <sheets>
    <sheet name="Baseline" sheetId="1" r:id="rId1"/>
    <sheet name="TCP" sheetId="2" r:id="rId2"/>
    <sheet name="Stream" sheetId="3" r:id="rId3"/>
    <sheet name="UDP" sheetId="4" r:id="rId4"/>
    <sheet name="Summary" sheetId="19" r:id="rId5"/>
    <sheet name="VNF" sheetId="20" r:id="rId6"/>
    <sheet name="R" sheetId="7" r:id="rId7"/>
    <sheet name="RR" sheetId="8" r:id="rId8"/>
    <sheet name="RRR" sheetId="9" r:id="rId9"/>
    <sheet name="RRRR" sheetId="16" r:id="rId10"/>
    <sheet name="RRRRR" sheetId="17" r:id="rId11"/>
    <sheet name="FR" sheetId="10" r:id="rId12"/>
    <sheet name="RN" sheetId="12" r:id="rId13"/>
    <sheet name="FRN" sheetId="11" r:id="rId14"/>
    <sheet name="F" sheetId="13" r:id="rId15"/>
    <sheet name="FN" sheetId="14" r:id="rId16"/>
    <sheet name="N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9" l="1"/>
  <c r="J36" i="19"/>
  <c r="J37" i="19"/>
  <c r="J38" i="19"/>
  <c r="J39" i="19"/>
  <c r="J40" i="19"/>
  <c r="J41" i="19"/>
  <c r="J42" i="19"/>
  <c r="J43" i="19"/>
  <c r="J44" i="19"/>
  <c r="J45" i="19"/>
  <c r="A35" i="19"/>
  <c r="A36" i="19"/>
  <c r="A37" i="19"/>
  <c r="A38" i="19"/>
  <c r="A39" i="19"/>
  <c r="A40" i="19"/>
  <c r="A41" i="19"/>
  <c r="A42" i="19"/>
  <c r="A43" i="19"/>
  <c r="A44" i="19"/>
  <c r="A45" i="19"/>
  <c r="A8" i="4"/>
  <c r="J2" i="19"/>
  <c r="J3" i="19"/>
  <c r="J4" i="19"/>
  <c r="J5" i="19"/>
  <c r="J6" i="19"/>
  <c r="J7" i="19"/>
  <c r="J8" i="19"/>
  <c r="J9" i="19"/>
  <c r="J10" i="19"/>
  <c r="J11" i="19"/>
  <c r="J12" i="19"/>
  <c r="A3" i="19"/>
  <c r="A2" i="19" l="1"/>
  <c r="A4" i="19"/>
  <c r="A5" i="19"/>
  <c r="A6" i="19"/>
  <c r="A7" i="19"/>
  <c r="A8" i="19"/>
  <c r="A9" i="19"/>
  <c r="A10" i="19"/>
  <c r="A11" i="19"/>
  <c r="A12" i="19"/>
  <c r="B1" i="4"/>
  <c r="H17" i="17"/>
  <c r="H18" i="17"/>
  <c r="H19" i="17"/>
  <c r="H16" i="17"/>
  <c r="J5" i="1"/>
  <c r="H4" i="1"/>
  <c r="D2" i="1"/>
  <c r="G6" i="1"/>
  <c r="M4" i="1"/>
  <c r="E5" i="1"/>
  <c r="H2" i="1"/>
  <c r="F6" i="1"/>
  <c r="B7" i="4"/>
  <c r="J2" i="1"/>
  <c r="J3" i="1"/>
  <c r="B2" i="4"/>
  <c r="D5" i="1"/>
  <c r="G3" i="1"/>
  <c r="M5" i="1"/>
  <c r="E4" i="1"/>
  <c r="F5" i="1"/>
  <c r="D6" i="1"/>
  <c r="C2" i="1"/>
  <c r="K5" i="1"/>
  <c r="F4" i="1"/>
  <c r="K6" i="1"/>
  <c r="G2" i="1"/>
  <c r="I4" i="1"/>
  <c r="K3" i="1"/>
  <c r="M2" i="1"/>
  <c r="I6" i="1"/>
  <c r="B6" i="4"/>
  <c r="D35" i="19" s="1"/>
  <c r="H6" i="1"/>
  <c r="D4" i="1"/>
  <c r="G4" i="1"/>
  <c r="D3" i="1"/>
  <c r="K4" i="1"/>
  <c r="B5" i="4"/>
  <c r="L4" i="1"/>
  <c r="B4" i="4"/>
  <c r="H3" i="1"/>
  <c r="I5" i="1"/>
  <c r="C3" i="1"/>
  <c r="E2" i="1"/>
  <c r="L6" i="1"/>
  <c r="M3" i="1"/>
  <c r="E3" i="1"/>
  <c r="L2" i="1"/>
  <c r="F2" i="1"/>
  <c r="M6" i="1"/>
  <c r="E6" i="1"/>
  <c r="J4" i="1"/>
  <c r="L5" i="1"/>
  <c r="C5" i="1"/>
  <c r="H5" i="1"/>
  <c r="I2" i="1"/>
  <c r="L3" i="1"/>
  <c r="F3" i="1"/>
  <c r="B3" i="4"/>
  <c r="J6" i="1"/>
  <c r="C4" i="1"/>
  <c r="G5" i="1"/>
  <c r="K2" i="1"/>
  <c r="I3" i="1"/>
  <c r="H8" i="17" l="1"/>
  <c r="E2" i="19"/>
  <c r="B2" i="19"/>
  <c r="K42" i="19"/>
  <c r="K41" i="19"/>
  <c r="K6" i="19"/>
  <c r="K12" i="19"/>
  <c r="B8" i="19"/>
  <c r="K8" i="19"/>
  <c r="B12" i="19"/>
  <c r="B7" i="19"/>
  <c r="K39" i="19"/>
  <c r="B9" i="19"/>
  <c r="K36" i="19"/>
  <c r="K44" i="19"/>
  <c r="B6" i="19"/>
  <c r="B4" i="19"/>
  <c r="K45" i="19"/>
  <c r="N35" i="19"/>
  <c r="K5" i="19"/>
  <c r="B5" i="19"/>
  <c r="K37" i="19"/>
  <c r="K3" i="19"/>
  <c r="K4" i="19"/>
  <c r="B11" i="19"/>
  <c r="K2" i="19"/>
  <c r="K35" i="19"/>
  <c r="K11" i="19"/>
  <c r="K7" i="19"/>
  <c r="K9" i="19"/>
  <c r="K43" i="19"/>
  <c r="K10" i="19"/>
  <c r="B10" i="19"/>
  <c r="B3" i="19"/>
  <c r="K40" i="19"/>
  <c r="N2" i="19"/>
  <c r="K38" i="19"/>
  <c r="H29" i="17" l="1"/>
  <c r="H28" i="17"/>
  <c r="AC27" i="17"/>
  <c r="Y27" i="17"/>
  <c r="U27" i="17"/>
  <c r="Q27" i="17"/>
  <c r="M27" i="17"/>
  <c r="H27" i="17"/>
  <c r="AC26" i="17"/>
  <c r="Y26" i="17"/>
  <c r="U26" i="17"/>
  <c r="Q26" i="17"/>
  <c r="M26" i="17"/>
  <c r="H26" i="17"/>
  <c r="H24" i="17"/>
  <c r="H23" i="17"/>
  <c r="AC22" i="17"/>
  <c r="Y22" i="17"/>
  <c r="U22" i="17"/>
  <c r="Q22" i="17"/>
  <c r="M22" i="17"/>
  <c r="H22" i="17"/>
  <c r="AC21" i="17"/>
  <c r="Y21" i="17"/>
  <c r="U21" i="17"/>
  <c r="Q21" i="17"/>
  <c r="M21" i="17"/>
  <c r="H21" i="17"/>
  <c r="AC17" i="17"/>
  <c r="Y17" i="17"/>
  <c r="U17" i="17"/>
  <c r="Q17" i="17"/>
  <c r="M17" i="17"/>
  <c r="AC16" i="17"/>
  <c r="Y16" i="17"/>
  <c r="U16" i="17"/>
  <c r="Q16" i="17"/>
  <c r="M16" i="17"/>
  <c r="H11" i="17"/>
  <c r="H10" i="17"/>
  <c r="H9" i="17"/>
  <c r="H29" i="16"/>
  <c r="H28" i="16"/>
  <c r="Y27" i="16"/>
  <c r="U27" i="16"/>
  <c r="Q27" i="16"/>
  <c r="M27" i="16"/>
  <c r="H27" i="16"/>
  <c r="Y26" i="16"/>
  <c r="U26" i="16"/>
  <c r="Q26" i="16"/>
  <c r="M26" i="16"/>
  <c r="H26" i="16"/>
  <c r="H24" i="16"/>
  <c r="H23" i="16"/>
  <c r="Y22" i="16"/>
  <c r="U22" i="16"/>
  <c r="Q22" i="16"/>
  <c r="M22" i="16"/>
  <c r="H22" i="16"/>
  <c r="Y21" i="16"/>
  <c r="U21" i="16"/>
  <c r="Q21" i="16"/>
  <c r="M21" i="16"/>
  <c r="H21" i="16"/>
  <c r="H19" i="16"/>
  <c r="H18" i="16"/>
  <c r="Y17" i="16"/>
  <c r="U17" i="16"/>
  <c r="Q17" i="16"/>
  <c r="M17" i="16"/>
  <c r="H17" i="16"/>
  <c r="Y16" i="16"/>
  <c r="U16" i="16"/>
  <c r="Q16" i="16"/>
  <c r="M16" i="16"/>
  <c r="H16" i="16"/>
  <c r="H11" i="16"/>
  <c r="H10" i="16"/>
  <c r="H9" i="16"/>
  <c r="H8" i="16"/>
  <c r="L7" i="1"/>
  <c r="M7" i="1"/>
  <c r="K8" i="4" l="1"/>
  <c r="L8" i="4"/>
  <c r="H29" i="15"/>
  <c r="H28" i="15"/>
  <c r="M27" i="15"/>
  <c r="H27" i="15"/>
  <c r="M26" i="15"/>
  <c r="H26" i="15"/>
  <c r="H24" i="15"/>
  <c r="H23" i="15"/>
  <c r="M22" i="15"/>
  <c r="H22" i="15"/>
  <c r="M21" i="15"/>
  <c r="H21" i="15"/>
  <c r="H19" i="15"/>
  <c r="H18" i="15"/>
  <c r="M17" i="15"/>
  <c r="H17" i="15"/>
  <c r="M16" i="15"/>
  <c r="H16" i="15"/>
  <c r="H11" i="15"/>
  <c r="H10" i="15"/>
  <c r="H9" i="15"/>
  <c r="H8" i="15"/>
  <c r="I7" i="1"/>
  <c r="J7" i="1"/>
  <c r="K7" i="1"/>
  <c r="I8" i="4" l="1"/>
  <c r="H8" i="4"/>
  <c r="J8" i="4"/>
  <c r="H29" i="14"/>
  <c r="H28" i="14"/>
  <c r="Q27" i="14"/>
  <c r="M27" i="14"/>
  <c r="H27" i="14"/>
  <c r="Q26" i="14"/>
  <c r="M26" i="14"/>
  <c r="H26" i="14"/>
  <c r="H24" i="14"/>
  <c r="H23" i="14"/>
  <c r="Q22" i="14"/>
  <c r="M22" i="14"/>
  <c r="H22" i="14"/>
  <c r="Q21" i="14"/>
  <c r="M21" i="14"/>
  <c r="H21" i="14"/>
  <c r="H19" i="14"/>
  <c r="H18" i="14"/>
  <c r="Q17" i="14"/>
  <c r="M17" i="14"/>
  <c r="H17" i="14"/>
  <c r="Q16" i="14"/>
  <c r="M16" i="14"/>
  <c r="H16" i="14"/>
  <c r="H11" i="14"/>
  <c r="H10" i="14"/>
  <c r="H9" i="14"/>
  <c r="H8" i="14"/>
  <c r="H29" i="13" l="1"/>
  <c r="H28" i="13"/>
  <c r="M27" i="13"/>
  <c r="H27" i="13"/>
  <c r="M26" i="13"/>
  <c r="H26" i="13"/>
  <c r="H24" i="13"/>
  <c r="H23" i="13"/>
  <c r="M22" i="13"/>
  <c r="H22" i="13"/>
  <c r="M21" i="13"/>
  <c r="H21" i="13"/>
  <c r="H19" i="13"/>
  <c r="H18" i="13"/>
  <c r="M17" i="13"/>
  <c r="H17" i="13"/>
  <c r="M16" i="13"/>
  <c r="H16" i="13"/>
  <c r="H11" i="13"/>
  <c r="H10" i="13"/>
  <c r="H9" i="13"/>
  <c r="H8" i="13"/>
  <c r="H29" i="12" l="1"/>
  <c r="H28" i="12"/>
  <c r="Q27" i="12"/>
  <c r="M27" i="12"/>
  <c r="H27" i="12"/>
  <c r="Q26" i="12"/>
  <c r="M26" i="12"/>
  <c r="H26" i="12"/>
  <c r="H24" i="12"/>
  <c r="H23" i="12"/>
  <c r="Q22" i="12"/>
  <c r="M22" i="12"/>
  <c r="H22" i="12"/>
  <c r="Q21" i="12"/>
  <c r="M21" i="12"/>
  <c r="H21" i="12"/>
  <c r="H19" i="12"/>
  <c r="H18" i="12"/>
  <c r="Q17" i="12"/>
  <c r="M17" i="12"/>
  <c r="H17" i="12"/>
  <c r="Q16" i="12"/>
  <c r="M16" i="12"/>
  <c r="H16" i="12"/>
  <c r="H11" i="12"/>
  <c r="H10" i="12"/>
  <c r="H9" i="12"/>
  <c r="H8" i="12"/>
  <c r="G7" i="1"/>
  <c r="C7" i="1"/>
  <c r="C6" i="1"/>
  <c r="H7" i="1"/>
  <c r="F7" i="1"/>
  <c r="D7" i="1"/>
  <c r="E7" i="1"/>
  <c r="D8" i="4" l="1"/>
  <c r="C8" i="4"/>
  <c r="G8" i="4"/>
  <c r="B8" i="4"/>
  <c r="E8" i="4"/>
  <c r="F8" i="4"/>
  <c r="H29" i="11"/>
  <c r="H28" i="11"/>
  <c r="U27" i="11"/>
  <c r="Q27" i="11"/>
  <c r="M27" i="11"/>
  <c r="H27" i="11"/>
  <c r="U26" i="11"/>
  <c r="Q26" i="11"/>
  <c r="M26" i="11"/>
  <c r="H26" i="11"/>
  <c r="H24" i="11"/>
  <c r="H23" i="11"/>
  <c r="U22" i="11"/>
  <c r="Q22" i="11"/>
  <c r="M22" i="11"/>
  <c r="H22" i="11"/>
  <c r="U21" i="11"/>
  <c r="Q21" i="11"/>
  <c r="M21" i="11"/>
  <c r="H21" i="11"/>
  <c r="H19" i="11"/>
  <c r="H18" i="11"/>
  <c r="U17" i="11"/>
  <c r="Q17" i="11"/>
  <c r="M17" i="11"/>
  <c r="H17" i="11"/>
  <c r="U16" i="11"/>
  <c r="Q16" i="11"/>
  <c r="M16" i="11"/>
  <c r="H16" i="11"/>
  <c r="H11" i="11"/>
  <c r="H10" i="11"/>
  <c r="H9" i="11"/>
  <c r="H8" i="11"/>
  <c r="H29" i="10" l="1"/>
  <c r="H28" i="10"/>
  <c r="Q27" i="10"/>
  <c r="M27" i="10"/>
  <c r="H27" i="10"/>
  <c r="Q26" i="10"/>
  <c r="M26" i="10"/>
  <c r="H26" i="10"/>
  <c r="H24" i="10"/>
  <c r="H23" i="10"/>
  <c r="Q22" i="10"/>
  <c r="M22" i="10"/>
  <c r="H22" i="10"/>
  <c r="Q21" i="10"/>
  <c r="M21" i="10"/>
  <c r="H21" i="10"/>
  <c r="H19" i="10"/>
  <c r="H18" i="10"/>
  <c r="Q17" i="10"/>
  <c r="M17" i="10"/>
  <c r="H17" i="10"/>
  <c r="Q16" i="10"/>
  <c r="M16" i="10"/>
  <c r="H16" i="10"/>
  <c r="H11" i="10"/>
  <c r="H10" i="10"/>
  <c r="H9" i="10"/>
  <c r="H8" i="10"/>
  <c r="H29" i="9"/>
  <c r="H28" i="9"/>
  <c r="U27" i="9"/>
  <c r="Q27" i="9"/>
  <c r="M27" i="9"/>
  <c r="H27" i="9"/>
  <c r="U26" i="9"/>
  <c r="Q26" i="9"/>
  <c r="M26" i="9"/>
  <c r="H26" i="9"/>
  <c r="H24" i="9"/>
  <c r="H23" i="9"/>
  <c r="U22" i="9"/>
  <c r="Q22" i="9"/>
  <c r="M22" i="9"/>
  <c r="H22" i="9"/>
  <c r="U21" i="9"/>
  <c r="Q21" i="9"/>
  <c r="M21" i="9"/>
  <c r="H21" i="9"/>
  <c r="H19" i="9"/>
  <c r="H18" i="9"/>
  <c r="U17" i="9"/>
  <c r="Q17" i="9"/>
  <c r="M17" i="9"/>
  <c r="H17" i="9"/>
  <c r="U16" i="9"/>
  <c r="Q16" i="9"/>
  <c r="M16" i="9"/>
  <c r="H16" i="9"/>
  <c r="H11" i="9"/>
  <c r="H10" i="9"/>
  <c r="H9" i="9"/>
  <c r="H8" i="9"/>
  <c r="H29" i="8" l="1"/>
  <c r="H28" i="8"/>
  <c r="Q27" i="8"/>
  <c r="M27" i="8"/>
  <c r="H27" i="8"/>
  <c r="Q26" i="8"/>
  <c r="M26" i="8"/>
  <c r="H26" i="8"/>
  <c r="H24" i="8"/>
  <c r="H23" i="8"/>
  <c r="Q22" i="8"/>
  <c r="M22" i="8"/>
  <c r="H22" i="8"/>
  <c r="Q21" i="8"/>
  <c r="M21" i="8"/>
  <c r="H21" i="8"/>
  <c r="H19" i="8"/>
  <c r="H18" i="8"/>
  <c r="Q17" i="8"/>
  <c r="M17" i="8"/>
  <c r="H17" i="8"/>
  <c r="Q16" i="8"/>
  <c r="M16" i="8"/>
  <c r="H16" i="8"/>
  <c r="H11" i="8"/>
  <c r="H10" i="8"/>
  <c r="H9" i="8"/>
  <c r="H8" i="8"/>
  <c r="H29" i="7" l="1"/>
  <c r="H28" i="7"/>
  <c r="M27" i="7"/>
  <c r="H27" i="7"/>
  <c r="M26" i="7"/>
  <c r="H26" i="7"/>
  <c r="H24" i="7"/>
  <c r="H23" i="7"/>
  <c r="M22" i="7"/>
  <c r="H22" i="7"/>
  <c r="M21" i="7"/>
  <c r="H21" i="7"/>
  <c r="H19" i="7"/>
  <c r="H18" i="7"/>
  <c r="M17" i="7"/>
  <c r="H17" i="7"/>
  <c r="M16" i="7"/>
  <c r="H16" i="7"/>
  <c r="H11" i="7"/>
  <c r="H10" i="7"/>
  <c r="H9" i="7"/>
  <c r="H8" i="7"/>
  <c r="G7" i="3" l="1"/>
  <c r="G1" i="4"/>
  <c r="G5" i="4"/>
  <c r="G2" i="4"/>
  <c r="G6" i="4"/>
  <c r="G4" i="4"/>
  <c r="G7" i="4"/>
  <c r="E7" i="19"/>
  <c r="G3" i="4"/>
  <c r="C1" i="2" l="1"/>
  <c r="C4" i="2"/>
  <c r="N7" i="19"/>
  <c r="N40" i="19"/>
  <c r="C5" i="2"/>
  <c r="D40" i="19"/>
  <c r="C3" i="2"/>
  <c r="C2" i="2"/>
  <c r="C6" i="2"/>
  <c r="B1" i="3" l="1"/>
  <c r="C1" i="3"/>
  <c r="B2" i="3"/>
  <c r="B5" i="3"/>
  <c r="C4" i="3"/>
  <c r="B4" i="3"/>
  <c r="C6" i="3"/>
  <c r="B6" i="3"/>
  <c r="B36" i="19"/>
  <c r="C3" i="19"/>
  <c r="C5" i="3"/>
  <c r="L36" i="19"/>
  <c r="B3" i="3"/>
  <c r="C3" i="3"/>
  <c r="L3" i="19"/>
  <c r="C2" i="3"/>
  <c r="L7" i="3" l="1"/>
  <c r="K7" i="3"/>
  <c r="J7" i="3"/>
  <c r="I7" i="3"/>
  <c r="H7" i="3"/>
  <c r="F7" i="3"/>
  <c r="E7" i="3"/>
  <c r="D7" i="3"/>
  <c r="C7" i="3"/>
  <c r="B7" i="3"/>
  <c r="A7" i="3"/>
  <c r="B7" i="2"/>
  <c r="C7" i="2"/>
  <c r="D7" i="2"/>
  <c r="E7" i="2"/>
  <c r="F7" i="2"/>
  <c r="G7" i="2"/>
  <c r="H7" i="2"/>
  <c r="I7" i="2"/>
  <c r="J7" i="2"/>
  <c r="K7" i="2"/>
  <c r="L7" i="2"/>
  <c r="A7" i="2"/>
  <c r="C36" i="19"/>
  <c r="M36" i="19"/>
  <c r="C35" i="19"/>
  <c r="D3" i="19"/>
  <c r="D2" i="19"/>
  <c r="M35" i="19"/>
  <c r="M2" i="19"/>
  <c r="M3" i="19"/>
  <c r="L1" i="4" l="1"/>
  <c r="K1" i="4"/>
  <c r="J1" i="4"/>
  <c r="I1" i="4"/>
  <c r="H1" i="4"/>
  <c r="F1" i="4"/>
  <c r="E1" i="4"/>
  <c r="D1" i="4"/>
  <c r="C1" i="4"/>
  <c r="L1" i="3"/>
  <c r="K1" i="3"/>
  <c r="J1" i="3"/>
  <c r="I1" i="3"/>
  <c r="H1" i="3"/>
  <c r="G1" i="3"/>
  <c r="F1" i="3"/>
  <c r="E1" i="3"/>
  <c r="D1" i="3"/>
  <c r="D1" i="2"/>
  <c r="E1" i="2"/>
  <c r="F1" i="2"/>
  <c r="G1" i="2"/>
  <c r="H1" i="2"/>
  <c r="I1" i="2"/>
  <c r="J1" i="2"/>
  <c r="K1" i="2"/>
  <c r="L1" i="2"/>
  <c r="B1" i="2"/>
  <c r="G3" i="2"/>
  <c r="D4" i="2"/>
  <c r="K4" i="3"/>
  <c r="F2" i="3"/>
  <c r="E5" i="2"/>
  <c r="J4" i="4"/>
  <c r="E4" i="2"/>
  <c r="J4" i="3"/>
  <c r="K5" i="4"/>
  <c r="K2" i="2"/>
  <c r="L5" i="2"/>
  <c r="H2" i="3"/>
  <c r="J5" i="3"/>
  <c r="E3" i="4"/>
  <c r="I5" i="4"/>
  <c r="I4" i="4"/>
  <c r="N42" i="19" s="1"/>
  <c r="I6" i="2"/>
  <c r="I5" i="2"/>
  <c r="D4" i="3"/>
  <c r="D6" i="2"/>
  <c r="I3" i="2"/>
  <c r="F6" i="3"/>
  <c r="K2" i="4"/>
  <c r="E6" i="4"/>
  <c r="E3" i="2"/>
  <c r="D6" i="4"/>
  <c r="J2" i="4"/>
  <c r="F6" i="4"/>
  <c r="F2" i="2"/>
  <c r="J5" i="2"/>
  <c r="I5" i="3"/>
  <c r="C5" i="4"/>
  <c r="K7" i="4"/>
  <c r="B6" i="2"/>
  <c r="B35" i="19" s="1"/>
  <c r="L6" i="3"/>
  <c r="I3" i="3"/>
  <c r="D2" i="4"/>
  <c r="F3" i="3"/>
  <c r="G3" i="3"/>
  <c r="L4" i="2"/>
  <c r="K6" i="4"/>
  <c r="G5" i="2"/>
  <c r="E4" i="19"/>
  <c r="L6" i="4"/>
  <c r="J3" i="3"/>
  <c r="E3" i="3"/>
  <c r="F6" i="2"/>
  <c r="K6" i="2"/>
  <c r="N5" i="19"/>
  <c r="D3" i="2"/>
  <c r="J3" i="4"/>
  <c r="J2" i="2"/>
  <c r="E6" i="2"/>
  <c r="H2" i="2"/>
  <c r="N10" i="19"/>
  <c r="G5" i="3"/>
  <c r="F4" i="2"/>
  <c r="C3" i="4"/>
  <c r="F5" i="3"/>
  <c r="D2" i="3"/>
  <c r="F3" i="4"/>
  <c r="N6" i="19" s="1"/>
  <c r="L37" i="19"/>
  <c r="B42" i="19"/>
  <c r="B2" i="2"/>
  <c r="D44" i="19"/>
  <c r="H3" i="2"/>
  <c r="J6" i="2"/>
  <c r="C4" i="4"/>
  <c r="N36" i="19" s="1"/>
  <c r="K2" i="3"/>
  <c r="H7" i="4"/>
  <c r="F5" i="2"/>
  <c r="H6" i="3"/>
  <c r="E4" i="4"/>
  <c r="N38" i="19" s="1"/>
  <c r="E10" i="19"/>
  <c r="L2" i="2"/>
  <c r="D3" i="4"/>
  <c r="H4" i="2"/>
  <c r="L41" i="19" s="1"/>
  <c r="D6" i="3"/>
  <c r="D5" i="3"/>
  <c r="D2" i="2"/>
  <c r="H6" i="2"/>
  <c r="B3" i="2"/>
  <c r="J4" i="2"/>
  <c r="K3" i="4"/>
  <c r="G2" i="3"/>
  <c r="D7" i="19" s="1"/>
  <c r="H3" i="3"/>
  <c r="E6" i="3"/>
  <c r="H3" i="4"/>
  <c r="D7" i="4"/>
  <c r="I4" i="3"/>
  <c r="J6" i="4"/>
  <c r="L5" i="3"/>
  <c r="H4" i="3"/>
  <c r="M44" i="19"/>
  <c r="C2" i="4"/>
  <c r="I2" i="4"/>
  <c r="E11" i="19"/>
  <c r="M41" i="19"/>
  <c r="C6" i="4"/>
  <c r="D36" i="19" s="1"/>
  <c r="C39" i="19"/>
  <c r="I6" i="3"/>
  <c r="C42" i="19" s="1"/>
  <c r="F2" i="4"/>
  <c r="E6" i="19" s="1"/>
  <c r="D5" i="2"/>
  <c r="E2" i="4"/>
  <c r="I7" i="4"/>
  <c r="M8" i="19"/>
  <c r="H5" i="4"/>
  <c r="J2" i="3"/>
  <c r="H5" i="2"/>
  <c r="J7" i="4"/>
  <c r="L2" i="3"/>
  <c r="H6" i="4"/>
  <c r="I2" i="2"/>
  <c r="E9" i="19"/>
  <c r="N4" i="19"/>
  <c r="J3" i="2"/>
  <c r="J5" i="4"/>
  <c r="C10" i="19"/>
  <c r="H5" i="3"/>
  <c r="L3" i="2"/>
  <c r="L12" i="19" s="1"/>
  <c r="E5" i="4"/>
  <c r="K4" i="2"/>
  <c r="L44" i="19" s="1"/>
  <c r="I2" i="3"/>
  <c r="L7" i="19"/>
  <c r="E2" i="2"/>
  <c r="C41" i="19"/>
  <c r="L6" i="2"/>
  <c r="B45" i="19" s="1"/>
  <c r="B5" i="2"/>
  <c r="H2" i="4"/>
  <c r="E5" i="3"/>
  <c r="C12" i="19"/>
  <c r="L3" i="4"/>
  <c r="E7" i="4"/>
  <c r="K5" i="2"/>
  <c r="I4" i="2"/>
  <c r="L42" i="19" s="1"/>
  <c r="C11" i="19"/>
  <c r="L4" i="4"/>
  <c r="N45" i="19" s="1"/>
  <c r="E4" i="3"/>
  <c r="B41" i="19"/>
  <c r="K3" i="3"/>
  <c r="M11" i="19" s="1"/>
  <c r="E2" i="3"/>
  <c r="D5" i="4"/>
  <c r="I3" i="4"/>
  <c r="I6" i="4"/>
  <c r="D42" i="19" s="1"/>
  <c r="G4" i="2"/>
  <c r="C45" i="19"/>
  <c r="H4" i="4"/>
  <c r="N11" i="19"/>
  <c r="K4" i="4"/>
  <c r="L5" i="4"/>
  <c r="B43" i="19"/>
  <c r="K6" i="3"/>
  <c r="C44" i="19" s="1"/>
  <c r="L7" i="4"/>
  <c r="L4" i="3"/>
  <c r="M45" i="19"/>
  <c r="F4" i="4"/>
  <c r="G6" i="2"/>
  <c r="L2" i="4"/>
  <c r="D3" i="3"/>
  <c r="M4" i="19" s="1"/>
  <c r="C5" i="19"/>
  <c r="F5" i="4"/>
  <c r="M9" i="19"/>
  <c r="F4" i="3"/>
  <c r="M43" i="19"/>
  <c r="D41" i="19"/>
  <c r="M37" i="19"/>
  <c r="D11" i="19"/>
  <c r="D4" i="4"/>
  <c r="N37" i="19" s="1"/>
  <c r="N8" i="19"/>
  <c r="F3" i="2"/>
  <c r="L6" i="19" s="1"/>
  <c r="L43" i="19"/>
  <c r="L3" i="3"/>
  <c r="M12" i="19" s="1"/>
  <c r="J6" i="3"/>
  <c r="L39" i="19"/>
  <c r="D9" i="19"/>
  <c r="C7" i="4"/>
  <c r="G6" i="3"/>
  <c r="F7" i="4"/>
  <c r="M6" i="19"/>
  <c r="G4" i="3"/>
  <c r="D10" i="19"/>
  <c r="B4" i="2"/>
  <c r="G2" i="2"/>
  <c r="K3" i="2"/>
  <c r="K5" i="3"/>
  <c r="E3" i="19"/>
  <c r="N39" i="19"/>
  <c r="C7" i="19"/>
  <c r="D5" i="19"/>
  <c r="C4" i="19"/>
  <c r="M10" i="19"/>
  <c r="L38" i="19"/>
  <c r="L35" i="19"/>
  <c r="M38" i="19"/>
  <c r="C37" i="19"/>
  <c r="D45" i="19"/>
  <c r="N43" i="19"/>
  <c r="M7" i="19"/>
  <c r="L10" i="19"/>
  <c r="M39" i="19"/>
  <c r="N3" i="19"/>
  <c r="D12" i="19"/>
  <c r="D37" i="19"/>
  <c r="E5" i="19"/>
  <c r="L5" i="19"/>
  <c r="D43" i="19"/>
  <c r="N41" i="19"/>
  <c r="B44" i="19"/>
  <c r="C38" i="19"/>
  <c r="L2" i="19"/>
  <c r="M40" i="19"/>
  <c r="N12" i="19"/>
  <c r="L8" i="19"/>
  <c r="L45" i="19"/>
  <c r="D6" i="19"/>
  <c r="C40" i="19"/>
  <c r="E8" i="19"/>
  <c r="C2" i="19"/>
  <c r="D4" i="19"/>
  <c r="C6" i="19"/>
  <c r="C9" i="19"/>
  <c r="D39" i="19"/>
  <c r="C8" i="19"/>
  <c r="B38" i="19"/>
  <c r="N44" i="19"/>
  <c r="L4" i="19"/>
  <c r="M42" i="19"/>
  <c r="L9" i="19"/>
  <c r="B37" i="19"/>
  <c r="M5" i="19"/>
  <c r="C43" i="19"/>
  <c r="L40" i="19"/>
  <c r="E12" i="19"/>
  <c r="D38" i="19"/>
  <c r="B39" i="19"/>
  <c r="D8" i="19"/>
  <c r="B40" i="19"/>
  <c r="L11" i="19"/>
  <c r="N9" i="19"/>
</calcChain>
</file>

<file path=xl/sharedStrings.xml><?xml version="1.0" encoding="utf-8"?>
<sst xmlns="http://schemas.openxmlformats.org/spreadsheetml/2006/main" count="1119" uniqueCount="110">
  <si>
    <t>Service Chain</t>
  </si>
  <si>
    <t>CPU Utilization (%)</t>
  </si>
  <si>
    <t>Memory Utilization (%)</t>
  </si>
  <si>
    <t>CPU Load 1 m (%)</t>
  </si>
  <si>
    <t>CPU Load 5m (%)</t>
  </si>
  <si>
    <t>Latency (ms)</t>
  </si>
  <si>
    <t>CPU Load 1 m(%)</t>
  </si>
  <si>
    <t>CPU Load 5 m(%)</t>
  </si>
  <si>
    <t>Throughput (Mb)</t>
  </si>
  <si>
    <t>* These are delta values wrt baseline</t>
  </si>
  <si>
    <t>Server</t>
  </si>
  <si>
    <t>R</t>
  </si>
  <si>
    <t>Output Performance</t>
  </si>
  <si>
    <t>Test Case Number</t>
  </si>
  <si>
    <t>Traffic Type</t>
  </si>
  <si>
    <t>VNF</t>
  </si>
  <si>
    <t>Notes</t>
  </si>
  <si>
    <t>Parameters</t>
  </si>
  <si>
    <t>Max</t>
  </si>
  <si>
    <t>Min</t>
  </si>
  <si>
    <t>Avg</t>
  </si>
  <si>
    <t>Delta</t>
  </si>
  <si>
    <t>Baseline statistics
(Before service chain deployment)</t>
  </si>
  <si>
    <t>N/A</t>
  </si>
  <si>
    <t>Baseline statistics
(After deployment of service chain)</t>
  </si>
  <si>
    <t>Disk Usage (Bytses)</t>
  </si>
  <si>
    <t>Disk Allocation (Bytes)</t>
  </si>
  <si>
    <t>Disk Size (GB)</t>
  </si>
  <si>
    <t>Disk Capacity (GB)</t>
  </si>
  <si>
    <t>VCPUs (number)</t>
  </si>
  <si>
    <t>Memory (MB)</t>
  </si>
  <si>
    <t>Ephemeral Size (GB)</t>
  </si>
  <si>
    <t>TCP Traffic
Stream: 1</t>
  </si>
  <si>
    <t>TCP</t>
  </si>
  <si>
    <t>TCP Traffic
Stream: 100</t>
  </si>
  <si>
    <t>UDP Traffic
Stream: 1</t>
  </si>
  <si>
    <t>UDP</t>
  </si>
  <si>
    <t>Start Time:</t>
  </si>
  <si>
    <t>End Time:</t>
  </si>
  <si>
    <t>Server:</t>
  </si>
  <si>
    <t>172.16.218.20</t>
  </si>
  <si>
    <t>Delta value for Baseline = Baseline value - Value when service  chain was not deployed.</t>
  </si>
  <si>
    <t>Delta value for Traffic tests = Values - Baseline Values.</t>
  </si>
  <si>
    <t>Router CSR</t>
  </si>
  <si>
    <t>For TCP Stream - Avergage BW is per stream.</t>
  </si>
  <si>
    <t>UDP Datagram Loss: 7.9%</t>
  </si>
  <si>
    <t>05 April 2019 00:46:01</t>
  </si>
  <si>
    <t>05 April 2019 04:31:22</t>
  </si>
  <si>
    <t>NAT VYOS</t>
  </si>
  <si>
    <t>11 April 2019 00:54:09</t>
  </si>
  <si>
    <t>11 April 2019 05:39:36</t>
  </si>
  <si>
    <t>Router Cisco CSR</t>
  </si>
  <si>
    <t>11 April 2019 12:15:11</t>
  </si>
  <si>
    <t>11 April 2019 17:00:40</t>
  </si>
  <si>
    <t>Firewall Juniper VSRX</t>
  </si>
  <si>
    <t>09 April 2019 23:08:02</t>
  </si>
  <si>
    <t>09 April 2019 03:53:28</t>
  </si>
  <si>
    <t>VyOS NAT</t>
  </si>
  <si>
    <t>09 April 2019 00:43:40</t>
  </si>
  <si>
    <t>09 April 2019 05:29:08</t>
  </si>
  <si>
    <t>RR</t>
  </si>
  <si>
    <t>RRR</t>
  </si>
  <si>
    <t>FR</t>
  </si>
  <si>
    <t>RN</t>
  </si>
  <si>
    <t>FRN</t>
  </si>
  <si>
    <t>08 April 2019 18:52:52</t>
  </si>
  <si>
    <t>08 April 2019 22:38:12</t>
  </si>
  <si>
    <t>172.16.218.10</t>
  </si>
  <si>
    <t>UDP Datagram Loss: 22%</t>
  </si>
  <si>
    <t>09 April 2019 17:57:38</t>
  </si>
  <si>
    <t>09 April 2019 22:43:03</t>
  </si>
  <si>
    <t>VYOS NAT</t>
  </si>
  <si>
    <t>10 April 2019 13:09:01</t>
  </si>
  <si>
    <t>10 April 2019 17:54:26</t>
  </si>
  <si>
    <t>F</t>
  </si>
  <si>
    <t>FN</t>
  </si>
  <si>
    <t>N</t>
  </si>
  <si>
    <t>Delta (%)</t>
  </si>
  <si>
    <t>Baseline statistics</t>
  </si>
  <si>
    <t>11 April 2019 22:20:37</t>
  </si>
  <si>
    <t>12 April 2019 03:06:06</t>
  </si>
  <si>
    <t>12 April 2019 13:16:29</t>
  </si>
  <si>
    <t>12 April 2019 18:02:00</t>
  </si>
  <si>
    <t>RRRR</t>
  </si>
  <si>
    <t>RRRRR</t>
  </si>
  <si>
    <t>UDP Datagram Loss (%)</t>
  </si>
  <si>
    <t>UDP Datagram Loss: 5.8%</t>
  </si>
  <si>
    <t>UDP Datagram Loss(%)</t>
  </si>
  <si>
    <t>10 April 2019 18:25:55</t>
  </si>
  <si>
    <t>10 April 2019 23:11:20</t>
  </si>
  <si>
    <t>UDP Datagram Loss: 32%</t>
  </si>
  <si>
    <t>UDP Datagram Loss: 8.4%</t>
  </si>
  <si>
    <t>`</t>
  </si>
  <si>
    <t>UDP Datagram Loss: 15%</t>
  </si>
  <si>
    <t>UDP Datagram Loss: 18</t>
  </si>
  <si>
    <t>UDP Datagram Loss: 29%</t>
  </si>
  <si>
    <t>UDP Datagram Loss: 26%</t>
  </si>
  <si>
    <t>UDP Datagram Loss: 24%</t>
  </si>
  <si>
    <t>CPU Load 1m (%)</t>
  </si>
  <si>
    <t>UDP Datagram Loss: 23%</t>
  </si>
  <si>
    <t>CPU Utilization</t>
  </si>
  <si>
    <t>Baseline</t>
  </si>
  <si>
    <t>Stream</t>
  </si>
  <si>
    <t>Throughput (Mbps)</t>
  </si>
  <si>
    <t>Router</t>
  </si>
  <si>
    <t>TCP - Stream</t>
  </si>
  <si>
    <t>Firewall</t>
  </si>
  <si>
    <t>NAT</t>
  </si>
  <si>
    <t>CPU Load 1m</t>
  </si>
  <si>
    <t>No VNF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</si>
</sst>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2" fillId="4" borderId="19" xfId="0" applyFont="1" applyFill="1" applyBorder="1" applyAlignment="1">
      <alignment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2" fillId="4" borderId="27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4" borderId="36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4" borderId="17" xfId="0" applyFont="1" applyFill="1" applyBorder="1" applyAlignment="1">
      <alignment horizontal="left" vertical="center"/>
    </xf>
    <xf numFmtId="2" fontId="1" fillId="2" borderId="20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2" fontId="1" fillId="2" borderId="48" xfId="0" applyNumberFormat="1" applyFont="1" applyFill="1" applyBorder="1" applyAlignment="1">
      <alignment horizontal="center" vertical="center"/>
    </xf>
    <xf numFmtId="2" fontId="1" fillId="2" borderId="4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2" fillId="4" borderId="36" xfId="0" applyFont="1" applyFill="1" applyBorder="1" applyAlignment="1">
      <alignment horizontal="left" vertical="center"/>
    </xf>
    <xf numFmtId="0" fontId="2" fillId="4" borderId="37" xfId="0" applyFont="1" applyFill="1" applyBorder="1" applyAlignment="1">
      <alignment horizontal="left" vertical="center"/>
    </xf>
    <xf numFmtId="2" fontId="1" fillId="2" borderId="2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2" fontId="1" fillId="2" borderId="5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2" fontId="1" fillId="2" borderId="51" xfId="0" applyNumberFormat="1" applyFont="1" applyFill="1" applyBorder="1" applyAlignment="1">
      <alignment horizontal="center" vertical="center"/>
    </xf>
    <xf numFmtId="2" fontId="1" fillId="2" borderId="40" xfId="0" applyNumberFormat="1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49" fontId="4" fillId="7" borderId="29" xfId="0" applyNumberFormat="1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49" fontId="4" fillId="8" borderId="29" xfId="0" applyNumberFormat="1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0" fillId="0" borderId="17" xfId="0" applyBorder="1" applyAlignment="1">
      <alignment wrapText="1"/>
    </xf>
    <xf numFmtId="0" fontId="5" fillId="4" borderId="17" xfId="0" applyFont="1" applyFill="1" applyBorder="1" applyAlignment="1">
      <alignment horizontal="left" vertical="center"/>
    </xf>
    <xf numFmtId="2" fontId="6" fillId="2" borderId="48" xfId="0" applyNumberFormat="1" applyFont="1" applyFill="1" applyBorder="1" applyAlignment="1">
      <alignment horizontal="center" vertical="center"/>
    </xf>
    <xf numFmtId="2" fontId="6" fillId="2" borderId="49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2" fontId="6" fillId="2" borderId="29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2" fontId="6" fillId="10" borderId="29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left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/>
    </xf>
    <xf numFmtId="0" fontId="5" fillId="4" borderId="36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2" fontId="6" fillId="2" borderId="50" xfId="0" applyNumberFormat="1" applyFont="1" applyFill="1" applyBorder="1" applyAlignment="1">
      <alignment horizontal="center" vertical="center"/>
    </xf>
    <xf numFmtId="2" fontId="6" fillId="10" borderId="4" xfId="0" applyNumberFormat="1" applyFont="1" applyFill="1" applyBorder="1" applyAlignment="1">
      <alignment horizontal="center" vertical="center"/>
    </xf>
    <xf numFmtId="2" fontId="6" fillId="2" borderId="62" xfId="0" applyNumberFormat="1" applyFont="1" applyFill="1" applyBorder="1" applyAlignment="1">
      <alignment horizontal="center" vertical="center"/>
    </xf>
    <xf numFmtId="0" fontId="7" fillId="0" borderId="36" xfId="0" applyFont="1" applyBorder="1"/>
    <xf numFmtId="2" fontId="6" fillId="10" borderId="28" xfId="0" applyNumberFormat="1" applyFont="1" applyFill="1" applyBorder="1" applyAlignment="1">
      <alignment horizontal="center" vertical="center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0" fontId="3" fillId="0" borderId="2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2" fillId="5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2" fillId="5" borderId="60" xfId="0" applyFont="1" applyFill="1" applyBorder="1" applyAlignment="1">
      <alignment horizontal="center" vertical="center"/>
    </xf>
    <xf numFmtId="0" fontId="2" fillId="5" borderId="61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Baseline!$A$2</c:f>
              <c:strCache>
                <c:ptCount val="1"/>
                <c:pt idx="0">
                  <c:v>CPU Utilization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Baseline!$C$1:$M$1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Baseline!$C$2:$M$2</c:f>
              <c:numCache>
                <c:formatCode>General</c:formatCode>
                <c:ptCount val="11"/>
                <c:pt idx="0">
                  <c:v>12.52</c:v>
                </c:pt>
                <c:pt idx="1">
                  <c:v>21.84</c:v>
                </c:pt>
                <c:pt idx="2">
                  <c:v>23.19</c:v>
                </c:pt>
                <c:pt idx="3">
                  <c:v>21.16</c:v>
                </c:pt>
                <c:pt idx="4">
                  <c:v>24.05</c:v>
                </c:pt>
                <c:pt idx="5">
                  <c:v>30.13</c:v>
                </c:pt>
                <c:pt idx="6">
                  <c:v>33.340000000000003</c:v>
                </c:pt>
                <c:pt idx="7">
                  <c:v>32.56</c:v>
                </c:pt>
                <c:pt idx="8">
                  <c:v>40.18</c:v>
                </c:pt>
                <c:pt idx="9">
                  <c:v>48.47</c:v>
                </c:pt>
                <c:pt idx="10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3-47F9-A375-C3C7D4048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TCP!$A$6</c:f>
              <c:strCache>
                <c:ptCount val="1"/>
                <c:pt idx="0">
                  <c:v>Throughput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TCP!$B$6:$L$6</c:f>
              <c:numCache>
                <c:formatCode>0.0</c:formatCode>
                <c:ptCount val="11"/>
                <c:pt idx="0">
                  <c:v>939.54</c:v>
                </c:pt>
                <c:pt idx="1">
                  <c:v>893.07</c:v>
                </c:pt>
                <c:pt idx="2">
                  <c:v>649.97</c:v>
                </c:pt>
                <c:pt idx="3">
                  <c:v>899.03</c:v>
                </c:pt>
                <c:pt idx="4">
                  <c:v>725.98</c:v>
                </c:pt>
                <c:pt idx="5">
                  <c:v>896.63</c:v>
                </c:pt>
                <c:pt idx="6">
                  <c:v>676.78</c:v>
                </c:pt>
                <c:pt idx="7">
                  <c:v>622.17999999999995</c:v>
                </c:pt>
                <c:pt idx="8">
                  <c:v>851.12</c:v>
                </c:pt>
                <c:pt idx="9">
                  <c:v>761.48</c:v>
                </c:pt>
                <c:pt idx="10">
                  <c:v>663.43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7-43A2-A1CD-457E233835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Stream!$A$2</c:f>
              <c:strCache>
                <c:ptCount val="1"/>
                <c:pt idx="0">
                  <c:v>CPU Utilization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Stream!$B$1:$L$1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Stream!$B$2:$L$2</c:f>
              <c:numCache>
                <c:formatCode>General</c:formatCode>
                <c:ptCount val="11"/>
                <c:pt idx="0">
                  <c:v>37.700000000000003</c:v>
                </c:pt>
                <c:pt idx="1">
                  <c:v>42.26</c:v>
                </c:pt>
                <c:pt idx="2">
                  <c:v>37.4</c:v>
                </c:pt>
                <c:pt idx="3">
                  <c:v>53.3</c:v>
                </c:pt>
                <c:pt idx="4">
                  <c:v>56.06</c:v>
                </c:pt>
                <c:pt idx="5">
                  <c:v>56.58</c:v>
                </c:pt>
                <c:pt idx="6">
                  <c:v>59.9</c:v>
                </c:pt>
                <c:pt idx="7">
                  <c:v>65.38</c:v>
                </c:pt>
                <c:pt idx="8">
                  <c:v>68.459999999999994</c:v>
                </c:pt>
                <c:pt idx="9">
                  <c:v>77.13</c:v>
                </c:pt>
                <c:pt idx="10">
                  <c:v>84.02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5-4892-8C74-55F095A3D3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Stream!$A$3</c:f>
              <c:strCache>
                <c:ptCount val="1"/>
                <c:pt idx="0">
                  <c:v>Memory Utilization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Stream!$B$1:$L$1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Stream!$B$3:$L$3</c:f>
              <c:numCache>
                <c:formatCode>General</c:formatCode>
                <c:ptCount val="11"/>
                <c:pt idx="0">
                  <c:v>17.64</c:v>
                </c:pt>
                <c:pt idx="1">
                  <c:v>22.11</c:v>
                </c:pt>
                <c:pt idx="2">
                  <c:v>21.49</c:v>
                </c:pt>
                <c:pt idx="3">
                  <c:v>22.63</c:v>
                </c:pt>
                <c:pt idx="4">
                  <c:v>22.11</c:v>
                </c:pt>
                <c:pt idx="5">
                  <c:v>23.87</c:v>
                </c:pt>
                <c:pt idx="6">
                  <c:v>26.71</c:v>
                </c:pt>
                <c:pt idx="7">
                  <c:v>27.21</c:v>
                </c:pt>
                <c:pt idx="8">
                  <c:v>25.7</c:v>
                </c:pt>
                <c:pt idx="9">
                  <c:v>27.35</c:v>
                </c:pt>
                <c:pt idx="10">
                  <c:v>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2EB-B23E-F37ECAB55A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Stream!$A$4</c:f>
              <c:strCache>
                <c:ptCount val="1"/>
                <c:pt idx="0">
                  <c:v>CPU Load 1m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Stream!$B$1:$L$1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Stream!$B$4:$L$4</c:f>
              <c:numCache>
                <c:formatCode>General</c:formatCode>
                <c:ptCount val="11"/>
                <c:pt idx="0">
                  <c:v>29.02</c:v>
                </c:pt>
                <c:pt idx="1">
                  <c:v>42.6</c:v>
                </c:pt>
                <c:pt idx="2">
                  <c:v>32.729999999999997</c:v>
                </c:pt>
                <c:pt idx="3">
                  <c:v>98.86</c:v>
                </c:pt>
                <c:pt idx="4">
                  <c:v>65.37</c:v>
                </c:pt>
                <c:pt idx="5">
                  <c:v>47.1</c:v>
                </c:pt>
                <c:pt idx="6">
                  <c:v>52.17</c:v>
                </c:pt>
                <c:pt idx="7">
                  <c:v>63.68</c:v>
                </c:pt>
                <c:pt idx="8">
                  <c:v>88.82</c:v>
                </c:pt>
                <c:pt idx="9">
                  <c:v>81</c:v>
                </c:pt>
                <c:pt idx="10">
                  <c:v>130.93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F3B-9321-102AAC427E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Stream!$A$5</c:f>
              <c:strCache>
                <c:ptCount val="1"/>
                <c:pt idx="0">
                  <c:v>CPU Load 5m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Stream!$B$1:$L$1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Stream!$B$5:$L$5</c:f>
              <c:numCache>
                <c:formatCode>General</c:formatCode>
                <c:ptCount val="11"/>
                <c:pt idx="0">
                  <c:v>27.56</c:v>
                </c:pt>
                <c:pt idx="1">
                  <c:v>39.82</c:v>
                </c:pt>
                <c:pt idx="2">
                  <c:v>30.8</c:v>
                </c:pt>
                <c:pt idx="3">
                  <c:v>96.88</c:v>
                </c:pt>
                <c:pt idx="4">
                  <c:v>64.64</c:v>
                </c:pt>
                <c:pt idx="5">
                  <c:v>45.69</c:v>
                </c:pt>
                <c:pt idx="6">
                  <c:v>50.71</c:v>
                </c:pt>
                <c:pt idx="7">
                  <c:v>61.69</c:v>
                </c:pt>
                <c:pt idx="8">
                  <c:v>81.08</c:v>
                </c:pt>
                <c:pt idx="9">
                  <c:v>78.97</c:v>
                </c:pt>
                <c:pt idx="10">
                  <c:v>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4-4D9D-969C-44547B8AAD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Stream!$A$6</c:f>
              <c:strCache>
                <c:ptCount val="1"/>
                <c:pt idx="0">
                  <c:v>Throughput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Stream!$B$1:$L$1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Stream!$B$6:$L$6</c:f>
              <c:numCache>
                <c:formatCode>0.0</c:formatCode>
                <c:ptCount val="11"/>
                <c:pt idx="0">
                  <c:v>939</c:v>
                </c:pt>
                <c:pt idx="1">
                  <c:v>827</c:v>
                </c:pt>
                <c:pt idx="2">
                  <c:v>554</c:v>
                </c:pt>
                <c:pt idx="3">
                  <c:v>846.00000000000011</c:v>
                </c:pt>
                <c:pt idx="4">
                  <c:v>852</c:v>
                </c:pt>
                <c:pt idx="5">
                  <c:v>863.00000000000011</c:v>
                </c:pt>
                <c:pt idx="6">
                  <c:v>860</c:v>
                </c:pt>
                <c:pt idx="7">
                  <c:v>753</c:v>
                </c:pt>
                <c:pt idx="8">
                  <c:v>813.00000000000011</c:v>
                </c:pt>
                <c:pt idx="9">
                  <c:v>716</c:v>
                </c:pt>
                <c:pt idx="10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9D0-9D4A-FF9F66053C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UDP!$A$2</c:f>
              <c:strCache>
                <c:ptCount val="1"/>
                <c:pt idx="0">
                  <c:v>CPU Utilization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UDP!$B$1:$L$1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UDP!$B$2:$L$2</c:f>
              <c:numCache>
                <c:formatCode>General</c:formatCode>
                <c:ptCount val="11"/>
                <c:pt idx="0">
                  <c:v>36.49</c:v>
                </c:pt>
                <c:pt idx="1">
                  <c:v>35.61</c:v>
                </c:pt>
                <c:pt idx="2">
                  <c:v>36.630000000000003</c:v>
                </c:pt>
                <c:pt idx="3">
                  <c:v>53.3</c:v>
                </c:pt>
                <c:pt idx="4">
                  <c:v>53.69</c:v>
                </c:pt>
                <c:pt idx="5">
                  <c:v>48.67</c:v>
                </c:pt>
                <c:pt idx="6">
                  <c:v>51.82</c:v>
                </c:pt>
                <c:pt idx="7">
                  <c:v>58.51</c:v>
                </c:pt>
                <c:pt idx="8">
                  <c:v>61.41</c:v>
                </c:pt>
                <c:pt idx="9">
                  <c:v>73.75</c:v>
                </c:pt>
                <c:pt idx="10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A-47BA-B58F-6679FB7B2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UDP!$A$3</c:f>
              <c:strCache>
                <c:ptCount val="1"/>
                <c:pt idx="0">
                  <c:v>Memory Utilization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UDP!$B$1:$L$1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UDP!$B$3:$L$3</c:f>
              <c:numCache>
                <c:formatCode>General</c:formatCode>
                <c:ptCount val="11"/>
                <c:pt idx="0">
                  <c:v>17.66</c:v>
                </c:pt>
                <c:pt idx="1">
                  <c:v>22.11</c:v>
                </c:pt>
                <c:pt idx="2">
                  <c:v>21.42</c:v>
                </c:pt>
                <c:pt idx="3">
                  <c:v>22.63</c:v>
                </c:pt>
                <c:pt idx="4">
                  <c:v>22.16</c:v>
                </c:pt>
                <c:pt idx="5">
                  <c:v>23.87</c:v>
                </c:pt>
                <c:pt idx="6">
                  <c:v>26.71</c:v>
                </c:pt>
                <c:pt idx="7">
                  <c:v>27.22</c:v>
                </c:pt>
                <c:pt idx="8">
                  <c:v>25.6</c:v>
                </c:pt>
                <c:pt idx="9">
                  <c:v>27.35</c:v>
                </c:pt>
                <c:pt idx="10">
                  <c:v>29.42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D-4A9B-86B6-6D7B6CAD29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UDP!$A$4</c:f>
              <c:strCache>
                <c:ptCount val="1"/>
                <c:pt idx="0">
                  <c:v>CPU Load 1m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UDP!$B$1:$L$1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UDP!$B$4:$L$4</c:f>
              <c:numCache>
                <c:formatCode>General</c:formatCode>
                <c:ptCount val="11"/>
                <c:pt idx="0">
                  <c:v>48.94</c:v>
                </c:pt>
                <c:pt idx="1">
                  <c:v>29.31</c:v>
                </c:pt>
                <c:pt idx="2">
                  <c:v>48.19</c:v>
                </c:pt>
                <c:pt idx="3">
                  <c:v>98.86</c:v>
                </c:pt>
                <c:pt idx="4">
                  <c:v>50.56</c:v>
                </c:pt>
                <c:pt idx="5">
                  <c:v>42.7</c:v>
                </c:pt>
                <c:pt idx="6">
                  <c:v>53.92</c:v>
                </c:pt>
                <c:pt idx="7">
                  <c:v>57.28</c:v>
                </c:pt>
                <c:pt idx="8">
                  <c:v>72.790000000000006</c:v>
                </c:pt>
                <c:pt idx="9">
                  <c:v>113.93</c:v>
                </c:pt>
                <c:pt idx="10">
                  <c:v>111.11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1-49A6-89AA-DBAF5E00C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UDP!$A$5</c:f>
              <c:strCache>
                <c:ptCount val="1"/>
                <c:pt idx="0">
                  <c:v>CPU Load 5m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UDP!$B$1:$L$1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UDP!$B$5:$L$5</c:f>
              <c:numCache>
                <c:formatCode>General</c:formatCode>
                <c:ptCount val="11"/>
                <c:pt idx="0">
                  <c:v>47.37</c:v>
                </c:pt>
                <c:pt idx="1">
                  <c:v>32.19</c:v>
                </c:pt>
                <c:pt idx="2">
                  <c:v>46.88</c:v>
                </c:pt>
                <c:pt idx="3">
                  <c:v>96.88</c:v>
                </c:pt>
                <c:pt idx="4">
                  <c:v>48.53</c:v>
                </c:pt>
                <c:pt idx="5">
                  <c:v>41.92</c:v>
                </c:pt>
                <c:pt idx="6">
                  <c:v>53.06</c:v>
                </c:pt>
                <c:pt idx="7">
                  <c:v>58.8</c:v>
                </c:pt>
                <c:pt idx="8">
                  <c:v>71.75</c:v>
                </c:pt>
                <c:pt idx="9">
                  <c:v>112.94</c:v>
                </c:pt>
                <c:pt idx="10">
                  <c:v>106.84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8F1-B9EF-AED1C0DCA8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Baseline!$A$3</c:f>
              <c:strCache>
                <c:ptCount val="1"/>
                <c:pt idx="0">
                  <c:v>Memory Utilization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Baseline!$C$1:$M$1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Baseline!$C$3:$M$3</c:f>
              <c:numCache>
                <c:formatCode>General</c:formatCode>
                <c:ptCount val="11"/>
                <c:pt idx="0">
                  <c:v>17.61</c:v>
                </c:pt>
                <c:pt idx="1">
                  <c:v>22.1</c:v>
                </c:pt>
                <c:pt idx="2">
                  <c:v>21.63</c:v>
                </c:pt>
                <c:pt idx="3">
                  <c:v>22.58</c:v>
                </c:pt>
                <c:pt idx="4">
                  <c:v>21.97</c:v>
                </c:pt>
                <c:pt idx="5">
                  <c:v>23.91</c:v>
                </c:pt>
                <c:pt idx="6">
                  <c:v>26.78</c:v>
                </c:pt>
                <c:pt idx="7">
                  <c:v>28.83</c:v>
                </c:pt>
                <c:pt idx="8">
                  <c:v>28.82</c:v>
                </c:pt>
                <c:pt idx="9">
                  <c:v>28.31</c:v>
                </c:pt>
                <c:pt idx="10">
                  <c:v>33.729999999999997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7-4269-9B07-A2B4FC299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UDP!$A$6</c:f>
              <c:strCache>
                <c:ptCount val="1"/>
                <c:pt idx="0">
                  <c:v>Throughput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UDP!$B$1:$L$1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UDP!$B$6:$L$6</c:f>
              <c:numCache>
                <c:formatCode>0.0</c:formatCode>
                <c:ptCount val="11"/>
                <c:pt idx="0">
                  <c:v>957.75</c:v>
                </c:pt>
                <c:pt idx="1">
                  <c:v>957.78</c:v>
                </c:pt>
                <c:pt idx="2">
                  <c:v>957.71</c:v>
                </c:pt>
                <c:pt idx="3">
                  <c:v>957.75</c:v>
                </c:pt>
                <c:pt idx="4">
                  <c:v>957.73</c:v>
                </c:pt>
                <c:pt idx="5">
                  <c:v>957.82</c:v>
                </c:pt>
                <c:pt idx="6">
                  <c:v>957.61</c:v>
                </c:pt>
                <c:pt idx="7">
                  <c:v>957.72</c:v>
                </c:pt>
                <c:pt idx="8">
                  <c:v>957.77</c:v>
                </c:pt>
                <c:pt idx="9">
                  <c:v>957.84</c:v>
                </c:pt>
                <c:pt idx="10">
                  <c:v>957.82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7-43EE-BE7B-A64C140FC7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UDP!$A$7</c:f>
              <c:strCache>
                <c:ptCount val="1"/>
                <c:pt idx="0">
                  <c:v>UDP Datagram Loss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UDP!$B$1:$L$1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UDP!$B$7:$L$7</c:f>
              <c:numCache>
                <c:formatCode>General</c:formatCode>
                <c:ptCount val="11"/>
                <c:pt idx="0">
                  <c:v>15</c:v>
                </c:pt>
                <c:pt idx="1">
                  <c:v>5.8</c:v>
                </c:pt>
                <c:pt idx="2">
                  <c:v>8.4</c:v>
                </c:pt>
                <c:pt idx="3">
                  <c:v>7.9</c:v>
                </c:pt>
                <c:pt idx="4">
                  <c:v>22</c:v>
                </c:pt>
                <c:pt idx="5">
                  <c:v>23</c:v>
                </c:pt>
                <c:pt idx="6">
                  <c:v>18</c:v>
                </c:pt>
                <c:pt idx="7">
                  <c:v>32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0-408B-A9D3-44116BDBC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Utilization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Summary!$A$2:$A$12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Summary!$B$2:$B$12</c:f>
              <c:numCache>
                <c:formatCode>General</c:formatCode>
                <c:ptCount val="11"/>
                <c:pt idx="0">
                  <c:v>11.24</c:v>
                </c:pt>
                <c:pt idx="1">
                  <c:v>12.52</c:v>
                </c:pt>
                <c:pt idx="2">
                  <c:v>21.84</c:v>
                </c:pt>
                <c:pt idx="3">
                  <c:v>23.19</c:v>
                </c:pt>
                <c:pt idx="4">
                  <c:v>21.16</c:v>
                </c:pt>
                <c:pt idx="5">
                  <c:v>24.05</c:v>
                </c:pt>
                <c:pt idx="6">
                  <c:v>30.13</c:v>
                </c:pt>
                <c:pt idx="7">
                  <c:v>33.340000000000003</c:v>
                </c:pt>
                <c:pt idx="8">
                  <c:v>32.56</c:v>
                </c:pt>
                <c:pt idx="9">
                  <c:v>40.18</c:v>
                </c:pt>
                <c:pt idx="10">
                  <c:v>48.47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9-4E30-A57B-F02E3F2D2834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Summary!$A$2:$A$12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Summary!$C$2:$C$12</c:f>
              <c:numCache>
                <c:formatCode>General</c:formatCode>
                <c:ptCount val="11"/>
                <c:pt idx="0">
                  <c:v>36.159999999999997</c:v>
                </c:pt>
                <c:pt idx="1">
                  <c:v>35.94</c:v>
                </c:pt>
                <c:pt idx="2">
                  <c:v>34.71</c:v>
                </c:pt>
                <c:pt idx="3">
                  <c:v>47.95</c:v>
                </c:pt>
                <c:pt idx="4">
                  <c:v>48.61</c:v>
                </c:pt>
                <c:pt idx="5">
                  <c:v>50.59</c:v>
                </c:pt>
                <c:pt idx="6">
                  <c:v>49.59</c:v>
                </c:pt>
                <c:pt idx="7">
                  <c:v>55.91</c:v>
                </c:pt>
                <c:pt idx="8">
                  <c:v>62.96</c:v>
                </c:pt>
                <c:pt idx="9">
                  <c:v>72.97</c:v>
                </c:pt>
                <c:pt idx="10">
                  <c:v>81.260000000000005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9-4E30-A57B-F02E3F2D2834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Summary!$A$2:$A$12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Summary!$D$2:$D$12</c:f>
              <c:numCache>
                <c:formatCode>General</c:formatCode>
                <c:ptCount val="11"/>
                <c:pt idx="0">
                  <c:v>37.700000000000003</c:v>
                </c:pt>
                <c:pt idx="1">
                  <c:v>42.26</c:v>
                </c:pt>
                <c:pt idx="2">
                  <c:v>37.4</c:v>
                </c:pt>
                <c:pt idx="3">
                  <c:v>53.3</c:v>
                </c:pt>
                <c:pt idx="4">
                  <c:v>56.06</c:v>
                </c:pt>
                <c:pt idx="5">
                  <c:v>56.58</c:v>
                </c:pt>
                <c:pt idx="6">
                  <c:v>59.9</c:v>
                </c:pt>
                <c:pt idx="7">
                  <c:v>65.38</c:v>
                </c:pt>
                <c:pt idx="8">
                  <c:v>68.459999999999994</c:v>
                </c:pt>
                <c:pt idx="9">
                  <c:v>77.13</c:v>
                </c:pt>
                <c:pt idx="10">
                  <c:v>84.02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9-4E30-A57B-F02E3F2D2834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Summary!$A$2:$A$12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Summary!$E$2:$E$12</c:f>
              <c:numCache>
                <c:formatCode>General</c:formatCode>
                <c:ptCount val="11"/>
                <c:pt idx="0">
                  <c:v>36.49</c:v>
                </c:pt>
                <c:pt idx="1">
                  <c:v>35.61</c:v>
                </c:pt>
                <c:pt idx="2">
                  <c:v>36.630000000000003</c:v>
                </c:pt>
                <c:pt idx="3">
                  <c:v>53.3</c:v>
                </c:pt>
                <c:pt idx="4">
                  <c:v>53.69</c:v>
                </c:pt>
                <c:pt idx="5">
                  <c:v>48.67</c:v>
                </c:pt>
                <c:pt idx="6">
                  <c:v>51.82</c:v>
                </c:pt>
                <c:pt idx="7">
                  <c:v>58.51</c:v>
                </c:pt>
                <c:pt idx="8">
                  <c:v>61.41</c:v>
                </c:pt>
                <c:pt idx="9">
                  <c:v>73.75</c:v>
                </c:pt>
                <c:pt idx="10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9-4E30-A57B-F02E3F2D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56664"/>
        <c:axId val="502959224"/>
      </c:barChart>
      <c:catAx>
        <c:axId val="5029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9224"/>
        <c:crosses val="autoZero"/>
        <c:auto val="1"/>
        <c:lblAlgn val="ctr"/>
        <c:lblOffset val="100"/>
        <c:noMultiLvlLbl val="0"/>
      </c:catAx>
      <c:valAx>
        <c:axId val="5029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Summary!$J$2:$J$12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Summary!$K$2:$K$12</c:f>
              <c:numCache>
                <c:formatCode>General</c:formatCode>
                <c:ptCount val="11"/>
                <c:pt idx="0">
                  <c:v>16.22</c:v>
                </c:pt>
                <c:pt idx="1">
                  <c:v>17.61</c:v>
                </c:pt>
                <c:pt idx="2">
                  <c:v>22.1</c:v>
                </c:pt>
                <c:pt idx="3">
                  <c:v>21.63</c:v>
                </c:pt>
                <c:pt idx="4">
                  <c:v>22.58</c:v>
                </c:pt>
                <c:pt idx="5">
                  <c:v>21.97</c:v>
                </c:pt>
                <c:pt idx="6">
                  <c:v>23.91</c:v>
                </c:pt>
                <c:pt idx="7">
                  <c:v>26.78</c:v>
                </c:pt>
                <c:pt idx="8">
                  <c:v>28.83</c:v>
                </c:pt>
                <c:pt idx="9">
                  <c:v>28.82</c:v>
                </c:pt>
                <c:pt idx="10">
                  <c:v>28.31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4-4777-91AB-E5A22B20BDA8}"/>
            </c:ext>
          </c:extLst>
        </c:ser>
        <c:ser>
          <c:idx val="1"/>
          <c:order val="1"/>
          <c:tx>
            <c:strRef>
              <c:f>Summary!$L$1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Summary!$J$2:$J$12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Summary!$L$2:$L$12</c:f>
              <c:numCache>
                <c:formatCode>General</c:formatCode>
                <c:ptCount val="11"/>
                <c:pt idx="0">
                  <c:v>17.62</c:v>
                </c:pt>
                <c:pt idx="1">
                  <c:v>22.09</c:v>
                </c:pt>
                <c:pt idx="2">
                  <c:v>21.5</c:v>
                </c:pt>
                <c:pt idx="3">
                  <c:v>22.62</c:v>
                </c:pt>
                <c:pt idx="4">
                  <c:v>21.99</c:v>
                </c:pt>
                <c:pt idx="5">
                  <c:v>25.07</c:v>
                </c:pt>
                <c:pt idx="6">
                  <c:v>26.71</c:v>
                </c:pt>
                <c:pt idx="7">
                  <c:v>27.39</c:v>
                </c:pt>
                <c:pt idx="8">
                  <c:v>26.56</c:v>
                </c:pt>
                <c:pt idx="9">
                  <c:v>27.33</c:v>
                </c:pt>
                <c:pt idx="10">
                  <c:v>31.02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4-4777-91AB-E5A22B20BDA8}"/>
            </c:ext>
          </c:extLst>
        </c:ser>
        <c:ser>
          <c:idx val="2"/>
          <c:order val="2"/>
          <c:tx>
            <c:strRef>
              <c:f>Summary!$M$1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Summary!$J$2:$J$12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Summary!$M$2:$M$12</c:f>
              <c:numCache>
                <c:formatCode>General</c:formatCode>
                <c:ptCount val="11"/>
                <c:pt idx="0">
                  <c:v>17.64</c:v>
                </c:pt>
                <c:pt idx="1">
                  <c:v>22.11</c:v>
                </c:pt>
                <c:pt idx="2">
                  <c:v>21.49</c:v>
                </c:pt>
                <c:pt idx="3">
                  <c:v>22.63</c:v>
                </c:pt>
                <c:pt idx="4">
                  <c:v>22.11</c:v>
                </c:pt>
                <c:pt idx="5">
                  <c:v>23.87</c:v>
                </c:pt>
                <c:pt idx="6">
                  <c:v>26.71</c:v>
                </c:pt>
                <c:pt idx="7">
                  <c:v>27.21</c:v>
                </c:pt>
                <c:pt idx="8">
                  <c:v>25.7</c:v>
                </c:pt>
                <c:pt idx="9">
                  <c:v>27.35</c:v>
                </c:pt>
                <c:pt idx="10">
                  <c:v>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4-4777-91AB-E5A22B20BDA8}"/>
            </c:ext>
          </c:extLst>
        </c:ser>
        <c:ser>
          <c:idx val="3"/>
          <c:order val="3"/>
          <c:tx>
            <c:strRef>
              <c:f>Summary!$N$1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Summary!$J$2:$J$12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Summary!$N$2:$N$12</c:f>
              <c:numCache>
                <c:formatCode>General</c:formatCode>
                <c:ptCount val="11"/>
                <c:pt idx="0">
                  <c:v>17.66</c:v>
                </c:pt>
                <c:pt idx="1">
                  <c:v>22.11</c:v>
                </c:pt>
                <c:pt idx="2">
                  <c:v>21.42</c:v>
                </c:pt>
                <c:pt idx="3">
                  <c:v>22.63</c:v>
                </c:pt>
                <c:pt idx="4">
                  <c:v>22.16</c:v>
                </c:pt>
                <c:pt idx="5">
                  <c:v>23.87</c:v>
                </c:pt>
                <c:pt idx="6">
                  <c:v>26.71</c:v>
                </c:pt>
                <c:pt idx="7">
                  <c:v>27.22</c:v>
                </c:pt>
                <c:pt idx="8">
                  <c:v>25.6</c:v>
                </c:pt>
                <c:pt idx="9">
                  <c:v>27.35</c:v>
                </c:pt>
                <c:pt idx="10">
                  <c:v>29.42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4-4777-91AB-E5A22B20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56664"/>
        <c:axId val="502959224"/>
      </c:barChart>
      <c:catAx>
        <c:axId val="5029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9224"/>
        <c:crosses val="autoZero"/>
        <c:auto val="1"/>
        <c:lblAlgn val="ctr"/>
        <c:lblOffset val="100"/>
        <c:noMultiLvlLbl val="0"/>
      </c:catAx>
      <c:valAx>
        <c:axId val="5029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Summary!$B$34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Summary!$A$35:$A$45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Summary!$B$35:$B$45</c:f>
              <c:numCache>
                <c:formatCode>General</c:formatCode>
                <c:ptCount val="11"/>
                <c:pt idx="0">
                  <c:v>939.54</c:v>
                </c:pt>
                <c:pt idx="1">
                  <c:v>893.07</c:v>
                </c:pt>
                <c:pt idx="2">
                  <c:v>649.97</c:v>
                </c:pt>
                <c:pt idx="3">
                  <c:v>899.03</c:v>
                </c:pt>
                <c:pt idx="4">
                  <c:v>725.98</c:v>
                </c:pt>
                <c:pt idx="5">
                  <c:v>896.63</c:v>
                </c:pt>
                <c:pt idx="6">
                  <c:v>676.78</c:v>
                </c:pt>
                <c:pt idx="7">
                  <c:v>622.17999999999995</c:v>
                </c:pt>
                <c:pt idx="8">
                  <c:v>851.12</c:v>
                </c:pt>
                <c:pt idx="9">
                  <c:v>761.48</c:v>
                </c:pt>
                <c:pt idx="10">
                  <c:v>663.43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A-4C9F-9FCF-EE2C55F47E13}"/>
            </c:ext>
          </c:extLst>
        </c:ser>
        <c:ser>
          <c:idx val="1"/>
          <c:order val="1"/>
          <c:tx>
            <c:strRef>
              <c:f>Summary!$C$34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Summary!$A$35:$A$45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Summary!$C$35:$C$45</c:f>
              <c:numCache>
                <c:formatCode>General</c:formatCode>
                <c:ptCount val="11"/>
                <c:pt idx="0">
                  <c:v>939</c:v>
                </c:pt>
                <c:pt idx="1">
                  <c:v>827</c:v>
                </c:pt>
                <c:pt idx="2">
                  <c:v>554</c:v>
                </c:pt>
                <c:pt idx="3">
                  <c:v>846.00000000000011</c:v>
                </c:pt>
                <c:pt idx="4">
                  <c:v>852</c:v>
                </c:pt>
                <c:pt idx="5">
                  <c:v>863.00000000000011</c:v>
                </c:pt>
                <c:pt idx="6">
                  <c:v>860</c:v>
                </c:pt>
                <c:pt idx="7">
                  <c:v>753</c:v>
                </c:pt>
                <c:pt idx="8">
                  <c:v>813.00000000000011</c:v>
                </c:pt>
                <c:pt idx="9">
                  <c:v>716</c:v>
                </c:pt>
                <c:pt idx="10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A-4C9F-9FCF-EE2C55F47E13}"/>
            </c:ext>
          </c:extLst>
        </c:ser>
        <c:ser>
          <c:idx val="2"/>
          <c:order val="2"/>
          <c:tx>
            <c:strRef>
              <c:f>Summary!$D$34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Summary!$A$35:$A$45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Summary!$D$35:$D$45</c:f>
              <c:numCache>
                <c:formatCode>General</c:formatCode>
                <c:ptCount val="11"/>
                <c:pt idx="0">
                  <c:v>957.75</c:v>
                </c:pt>
                <c:pt idx="1">
                  <c:v>957.78</c:v>
                </c:pt>
                <c:pt idx="2">
                  <c:v>957.71</c:v>
                </c:pt>
                <c:pt idx="3">
                  <c:v>957.75</c:v>
                </c:pt>
                <c:pt idx="4">
                  <c:v>957.73</c:v>
                </c:pt>
                <c:pt idx="5">
                  <c:v>957.82</c:v>
                </c:pt>
                <c:pt idx="6">
                  <c:v>957.61</c:v>
                </c:pt>
                <c:pt idx="7">
                  <c:v>957.72</c:v>
                </c:pt>
                <c:pt idx="8">
                  <c:v>957.77</c:v>
                </c:pt>
                <c:pt idx="9">
                  <c:v>957.84</c:v>
                </c:pt>
                <c:pt idx="10">
                  <c:v>957.82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A-4C9F-9FCF-EE2C55F4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56664"/>
        <c:axId val="502959224"/>
      </c:barChart>
      <c:catAx>
        <c:axId val="5029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9224"/>
        <c:crosses val="autoZero"/>
        <c:auto val="1"/>
        <c:lblAlgn val="ctr"/>
        <c:lblOffset val="100"/>
        <c:noMultiLvlLbl val="0"/>
      </c:catAx>
      <c:valAx>
        <c:axId val="5029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Load 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Summary!$K$34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Summary!$J$35:$J$45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Summary!$K$35:$K$45</c:f>
              <c:numCache>
                <c:formatCode>General</c:formatCode>
                <c:ptCount val="11"/>
                <c:pt idx="0">
                  <c:v>7.32</c:v>
                </c:pt>
                <c:pt idx="1">
                  <c:v>8.5</c:v>
                </c:pt>
                <c:pt idx="2">
                  <c:v>17.13</c:v>
                </c:pt>
                <c:pt idx="3">
                  <c:v>19.149999999999999</c:v>
                </c:pt>
                <c:pt idx="4">
                  <c:v>17.260000000000002</c:v>
                </c:pt>
                <c:pt idx="5">
                  <c:v>20.440000000000001</c:v>
                </c:pt>
                <c:pt idx="6">
                  <c:v>28.26</c:v>
                </c:pt>
                <c:pt idx="7">
                  <c:v>45.63</c:v>
                </c:pt>
                <c:pt idx="8">
                  <c:v>38.15</c:v>
                </c:pt>
                <c:pt idx="9">
                  <c:v>37.32</c:v>
                </c:pt>
                <c:pt idx="10">
                  <c:v>52.32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458B-874D-29C1BFA53A5B}"/>
            </c:ext>
          </c:extLst>
        </c:ser>
        <c:ser>
          <c:idx val="1"/>
          <c:order val="1"/>
          <c:tx>
            <c:strRef>
              <c:f>Summary!$L$34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Summary!$J$35:$J$45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Summary!$L$35:$L$45</c:f>
              <c:numCache>
                <c:formatCode>General</c:formatCode>
                <c:ptCount val="11"/>
                <c:pt idx="0">
                  <c:v>33.39</c:v>
                </c:pt>
                <c:pt idx="1">
                  <c:v>28.28</c:v>
                </c:pt>
                <c:pt idx="2">
                  <c:v>29.53</c:v>
                </c:pt>
                <c:pt idx="3">
                  <c:v>40.9</c:v>
                </c:pt>
                <c:pt idx="4">
                  <c:v>42.44</c:v>
                </c:pt>
                <c:pt idx="5">
                  <c:v>44.76</c:v>
                </c:pt>
                <c:pt idx="6">
                  <c:v>85.78</c:v>
                </c:pt>
                <c:pt idx="7">
                  <c:v>67.709999999999994</c:v>
                </c:pt>
                <c:pt idx="8">
                  <c:v>57.65</c:v>
                </c:pt>
                <c:pt idx="9">
                  <c:v>94.32</c:v>
                </c:pt>
                <c:pt idx="10">
                  <c:v>108.03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1-458B-874D-29C1BFA53A5B}"/>
            </c:ext>
          </c:extLst>
        </c:ser>
        <c:ser>
          <c:idx val="2"/>
          <c:order val="2"/>
          <c:tx>
            <c:strRef>
              <c:f>Summary!$M$34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Summary!$J$35:$J$45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Summary!$M$35:$M$45</c:f>
              <c:numCache>
                <c:formatCode>General</c:formatCode>
                <c:ptCount val="11"/>
                <c:pt idx="0">
                  <c:v>29.02</c:v>
                </c:pt>
                <c:pt idx="1">
                  <c:v>42.6</c:v>
                </c:pt>
                <c:pt idx="2">
                  <c:v>32.729999999999997</c:v>
                </c:pt>
                <c:pt idx="3">
                  <c:v>98.86</c:v>
                </c:pt>
                <c:pt idx="4">
                  <c:v>65.37</c:v>
                </c:pt>
                <c:pt idx="5">
                  <c:v>47.1</c:v>
                </c:pt>
                <c:pt idx="6">
                  <c:v>52.17</c:v>
                </c:pt>
                <c:pt idx="7">
                  <c:v>63.68</c:v>
                </c:pt>
                <c:pt idx="8">
                  <c:v>88.82</c:v>
                </c:pt>
                <c:pt idx="9">
                  <c:v>81</c:v>
                </c:pt>
                <c:pt idx="10">
                  <c:v>130.93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1-458B-874D-29C1BFA53A5B}"/>
            </c:ext>
          </c:extLst>
        </c:ser>
        <c:ser>
          <c:idx val="3"/>
          <c:order val="3"/>
          <c:tx>
            <c:strRef>
              <c:f>Summary!$N$34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Summary!$J$35:$J$45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Summary!$N$35:$N$45</c:f>
              <c:numCache>
                <c:formatCode>General</c:formatCode>
                <c:ptCount val="11"/>
                <c:pt idx="0">
                  <c:v>48.94</c:v>
                </c:pt>
                <c:pt idx="1">
                  <c:v>29.31</c:v>
                </c:pt>
                <c:pt idx="2">
                  <c:v>48.19</c:v>
                </c:pt>
                <c:pt idx="3">
                  <c:v>98.86</c:v>
                </c:pt>
                <c:pt idx="4">
                  <c:v>50.56</c:v>
                </c:pt>
                <c:pt idx="5">
                  <c:v>42.7</c:v>
                </c:pt>
                <c:pt idx="6">
                  <c:v>53.92</c:v>
                </c:pt>
                <c:pt idx="7">
                  <c:v>57.28</c:v>
                </c:pt>
                <c:pt idx="8">
                  <c:v>72.790000000000006</c:v>
                </c:pt>
                <c:pt idx="9">
                  <c:v>113.93</c:v>
                </c:pt>
                <c:pt idx="10">
                  <c:v>111.11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1-458B-874D-29C1BFA5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56664"/>
        <c:axId val="502959224"/>
      </c:barChart>
      <c:catAx>
        <c:axId val="5029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9224"/>
        <c:crosses val="autoZero"/>
        <c:auto val="1"/>
        <c:lblAlgn val="ctr"/>
        <c:lblOffset val="100"/>
        <c:noMultiLvlLbl val="0"/>
      </c:catAx>
      <c:valAx>
        <c:axId val="5029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VNF CPU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VNF!$B$1</c:f>
              <c:strCache>
                <c:ptCount val="1"/>
                <c:pt idx="0">
                  <c:v>Router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VNF!$A$2:$A$5</c:f>
              <c:strCache>
                <c:ptCount val="4"/>
                <c:pt idx="0">
                  <c:v>Baseline</c:v>
                </c:pt>
                <c:pt idx="1">
                  <c:v>TCP</c:v>
                </c:pt>
                <c:pt idx="2">
                  <c:v>TCP - Stream</c:v>
                </c:pt>
                <c:pt idx="3">
                  <c:v>UDP</c:v>
                </c:pt>
              </c:strCache>
            </c:strRef>
          </c:cat>
          <c:val>
            <c:numRef>
              <c:f>VNF!$B$2:$B$5</c:f>
              <c:numCache>
                <c:formatCode>General</c:formatCode>
                <c:ptCount val="4"/>
                <c:pt idx="0">
                  <c:v>54.59</c:v>
                </c:pt>
                <c:pt idx="1">
                  <c:v>55.5</c:v>
                </c:pt>
                <c:pt idx="2">
                  <c:v>56.2</c:v>
                </c:pt>
                <c:pt idx="3">
                  <c:v>55.95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1-4002-802B-B8B8457D147D}"/>
            </c:ext>
          </c:extLst>
        </c:ser>
        <c:ser>
          <c:idx val="1"/>
          <c:order val="1"/>
          <c:tx>
            <c:strRef>
              <c:f>VNF!$C$1</c:f>
              <c:strCache>
                <c:ptCount val="1"/>
                <c:pt idx="0">
                  <c:v>Firewall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VNF!$A$2:$A$5</c:f>
              <c:strCache>
                <c:ptCount val="4"/>
                <c:pt idx="0">
                  <c:v>Baseline</c:v>
                </c:pt>
                <c:pt idx="1">
                  <c:v>TCP</c:v>
                </c:pt>
                <c:pt idx="2">
                  <c:v>TCP - Stream</c:v>
                </c:pt>
                <c:pt idx="3">
                  <c:v>UDP</c:v>
                </c:pt>
              </c:strCache>
            </c:strRef>
          </c:cat>
          <c:val>
            <c:numRef>
              <c:f>VNF!$C$2:$C$5</c:f>
              <c:numCache>
                <c:formatCode>General</c:formatCode>
                <c:ptCount val="4"/>
                <c:pt idx="0">
                  <c:v>68.33</c:v>
                </c:pt>
                <c:pt idx="1">
                  <c:v>68.09</c:v>
                </c:pt>
                <c:pt idx="2">
                  <c:v>69.25</c:v>
                </c:pt>
                <c:pt idx="3">
                  <c:v>70.27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1-4002-802B-B8B8457D147D}"/>
            </c:ext>
          </c:extLst>
        </c:ser>
        <c:ser>
          <c:idx val="2"/>
          <c:order val="2"/>
          <c:tx>
            <c:strRef>
              <c:f>VNF!$D$1</c:f>
              <c:strCache>
                <c:ptCount val="1"/>
                <c:pt idx="0">
                  <c:v>NAT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VNF!$A$2:$A$5</c:f>
              <c:strCache>
                <c:ptCount val="4"/>
                <c:pt idx="0">
                  <c:v>Baseline</c:v>
                </c:pt>
                <c:pt idx="1">
                  <c:v>TCP</c:v>
                </c:pt>
                <c:pt idx="2">
                  <c:v>TCP - Stream</c:v>
                </c:pt>
                <c:pt idx="3">
                  <c:v>UDP</c:v>
                </c:pt>
              </c:strCache>
            </c:strRef>
          </c:cat>
          <c:val>
            <c:numRef>
              <c:f>VNF!$D$2:$D$5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88.2</c:v>
                </c:pt>
                <c:pt idx="2">
                  <c:v>50.68</c:v>
                </c:pt>
                <c:pt idx="3">
                  <c:v>71.569999999999993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1-4002-802B-B8B8457D14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435448"/>
        <c:axId val="533435768"/>
      </c:barChart>
      <c:catAx>
        <c:axId val="5334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35768"/>
        <c:crosses val="autoZero"/>
        <c:auto val="1"/>
        <c:lblAlgn val="ctr"/>
        <c:lblOffset val="100"/>
        <c:noMultiLvlLbl val="0"/>
      </c:catAx>
      <c:valAx>
        <c:axId val="5334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Baseline!$A$4</c:f>
              <c:strCache>
                <c:ptCount val="1"/>
                <c:pt idx="0">
                  <c:v>CPU Load 1m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Baseline!$C$1:$M$1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Baseline!$C$4:$M$4</c:f>
              <c:numCache>
                <c:formatCode>General</c:formatCode>
                <c:ptCount val="11"/>
                <c:pt idx="0">
                  <c:v>8.5</c:v>
                </c:pt>
                <c:pt idx="1">
                  <c:v>17.13</c:v>
                </c:pt>
                <c:pt idx="2">
                  <c:v>19.149999999999999</c:v>
                </c:pt>
                <c:pt idx="3">
                  <c:v>17.260000000000002</c:v>
                </c:pt>
                <c:pt idx="4">
                  <c:v>20.440000000000001</c:v>
                </c:pt>
                <c:pt idx="5">
                  <c:v>28.26</c:v>
                </c:pt>
                <c:pt idx="6">
                  <c:v>45.63</c:v>
                </c:pt>
                <c:pt idx="7">
                  <c:v>38.15</c:v>
                </c:pt>
                <c:pt idx="8">
                  <c:v>37.32</c:v>
                </c:pt>
                <c:pt idx="9">
                  <c:v>52.32</c:v>
                </c:pt>
                <c:pt idx="10">
                  <c:v>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A-4131-A665-9EEEAA813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Baseline!$A$5</c:f>
              <c:strCache>
                <c:ptCount val="1"/>
                <c:pt idx="0">
                  <c:v>CPU Load 5m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Baseline!$C$1:$M$1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Baseline!$C$5:$M$5</c:f>
              <c:numCache>
                <c:formatCode>General</c:formatCode>
                <c:ptCount val="11"/>
                <c:pt idx="0">
                  <c:v>8.91</c:v>
                </c:pt>
                <c:pt idx="1">
                  <c:v>18.11</c:v>
                </c:pt>
                <c:pt idx="2">
                  <c:v>19.13</c:v>
                </c:pt>
                <c:pt idx="3">
                  <c:v>17.440000000000001</c:v>
                </c:pt>
                <c:pt idx="4">
                  <c:v>21.21</c:v>
                </c:pt>
                <c:pt idx="5">
                  <c:v>32.630000000000003</c:v>
                </c:pt>
                <c:pt idx="6">
                  <c:v>45.42</c:v>
                </c:pt>
                <c:pt idx="7">
                  <c:v>38.200000000000003</c:v>
                </c:pt>
                <c:pt idx="8">
                  <c:v>40.549999999999997</c:v>
                </c:pt>
                <c:pt idx="9">
                  <c:v>57.94</c:v>
                </c:pt>
                <c:pt idx="10">
                  <c:v>57.61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47A7-AD46-6FAB19CD8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Baseline!$A$6</c:f>
              <c:strCache>
                <c:ptCount val="1"/>
                <c:pt idx="0">
                  <c:v>Latency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Baseline!$C$1:$M$1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Baseline!$C$6:$M$6</c:f>
              <c:numCache>
                <c:formatCode>General</c:formatCode>
                <c:ptCount val="11"/>
                <c:pt idx="0">
                  <c:v>1.1319999999999999</c:v>
                </c:pt>
                <c:pt idx="1">
                  <c:v>1.5329999999999999</c:v>
                </c:pt>
                <c:pt idx="2">
                  <c:v>1.151</c:v>
                </c:pt>
                <c:pt idx="3">
                  <c:v>1.7170000000000001</c:v>
                </c:pt>
                <c:pt idx="4">
                  <c:v>1.6220000000000001</c:v>
                </c:pt>
                <c:pt idx="5">
                  <c:v>1.613</c:v>
                </c:pt>
                <c:pt idx="6">
                  <c:v>1.992</c:v>
                </c:pt>
                <c:pt idx="7">
                  <c:v>2.79</c:v>
                </c:pt>
                <c:pt idx="8">
                  <c:v>2.9940000000000002</c:v>
                </c:pt>
                <c:pt idx="9">
                  <c:v>2.63</c:v>
                </c:pt>
                <c:pt idx="10">
                  <c:v>3.198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3-486F-B8A2-7A0D946C42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TCP!$A$2</c:f>
              <c:strCache>
                <c:ptCount val="1"/>
                <c:pt idx="0">
                  <c:v>CPU Utilization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TCP!$B$2:$L$2</c:f>
              <c:numCache>
                <c:formatCode>General</c:formatCode>
                <c:ptCount val="11"/>
                <c:pt idx="0">
                  <c:v>36.159999999999997</c:v>
                </c:pt>
                <c:pt idx="1">
                  <c:v>35.94</c:v>
                </c:pt>
                <c:pt idx="2">
                  <c:v>34.71</c:v>
                </c:pt>
                <c:pt idx="3">
                  <c:v>47.95</c:v>
                </c:pt>
                <c:pt idx="4">
                  <c:v>48.61</c:v>
                </c:pt>
                <c:pt idx="5">
                  <c:v>50.59</c:v>
                </c:pt>
                <c:pt idx="6">
                  <c:v>49.59</c:v>
                </c:pt>
                <c:pt idx="7">
                  <c:v>55.91</c:v>
                </c:pt>
                <c:pt idx="8">
                  <c:v>62.96</c:v>
                </c:pt>
                <c:pt idx="9">
                  <c:v>72.97</c:v>
                </c:pt>
                <c:pt idx="10">
                  <c:v>81.260000000000005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8E8-8FDB-244291B2AD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TCP!$A$3</c:f>
              <c:strCache>
                <c:ptCount val="1"/>
                <c:pt idx="0">
                  <c:v>Memory Utilization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TCP!$B$3:$L$3</c:f>
              <c:numCache>
                <c:formatCode>General</c:formatCode>
                <c:ptCount val="11"/>
                <c:pt idx="0">
                  <c:v>17.62</c:v>
                </c:pt>
                <c:pt idx="1">
                  <c:v>22.09</c:v>
                </c:pt>
                <c:pt idx="2">
                  <c:v>21.5</c:v>
                </c:pt>
                <c:pt idx="3">
                  <c:v>22.62</c:v>
                </c:pt>
                <c:pt idx="4">
                  <c:v>21.99</c:v>
                </c:pt>
                <c:pt idx="5">
                  <c:v>25.07</c:v>
                </c:pt>
                <c:pt idx="6">
                  <c:v>26.71</c:v>
                </c:pt>
                <c:pt idx="7">
                  <c:v>27.39</c:v>
                </c:pt>
                <c:pt idx="8">
                  <c:v>26.56</c:v>
                </c:pt>
                <c:pt idx="9">
                  <c:v>27.33</c:v>
                </c:pt>
                <c:pt idx="10">
                  <c:v>31.02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E-4BEC-8202-73BB4A96E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TCP!$A$4</c:f>
              <c:strCache>
                <c:ptCount val="1"/>
                <c:pt idx="0">
                  <c:v>CPU Load 1m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TCP!$B$4:$L$4</c:f>
              <c:numCache>
                <c:formatCode>General</c:formatCode>
                <c:ptCount val="11"/>
                <c:pt idx="0">
                  <c:v>33.39</c:v>
                </c:pt>
                <c:pt idx="1">
                  <c:v>28.28</c:v>
                </c:pt>
                <c:pt idx="2">
                  <c:v>29.53</c:v>
                </c:pt>
                <c:pt idx="3">
                  <c:v>40.9</c:v>
                </c:pt>
                <c:pt idx="4">
                  <c:v>42.44</c:v>
                </c:pt>
                <c:pt idx="5">
                  <c:v>44.76</c:v>
                </c:pt>
                <c:pt idx="6">
                  <c:v>85.78</c:v>
                </c:pt>
                <c:pt idx="7">
                  <c:v>67.709999999999994</c:v>
                </c:pt>
                <c:pt idx="8">
                  <c:v>57.65</c:v>
                </c:pt>
                <c:pt idx="9">
                  <c:v>94.32</c:v>
                </c:pt>
                <c:pt idx="10">
                  <c:v>108.03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E-4151-8947-4356C988B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TCP!$A$5</c:f>
              <c:strCache>
                <c:ptCount val="1"/>
                <c:pt idx="0">
                  <c:v>CPU Load 5m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TCP!$B$1:$L$1</c:f>
              <c:strCache>
                <c:ptCount val="11"/>
                <c:pt idx="0">
                  <c:v>N</c:v>
                </c:pt>
                <c:pt idx="1">
                  <c:v>R</c:v>
                </c:pt>
                <c:pt idx="2">
                  <c:v>F</c:v>
                </c:pt>
                <c:pt idx="3">
                  <c:v>RN</c:v>
                </c:pt>
                <c:pt idx="4">
                  <c:v>FN</c:v>
                </c:pt>
                <c:pt idx="5">
                  <c:v>RR</c:v>
                </c:pt>
                <c:pt idx="6">
                  <c:v>FR</c:v>
                </c:pt>
                <c:pt idx="7">
                  <c:v>FRN</c:v>
                </c:pt>
                <c:pt idx="8">
                  <c:v>RRR</c:v>
                </c:pt>
                <c:pt idx="9">
                  <c:v>RRRR</c:v>
                </c:pt>
                <c:pt idx="10">
                  <c:v>RRRRR</c:v>
                </c:pt>
              </c:strCache>
            </c:strRef>
          </c:cat>
          <c:val>
            <c:numRef>
              <c:f>TCP!$B$5:$L$5</c:f>
              <c:numCache>
                <c:formatCode>General</c:formatCode>
                <c:ptCount val="11"/>
                <c:pt idx="0">
                  <c:v>31.98</c:v>
                </c:pt>
                <c:pt idx="1">
                  <c:v>27.56</c:v>
                </c:pt>
                <c:pt idx="2">
                  <c:v>28.71</c:v>
                </c:pt>
                <c:pt idx="3">
                  <c:v>39.36</c:v>
                </c:pt>
                <c:pt idx="4">
                  <c:v>40.619999999999997</c:v>
                </c:pt>
                <c:pt idx="5">
                  <c:v>44.57</c:v>
                </c:pt>
                <c:pt idx="6">
                  <c:v>80.81</c:v>
                </c:pt>
                <c:pt idx="7">
                  <c:v>65.680000000000007</c:v>
                </c:pt>
                <c:pt idx="8">
                  <c:v>56.31</c:v>
                </c:pt>
                <c:pt idx="9">
                  <c:v>87.99</c:v>
                </c:pt>
                <c:pt idx="10">
                  <c:v>107.82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9-45A9-9BA6-D414530E74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8465392"/>
        <c:axId val="494341496"/>
      </c:barChart>
      <c:catAx>
        <c:axId val="31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1496"/>
        <c:crosses val="autoZero"/>
        <c:auto val="1"/>
        <c:lblAlgn val="ctr"/>
        <c:lblOffset val="100"/>
        <c:noMultiLvlLbl val="0"/>
      </c:catAx>
      <c:valAx>
        <c:axId val="49434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8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8</xdr:row>
      <xdr:rowOff>129540</xdr:rowOff>
    </xdr:from>
    <xdr:to>
      <xdr:col>7</xdr:col>
      <xdr:colOff>243840</xdr:colOff>
      <xdr:row>23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A6482-C0ED-4CA6-BE78-6299786E6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8</xdr:row>
      <xdr:rowOff>15240</xdr:rowOff>
    </xdr:from>
    <xdr:to>
      <xdr:col>15</xdr:col>
      <xdr:colOff>213360</xdr:colOff>
      <xdr:row>23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13AA34-E1B3-410A-A193-714763D87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76200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79E04-745F-4B05-8775-F9B01CD23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304800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8BDD13-8C88-4783-A522-51A2E4DFA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76200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919EB7-18F6-413E-9D69-78448368E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0</xdr:rowOff>
    </xdr:from>
    <xdr:to>
      <xdr:col>6</xdr:col>
      <xdr:colOff>342900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5EA2A-1E91-44F5-8A35-87FF4FD83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9</xdr:row>
      <xdr:rowOff>0</xdr:rowOff>
    </xdr:from>
    <xdr:to>
      <xdr:col>15</xdr:col>
      <xdr:colOff>304800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4BED0-5210-4813-8012-EF2D01869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25</xdr:row>
      <xdr:rowOff>76200</xdr:rowOff>
    </xdr:from>
    <xdr:to>
      <xdr:col>6</xdr:col>
      <xdr:colOff>335280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99956-1495-408A-8C6F-6AC442F12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358139</xdr:colOff>
      <xdr:row>25</xdr:row>
      <xdr:rowOff>68580</xdr:rowOff>
    </xdr:from>
    <xdr:to>
      <xdr:col>15</xdr:col>
      <xdr:colOff>332508</xdr:colOff>
      <xdr:row>40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31D22-906B-4AF2-9458-0300C600D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213360</xdr:colOff>
      <xdr:row>41</xdr:row>
      <xdr:rowOff>114300</xdr:rowOff>
    </xdr:from>
    <xdr:to>
      <xdr:col>6</xdr:col>
      <xdr:colOff>289560</xdr:colOff>
      <xdr:row>56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98874-5791-4484-AB3E-9889ACD14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8</xdr:row>
      <xdr:rowOff>175260</xdr:rowOff>
    </xdr:from>
    <xdr:to>
      <xdr:col>6</xdr:col>
      <xdr:colOff>228600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5F912-1EF8-4E18-9EF5-CD6520DEC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15</xdr:col>
      <xdr:colOff>41564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67F18-E44A-4FA3-91B5-693E6C147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53340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61216-9841-4695-A91A-D404C35D5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15</xdr:col>
      <xdr:colOff>69273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166E4-C9D6-4AB2-A3A3-FAEADAE05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53340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979EA3-F8D4-4E05-8217-EFB57FD3B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76200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174F9-C6DF-4126-9BED-D2066AEA3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-1</xdr:colOff>
      <xdr:row>10</xdr:row>
      <xdr:rowOff>0</xdr:rowOff>
    </xdr:from>
    <xdr:to>
      <xdr:col>15</xdr:col>
      <xdr:colOff>498762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6CEA6-3199-4260-8F62-786C39BCC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76200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7B7578-D5DC-4A9C-8589-B881B1B41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16</xdr:col>
      <xdr:colOff>360218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C6DDAC-F227-4767-952C-C8A90C96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76200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401557-5F3D-4781-B1F8-E289FB9B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-1</xdr:colOff>
      <xdr:row>42</xdr:row>
      <xdr:rowOff>0</xdr:rowOff>
    </xdr:from>
    <xdr:to>
      <xdr:col>15</xdr:col>
      <xdr:colOff>332508</xdr:colOff>
      <xdr:row>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75DD01-49F7-4901-92EC-FE4E12070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304800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93F17-8746-44B4-9706-433047D94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15</xdr:col>
      <xdr:colOff>396240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5EB18-BE8B-4372-BDA4-F8EBE0259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48BD8-224E-496A-B522-9D9E88DDE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15</xdr:col>
      <xdr:colOff>396240</xdr:colOff>
      <xdr:row>61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F496BF-1D34-4EC9-84C6-B268F983E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22860</xdr:rowOff>
    </xdr:from>
    <xdr:to>
      <xdr:col>5</xdr:col>
      <xdr:colOff>502920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38104-315B-47D7-BD2B-9A90137D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zoomScale="85" zoomScaleNormal="85" workbookViewId="0">
      <selection activeCell="B8" sqref="B8"/>
    </sheetView>
  </sheetViews>
  <sheetFormatPr defaultRowHeight="14.4" x14ac:dyDescent="0.3"/>
  <cols>
    <col min="1" max="1" width="19.88671875" bestFit="1" customWidth="1"/>
    <col min="2" max="2" width="19.88671875" customWidth="1"/>
    <col min="4" max="4" width="10.109375" bestFit="1" customWidth="1"/>
  </cols>
  <sheetData>
    <row r="1" spans="1:13" x14ac:dyDescent="0.3">
      <c r="A1" t="s">
        <v>0</v>
      </c>
      <c r="B1" t="s">
        <v>109</v>
      </c>
      <c r="C1" t="s">
        <v>76</v>
      </c>
      <c r="D1" t="s">
        <v>11</v>
      </c>
      <c r="E1" t="s">
        <v>74</v>
      </c>
      <c r="F1" t="s">
        <v>63</v>
      </c>
      <c r="G1" t="s">
        <v>75</v>
      </c>
      <c r="H1" t="s">
        <v>60</v>
      </c>
      <c r="I1" t="s">
        <v>62</v>
      </c>
      <c r="J1" t="s">
        <v>64</v>
      </c>
      <c r="K1" t="s">
        <v>61</v>
      </c>
      <c r="L1" t="s">
        <v>83</v>
      </c>
      <c r="M1" t="s">
        <v>84</v>
      </c>
    </row>
    <row r="2" spans="1:13" x14ac:dyDescent="0.3">
      <c r="A2" t="s">
        <v>1</v>
      </c>
      <c r="B2">
        <v>11.24</v>
      </c>
      <c r="C2">
        <f ca="1">INDIRECT(C1&amp;"!G8")</f>
        <v>12.52</v>
      </c>
      <c r="D2">
        <f t="shared" ref="D2:M2" ca="1" si="0">INDIRECT(D1&amp;"!G8")</f>
        <v>21.84</v>
      </c>
      <c r="E2">
        <f t="shared" ca="1" si="0"/>
        <v>23.19</v>
      </c>
      <c r="F2">
        <f t="shared" ca="1" si="0"/>
        <v>21.16</v>
      </c>
      <c r="G2">
        <f t="shared" ca="1" si="0"/>
        <v>24.05</v>
      </c>
      <c r="H2">
        <f t="shared" ca="1" si="0"/>
        <v>30.13</v>
      </c>
      <c r="I2">
        <f t="shared" ca="1" si="0"/>
        <v>33.340000000000003</v>
      </c>
      <c r="J2">
        <f t="shared" ca="1" si="0"/>
        <v>32.56</v>
      </c>
      <c r="K2">
        <f t="shared" ca="1" si="0"/>
        <v>40.18</v>
      </c>
      <c r="L2">
        <f t="shared" ca="1" si="0"/>
        <v>48.47</v>
      </c>
      <c r="M2">
        <f t="shared" ca="1" si="0"/>
        <v>57.6</v>
      </c>
    </row>
    <row r="3" spans="1:13" x14ac:dyDescent="0.3">
      <c r="A3" t="s">
        <v>2</v>
      </c>
      <c r="B3">
        <v>16.22</v>
      </c>
      <c r="C3">
        <f ca="1">INDIRECT(C1&amp;"!G9")</f>
        <v>17.61</v>
      </c>
      <c r="D3">
        <f t="shared" ref="D3:M3" ca="1" si="1">INDIRECT(D1&amp;"!G9")</f>
        <v>22.1</v>
      </c>
      <c r="E3">
        <f t="shared" ca="1" si="1"/>
        <v>21.63</v>
      </c>
      <c r="F3">
        <f t="shared" ca="1" si="1"/>
        <v>22.58</v>
      </c>
      <c r="G3">
        <f t="shared" ca="1" si="1"/>
        <v>21.97</v>
      </c>
      <c r="H3">
        <f t="shared" ca="1" si="1"/>
        <v>23.91</v>
      </c>
      <c r="I3">
        <f t="shared" ca="1" si="1"/>
        <v>26.78</v>
      </c>
      <c r="J3">
        <f t="shared" ca="1" si="1"/>
        <v>28.83</v>
      </c>
      <c r="K3">
        <f t="shared" ca="1" si="1"/>
        <v>28.82</v>
      </c>
      <c r="L3">
        <f t="shared" ca="1" si="1"/>
        <v>28.31</v>
      </c>
      <c r="M3">
        <f t="shared" ca="1" si="1"/>
        <v>33.729999999999997</v>
      </c>
    </row>
    <row r="4" spans="1:13" x14ac:dyDescent="0.3">
      <c r="A4" t="s">
        <v>98</v>
      </c>
      <c r="B4">
        <v>7.32</v>
      </c>
      <c r="C4">
        <f ca="1">INDIRECT(C1&amp;"!G10")</f>
        <v>8.5</v>
      </c>
      <c r="D4">
        <f t="shared" ref="D4:M4" ca="1" si="2">INDIRECT(D1&amp;"!G10")</f>
        <v>17.13</v>
      </c>
      <c r="E4">
        <f t="shared" ca="1" si="2"/>
        <v>19.149999999999999</v>
      </c>
      <c r="F4">
        <f t="shared" ca="1" si="2"/>
        <v>17.260000000000002</v>
      </c>
      <c r="G4">
        <f t="shared" ca="1" si="2"/>
        <v>20.440000000000001</v>
      </c>
      <c r="H4">
        <f t="shared" ca="1" si="2"/>
        <v>28.26</v>
      </c>
      <c r="I4">
        <f t="shared" ca="1" si="2"/>
        <v>45.63</v>
      </c>
      <c r="J4">
        <f t="shared" ca="1" si="2"/>
        <v>38.15</v>
      </c>
      <c r="K4">
        <f t="shared" ca="1" si="2"/>
        <v>37.32</v>
      </c>
      <c r="L4">
        <f t="shared" ca="1" si="2"/>
        <v>52.32</v>
      </c>
      <c r="M4">
        <f t="shared" ca="1" si="2"/>
        <v>56.8</v>
      </c>
    </row>
    <row r="5" spans="1:13" x14ac:dyDescent="0.3">
      <c r="A5" t="s">
        <v>4</v>
      </c>
      <c r="B5">
        <v>6.94</v>
      </c>
      <c r="C5">
        <f ca="1">INDIRECT(C1&amp;"!G11")</f>
        <v>8.91</v>
      </c>
      <c r="D5">
        <f t="shared" ref="D5:M5" ca="1" si="3">INDIRECT(D1&amp;"!G11")</f>
        <v>18.11</v>
      </c>
      <c r="E5">
        <f t="shared" ca="1" si="3"/>
        <v>19.13</v>
      </c>
      <c r="F5">
        <f t="shared" ca="1" si="3"/>
        <v>17.440000000000001</v>
      </c>
      <c r="G5">
        <f t="shared" ca="1" si="3"/>
        <v>21.21</v>
      </c>
      <c r="H5">
        <f t="shared" ca="1" si="3"/>
        <v>32.630000000000003</v>
      </c>
      <c r="I5">
        <f t="shared" ca="1" si="3"/>
        <v>45.42</v>
      </c>
      <c r="J5">
        <f t="shared" ca="1" si="3"/>
        <v>38.200000000000003</v>
      </c>
      <c r="K5">
        <f t="shared" ca="1" si="3"/>
        <v>40.549999999999997</v>
      </c>
      <c r="L5">
        <f t="shared" ca="1" si="3"/>
        <v>57.94</v>
      </c>
      <c r="M5">
        <f t="shared" ca="1" si="3"/>
        <v>57.61</v>
      </c>
    </row>
    <row r="6" spans="1:13" x14ac:dyDescent="0.3">
      <c r="A6" t="s">
        <v>5</v>
      </c>
      <c r="B6">
        <v>0.499</v>
      </c>
      <c r="C6">
        <f ca="1">INDIRECT(C1&amp;"!G12")</f>
        <v>1.1319999999999999</v>
      </c>
      <c r="D6">
        <f t="shared" ref="D6:M6" ca="1" si="4">INDIRECT(D1&amp;"!G12")</f>
        <v>1.5329999999999999</v>
      </c>
      <c r="E6">
        <f t="shared" ca="1" si="4"/>
        <v>1.151</v>
      </c>
      <c r="F6">
        <f t="shared" ca="1" si="4"/>
        <v>1.7170000000000001</v>
      </c>
      <c r="G6">
        <f t="shared" ca="1" si="4"/>
        <v>1.6220000000000001</v>
      </c>
      <c r="H6">
        <f t="shared" ca="1" si="4"/>
        <v>1.613</v>
      </c>
      <c r="I6">
        <f t="shared" ca="1" si="4"/>
        <v>1.992</v>
      </c>
      <c r="J6">
        <f t="shared" ca="1" si="4"/>
        <v>2.79</v>
      </c>
      <c r="K6">
        <f t="shared" ca="1" si="4"/>
        <v>2.9940000000000002</v>
      </c>
      <c r="L6">
        <f t="shared" ca="1" si="4"/>
        <v>2.63</v>
      </c>
      <c r="M6">
        <f t="shared" ca="1" si="4"/>
        <v>3.198</v>
      </c>
    </row>
    <row r="7" spans="1:13" x14ac:dyDescent="0.3">
      <c r="A7" t="s">
        <v>10</v>
      </c>
      <c r="C7" t="str">
        <f ca="1">INDIRECT(C1&amp;"!B34")</f>
        <v>172.16.218.10</v>
      </c>
      <c r="D7" t="str">
        <f ca="1">INDIRECT(D1&amp;"!B34")</f>
        <v>172.16.218.20</v>
      </c>
      <c r="E7" t="str">
        <f t="shared" ref="E7:H7" ca="1" si="5">INDIRECT(E1&amp;"!B34")</f>
        <v>172.16.218.10</v>
      </c>
      <c r="F7" t="str">
        <f t="shared" ca="1" si="5"/>
        <v>172.16.218.20</v>
      </c>
      <c r="G7" t="str">
        <f t="shared" ca="1" si="5"/>
        <v>172.16.218.10</v>
      </c>
      <c r="H7" t="str">
        <f t="shared" ca="1" si="5"/>
        <v>172.16.218.20</v>
      </c>
      <c r="I7" t="str">
        <f t="shared" ref="I7:K7" ca="1" si="6">INDIRECT(I1&amp;"!B34")</f>
        <v>172.16.218.20</v>
      </c>
      <c r="J7" t="str">
        <f t="shared" ca="1" si="6"/>
        <v>172.16.218.20</v>
      </c>
      <c r="K7" t="str">
        <f t="shared" ca="1" si="6"/>
        <v>172.16.218.20</v>
      </c>
      <c r="L7" t="str">
        <f t="shared" ref="L7:M7" ca="1" si="7">INDIRECT(L1&amp;"!B34")</f>
        <v>172.16.218.20</v>
      </c>
      <c r="M7" t="str">
        <f t="shared" ca="1" si="7"/>
        <v>172.16.218.20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509-0A60-4EC5-88DE-B19E99DB5399}">
  <dimension ref="A1:Z37"/>
  <sheetViews>
    <sheetView topLeftCell="I1" workbookViewId="0">
      <selection activeCell="G17" sqref="G17"/>
    </sheetView>
  </sheetViews>
  <sheetFormatPr defaultRowHeight="14.4" x14ac:dyDescent="0.3"/>
  <cols>
    <col min="1" max="1" width="12" bestFit="1" customWidth="1"/>
    <col min="2" max="2" width="26.6640625" customWidth="1"/>
    <col min="3" max="3" width="8.21875" bestFit="1" customWidth="1"/>
    <col min="4" max="4" width="16.109375" bestFit="1" customWidth="1"/>
    <col min="26" max="26" width="21.88671875" bestFit="1" customWidth="1"/>
  </cols>
  <sheetData>
    <row r="1" spans="1:26" ht="15" thickBot="1" x14ac:dyDescent="0.35">
      <c r="A1" s="174" t="s">
        <v>12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6"/>
    </row>
    <row r="2" spans="1:26" ht="15" thickBot="1" x14ac:dyDescent="0.35">
      <c r="A2" s="177" t="s">
        <v>13</v>
      </c>
      <c r="B2" s="177" t="s">
        <v>0</v>
      </c>
      <c r="C2" s="177" t="s">
        <v>14</v>
      </c>
      <c r="D2" s="75"/>
      <c r="E2" s="179" t="s">
        <v>10</v>
      </c>
      <c r="F2" s="146"/>
      <c r="G2" s="146"/>
      <c r="H2" s="147"/>
      <c r="I2" s="74" t="s">
        <v>15</v>
      </c>
      <c r="J2" s="145" t="s">
        <v>51</v>
      </c>
      <c r="K2" s="146"/>
      <c r="L2" s="146"/>
      <c r="M2" s="147"/>
      <c r="N2" s="145" t="s">
        <v>51</v>
      </c>
      <c r="O2" s="146"/>
      <c r="P2" s="146"/>
      <c r="Q2" s="147"/>
      <c r="R2" s="145" t="s">
        <v>51</v>
      </c>
      <c r="S2" s="146"/>
      <c r="T2" s="146"/>
      <c r="U2" s="147"/>
      <c r="V2" s="145" t="s">
        <v>51</v>
      </c>
      <c r="W2" s="146"/>
      <c r="X2" s="146"/>
      <c r="Y2" s="147"/>
      <c r="Z2" s="76" t="s">
        <v>16</v>
      </c>
    </row>
    <row r="3" spans="1:26" ht="15" thickBot="1" x14ac:dyDescent="0.35">
      <c r="A3" s="178"/>
      <c r="B3" s="178"/>
      <c r="C3" s="178"/>
      <c r="D3" s="77" t="s">
        <v>17</v>
      </c>
      <c r="E3" s="78" t="s">
        <v>18</v>
      </c>
      <c r="F3" s="79" t="s">
        <v>19</v>
      </c>
      <c r="G3" s="79" t="s">
        <v>20</v>
      </c>
      <c r="H3" s="79" t="s">
        <v>77</v>
      </c>
      <c r="I3" s="79" t="s">
        <v>17</v>
      </c>
      <c r="J3" s="80" t="s">
        <v>18</v>
      </c>
      <c r="K3" s="81" t="s">
        <v>19</v>
      </c>
      <c r="L3" s="81" t="s">
        <v>20</v>
      </c>
      <c r="M3" s="79" t="s">
        <v>77</v>
      </c>
      <c r="N3" s="80" t="s">
        <v>18</v>
      </c>
      <c r="O3" s="81" t="s">
        <v>19</v>
      </c>
      <c r="P3" s="81" t="s">
        <v>20</v>
      </c>
      <c r="Q3" s="79" t="s">
        <v>77</v>
      </c>
      <c r="R3" s="80" t="s">
        <v>18</v>
      </c>
      <c r="S3" s="81" t="s">
        <v>19</v>
      </c>
      <c r="T3" s="81" t="s">
        <v>20</v>
      </c>
      <c r="U3" s="79" t="s">
        <v>77</v>
      </c>
      <c r="V3" s="80" t="s">
        <v>18</v>
      </c>
      <c r="W3" s="81" t="s">
        <v>19</v>
      </c>
      <c r="X3" s="81" t="s">
        <v>20</v>
      </c>
      <c r="Y3" s="79" t="s">
        <v>77</v>
      </c>
      <c r="Z3" s="82"/>
    </row>
    <row r="4" spans="1:26" s="58" customFormat="1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7"/>
      <c r="O4" s="18"/>
      <c r="P4" s="18"/>
      <c r="Q4" s="19"/>
      <c r="R4" s="17"/>
      <c r="S4" s="18"/>
      <c r="T4" s="18"/>
      <c r="U4" s="19"/>
      <c r="V4" s="17"/>
      <c r="W4" s="18"/>
      <c r="X4" s="18"/>
      <c r="Y4" s="19"/>
      <c r="Z4" s="114"/>
    </row>
    <row r="5" spans="1:26" s="58" customFormat="1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25"/>
      <c r="O5" s="26"/>
      <c r="P5" s="26"/>
      <c r="Q5" s="27"/>
      <c r="R5" s="25"/>
      <c r="S5" s="26"/>
      <c r="T5" s="26"/>
      <c r="U5" s="27"/>
      <c r="V5" s="25"/>
      <c r="W5" s="26"/>
      <c r="X5" s="26"/>
      <c r="Y5" s="27"/>
      <c r="Z5" s="115"/>
    </row>
    <row r="6" spans="1:26" s="58" customFormat="1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25"/>
      <c r="O6" s="26"/>
      <c r="P6" s="26"/>
      <c r="Q6" s="27"/>
      <c r="R6" s="25"/>
      <c r="S6" s="26"/>
      <c r="T6" s="26"/>
      <c r="U6" s="27"/>
      <c r="V6" s="25"/>
      <c r="W6" s="26"/>
      <c r="X6" s="26"/>
      <c r="Y6" s="27"/>
      <c r="Z6" s="115"/>
    </row>
    <row r="7" spans="1:26" s="58" customFormat="1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32"/>
      <c r="O7" s="33"/>
      <c r="P7" s="33"/>
      <c r="Q7" s="34"/>
      <c r="R7" s="32"/>
      <c r="S7" s="33"/>
      <c r="T7" s="33"/>
      <c r="U7" s="34"/>
      <c r="V7" s="32"/>
      <c r="W7" s="33"/>
      <c r="X7" s="33"/>
      <c r="Y7" s="34"/>
      <c r="Z7" s="116"/>
    </row>
    <row r="8" spans="1:26" ht="15" thickBot="1" x14ac:dyDescent="0.35">
      <c r="A8" s="167">
        <v>0</v>
      </c>
      <c r="B8" s="168" t="s">
        <v>78</v>
      </c>
      <c r="C8" s="169" t="s">
        <v>23</v>
      </c>
      <c r="D8" s="83" t="s">
        <v>1</v>
      </c>
      <c r="E8" s="84">
        <v>69.55</v>
      </c>
      <c r="F8" s="85">
        <v>45.85</v>
      </c>
      <c r="G8" s="86">
        <v>48.47</v>
      </c>
      <c r="H8" s="1">
        <f>(G8-G4)</f>
        <v>37.229999999999997</v>
      </c>
      <c r="I8" s="83" t="s">
        <v>1</v>
      </c>
      <c r="J8" s="84">
        <v>54.48</v>
      </c>
      <c r="K8" s="85">
        <v>54.25</v>
      </c>
      <c r="L8" s="85">
        <v>54.4</v>
      </c>
      <c r="M8" s="87"/>
      <c r="N8" s="84">
        <v>55.72</v>
      </c>
      <c r="O8" s="85">
        <v>55.46</v>
      </c>
      <c r="P8" s="85">
        <v>55.6</v>
      </c>
      <c r="Q8" s="87"/>
      <c r="R8" s="84">
        <v>55.93</v>
      </c>
      <c r="S8" s="85">
        <v>55.46</v>
      </c>
      <c r="T8" s="85">
        <v>55.73</v>
      </c>
      <c r="U8" s="87"/>
      <c r="V8" s="84">
        <v>55.83</v>
      </c>
      <c r="W8" s="85">
        <v>55.57</v>
      </c>
      <c r="X8" s="85">
        <v>55.71</v>
      </c>
      <c r="Y8" s="87"/>
      <c r="Z8" s="158"/>
    </row>
    <row r="9" spans="1:26" ht="15" thickBot="1" x14ac:dyDescent="0.35">
      <c r="A9" s="153"/>
      <c r="B9" s="156"/>
      <c r="C9" s="170"/>
      <c r="D9" s="83" t="s">
        <v>2</v>
      </c>
      <c r="E9" s="88">
        <v>28.81</v>
      </c>
      <c r="F9" s="89">
        <v>27.3</v>
      </c>
      <c r="G9" s="90">
        <v>28.31</v>
      </c>
      <c r="H9" s="1">
        <f t="shared" ref="H9:H11" si="0">(G9-G5)</f>
        <v>12.09</v>
      </c>
      <c r="I9" s="83" t="s">
        <v>25</v>
      </c>
      <c r="J9" s="88">
        <v>55508992</v>
      </c>
      <c r="K9" s="89">
        <v>55508992</v>
      </c>
      <c r="L9" s="89">
        <v>55508992</v>
      </c>
      <c r="M9" s="87"/>
      <c r="N9" s="88">
        <v>54722560</v>
      </c>
      <c r="O9" s="89">
        <v>54722560</v>
      </c>
      <c r="P9" s="89">
        <v>54722560</v>
      </c>
      <c r="Q9" s="87"/>
      <c r="R9" s="88">
        <v>71499776</v>
      </c>
      <c r="S9" s="89">
        <v>71499776</v>
      </c>
      <c r="T9" s="89">
        <v>71499776</v>
      </c>
      <c r="U9" s="87"/>
      <c r="V9" s="88">
        <v>54853632</v>
      </c>
      <c r="W9" s="89">
        <v>54853632</v>
      </c>
      <c r="X9" s="89">
        <v>54853632</v>
      </c>
      <c r="Y9" s="87"/>
      <c r="Z9" s="159"/>
    </row>
    <row r="10" spans="1:26" ht="15" thickBot="1" x14ac:dyDescent="0.35">
      <c r="A10" s="153"/>
      <c r="B10" s="156"/>
      <c r="C10" s="170"/>
      <c r="D10" s="83" t="s">
        <v>3</v>
      </c>
      <c r="E10" s="88">
        <v>101.33</v>
      </c>
      <c r="F10" s="89">
        <v>40.08</v>
      </c>
      <c r="G10" s="90">
        <v>52.32</v>
      </c>
      <c r="H10" s="1">
        <f t="shared" si="0"/>
        <v>45</v>
      </c>
      <c r="I10" s="83" t="s">
        <v>26</v>
      </c>
      <c r="J10" s="171">
        <v>55451648</v>
      </c>
      <c r="K10" s="172"/>
      <c r="L10" s="172"/>
      <c r="M10" s="173"/>
      <c r="N10" s="161">
        <v>54665216</v>
      </c>
      <c r="O10" s="162"/>
      <c r="P10" s="162"/>
      <c r="Q10" s="163"/>
      <c r="R10" s="161">
        <v>71442432</v>
      </c>
      <c r="S10" s="162"/>
      <c r="T10" s="162"/>
      <c r="U10" s="163"/>
      <c r="V10" s="161">
        <v>54796288</v>
      </c>
      <c r="W10" s="162"/>
      <c r="X10" s="162"/>
      <c r="Y10" s="163"/>
      <c r="Z10" s="159"/>
    </row>
    <row r="11" spans="1:26" ht="15" thickBot="1" x14ac:dyDescent="0.35">
      <c r="A11" s="153"/>
      <c r="B11" s="156"/>
      <c r="C11" s="170"/>
      <c r="D11" s="83" t="s">
        <v>4</v>
      </c>
      <c r="E11" s="88">
        <v>79.75</v>
      </c>
      <c r="F11" s="89">
        <v>47.08</v>
      </c>
      <c r="G11" s="90">
        <v>57.94</v>
      </c>
      <c r="H11" s="1">
        <f t="shared" si="0"/>
        <v>51</v>
      </c>
      <c r="I11" s="83" t="s">
        <v>27</v>
      </c>
      <c r="J11" s="161">
        <v>40</v>
      </c>
      <c r="K11" s="162"/>
      <c r="L11" s="162"/>
      <c r="M11" s="163"/>
      <c r="N11" s="161">
        <v>40</v>
      </c>
      <c r="O11" s="162"/>
      <c r="P11" s="162"/>
      <c r="Q11" s="163"/>
      <c r="R11" s="161">
        <v>40</v>
      </c>
      <c r="S11" s="162"/>
      <c r="T11" s="162"/>
      <c r="U11" s="163"/>
      <c r="V11" s="161">
        <v>40</v>
      </c>
      <c r="W11" s="162"/>
      <c r="X11" s="162"/>
      <c r="Y11" s="163"/>
      <c r="Z11" s="159"/>
    </row>
    <row r="12" spans="1:26" ht="15" thickBot="1" x14ac:dyDescent="0.35">
      <c r="A12" s="153"/>
      <c r="B12" s="156"/>
      <c r="C12" s="170"/>
      <c r="D12" s="83" t="s">
        <v>5</v>
      </c>
      <c r="E12" s="89">
        <v>5.0679999999999996</v>
      </c>
      <c r="F12" s="89">
        <v>2.1509999999999998</v>
      </c>
      <c r="G12" s="91">
        <v>2.63</v>
      </c>
      <c r="H12" s="1" t="s">
        <v>23</v>
      </c>
      <c r="I12" s="83" t="s">
        <v>28</v>
      </c>
      <c r="J12" s="161">
        <v>42949672960</v>
      </c>
      <c r="K12" s="162"/>
      <c r="L12" s="162"/>
      <c r="M12" s="163"/>
      <c r="N12" s="161">
        <v>42949672960</v>
      </c>
      <c r="O12" s="162"/>
      <c r="P12" s="162"/>
      <c r="Q12" s="163"/>
      <c r="R12" s="161">
        <v>42949672960</v>
      </c>
      <c r="S12" s="162"/>
      <c r="T12" s="162"/>
      <c r="U12" s="163"/>
      <c r="V12" s="161">
        <v>42949672960</v>
      </c>
      <c r="W12" s="162"/>
      <c r="X12" s="162"/>
      <c r="Y12" s="163"/>
      <c r="Z12" s="159"/>
    </row>
    <row r="13" spans="1:26" ht="15" thickBot="1" x14ac:dyDescent="0.35">
      <c r="A13" s="153"/>
      <c r="B13" s="156"/>
      <c r="C13" s="170"/>
      <c r="D13" s="83"/>
      <c r="E13" s="92"/>
      <c r="F13" s="87"/>
      <c r="G13" s="87"/>
      <c r="H13" s="87"/>
      <c r="I13" s="83" t="s">
        <v>29</v>
      </c>
      <c r="J13" s="161">
        <v>2</v>
      </c>
      <c r="K13" s="162"/>
      <c r="L13" s="162"/>
      <c r="M13" s="163"/>
      <c r="N13" s="161">
        <v>2</v>
      </c>
      <c r="O13" s="162"/>
      <c r="P13" s="162"/>
      <c r="Q13" s="163"/>
      <c r="R13" s="161">
        <v>2</v>
      </c>
      <c r="S13" s="162"/>
      <c r="T13" s="162"/>
      <c r="U13" s="163"/>
      <c r="V13" s="161">
        <v>2</v>
      </c>
      <c r="W13" s="162"/>
      <c r="X13" s="162"/>
      <c r="Y13" s="163"/>
      <c r="Z13" s="159"/>
    </row>
    <row r="14" spans="1:26" ht="15" thickBot="1" x14ac:dyDescent="0.35">
      <c r="A14" s="153"/>
      <c r="B14" s="156"/>
      <c r="C14" s="170"/>
      <c r="D14" s="83"/>
      <c r="E14" s="93"/>
      <c r="F14" s="94"/>
      <c r="G14" s="94"/>
      <c r="H14" s="95"/>
      <c r="I14" s="83" t="s">
        <v>30</v>
      </c>
      <c r="J14" s="161">
        <v>4096</v>
      </c>
      <c r="K14" s="162"/>
      <c r="L14" s="162"/>
      <c r="M14" s="163"/>
      <c r="N14" s="161">
        <v>4096</v>
      </c>
      <c r="O14" s="162"/>
      <c r="P14" s="162"/>
      <c r="Q14" s="163"/>
      <c r="R14" s="161">
        <v>4096</v>
      </c>
      <c r="S14" s="162"/>
      <c r="T14" s="162"/>
      <c r="U14" s="163"/>
      <c r="V14" s="161">
        <v>4096</v>
      </c>
      <c r="W14" s="162"/>
      <c r="X14" s="162"/>
      <c r="Y14" s="163"/>
      <c r="Z14" s="159"/>
    </row>
    <row r="15" spans="1:26" ht="15" thickBot="1" x14ac:dyDescent="0.35">
      <c r="A15" s="153"/>
      <c r="B15" s="156"/>
      <c r="C15" s="170"/>
      <c r="D15" s="96"/>
      <c r="E15" s="97"/>
      <c r="F15" s="98"/>
      <c r="G15" s="98"/>
      <c r="H15" s="99"/>
      <c r="I15" s="96" t="s">
        <v>31</v>
      </c>
      <c r="J15" s="164">
        <v>0</v>
      </c>
      <c r="K15" s="165"/>
      <c r="L15" s="165"/>
      <c r="M15" s="166"/>
      <c r="N15" s="164">
        <v>0</v>
      </c>
      <c r="O15" s="165"/>
      <c r="P15" s="165"/>
      <c r="Q15" s="166"/>
      <c r="R15" s="164">
        <v>0</v>
      </c>
      <c r="S15" s="165"/>
      <c r="T15" s="165"/>
      <c r="U15" s="166"/>
      <c r="V15" s="164">
        <v>0</v>
      </c>
      <c r="W15" s="165"/>
      <c r="X15" s="165"/>
      <c r="Y15" s="166"/>
      <c r="Z15" s="160"/>
    </row>
    <row r="16" spans="1:26" ht="15" thickBot="1" x14ac:dyDescent="0.35">
      <c r="A16" s="152">
        <v>1</v>
      </c>
      <c r="B16" s="155" t="s">
        <v>32</v>
      </c>
      <c r="C16" s="152" t="s">
        <v>33</v>
      </c>
      <c r="D16" s="100" t="s">
        <v>1</v>
      </c>
      <c r="E16" s="84">
        <v>84.7</v>
      </c>
      <c r="F16" s="85">
        <v>47.52</v>
      </c>
      <c r="G16" s="86">
        <v>72.97</v>
      </c>
      <c r="H16" s="2">
        <f>(G16-G8)</f>
        <v>24.5</v>
      </c>
      <c r="I16" s="83" t="s">
        <v>1</v>
      </c>
      <c r="J16" s="84">
        <v>56.35</v>
      </c>
      <c r="K16" s="85">
        <v>55</v>
      </c>
      <c r="L16" s="85">
        <v>56.14</v>
      </c>
      <c r="M16" s="85">
        <f>(L16-L8)</f>
        <v>1.740000000000002</v>
      </c>
      <c r="N16" s="84">
        <v>55.97</v>
      </c>
      <c r="O16" s="85">
        <v>55.61</v>
      </c>
      <c r="P16" s="85">
        <v>55.77</v>
      </c>
      <c r="Q16" s="85">
        <f>(P16-P8)</f>
        <v>0.17000000000000171</v>
      </c>
      <c r="R16" s="84">
        <v>56.11</v>
      </c>
      <c r="S16" s="85">
        <v>55.77</v>
      </c>
      <c r="T16" s="85">
        <v>55.95</v>
      </c>
      <c r="U16" s="85">
        <f>(T16-T8)</f>
        <v>0.22000000000000597</v>
      </c>
      <c r="V16" s="84">
        <v>55.88</v>
      </c>
      <c r="W16" s="85">
        <v>55.69</v>
      </c>
      <c r="X16" s="85">
        <v>55.81</v>
      </c>
      <c r="Y16" s="85">
        <f>(X16-X8)</f>
        <v>0.10000000000000142</v>
      </c>
      <c r="Z16" s="158"/>
    </row>
    <row r="17" spans="1:26" ht="15" thickBot="1" x14ac:dyDescent="0.35">
      <c r="A17" s="153"/>
      <c r="B17" s="156"/>
      <c r="C17" s="153"/>
      <c r="D17" s="101" t="s">
        <v>2</v>
      </c>
      <c r="E17" s="88">
        <v>27.4</v>
      </c>
      <c r="F17" s="89">
        <v>27.27</v>
      </c>
      <c r="G17" s="90">
        <v>27.33</v>
      </c>
      <c r="H17" s="3">
        <f t="shared" ref="H17:H19" si="1">(G17-G9)</f>
        <v>-0.98000000000000043</v>
      </c>
      <c r="I17" s="102" t="s">
        <v>25</v>
      </c>
      <c r="J17" s="88">
        <v>55508992</v>
      </c>
      <c r="K17" s="89">
        <v>55508992</v>
      </c>
      <c r="L17" s="89">
        <v>55508992</v>
      </c>
      <c r="M17" s="103">
        <f>(L17-L9)</f>
        <v>0</v>
      </c>
      <c r="N17" s="88">
        <v>54722560</v>
      </c>
      <c r="O17" s="89">
        <v>54722560</v>
      </c>
      <c r="P17" s="89">
        <v>54722560</v>
      </c>
      <c r="Q17" s="103">
        <f>(P17-P9)</f>
        <v>0</v>
      </c>
      <c r="R17" s="88">
        <v>71499776</v>
      </c>
      <c r="S17" s="89">
        <v>71499776</v>
      </c>
      <c r="T17" s="89">
        <v>71499776</v>
      </c>
      <c r="U17" s="103">
        <f>(T17-T9)</f>
        <v>0</v>
      </c>
      <c r="V17" s="88">
        <v>54853632</v>
      </c>
      <c r="W17" s="89">
        <v>54853632</v>
      </c>
      <c r="X17" s="89">
        <v>54853632</v>
      </c>
      <c r="Y17" s="103">
        <f>(X17-X9)</f>
        <v>0</v>
      </c>
      <c r="Z17" s="159"/>
    </row>
    <row r="18" spans="1:26" ht="15" thickBot="1" x14ac:dyDescent="0.35">
      <c r="A18" s="153"/>
      <c r="B18" s="156"/>
      <c r="C18" s="153"/>
      <c r="D18" s="101" t="s">
        <v>6</v>
      </c>
      <c r="E18" s="88">
        <v>172.5</v>
      </c>
      <c r="F18" s="89">
        <v>48.75</v>
      </c>
      <c r="G18" s="90">
        <v>94.32</v>
      </c>
      <c r="H18" s="3">
        <f t="shared" si="1"/>
        <v>41.999999999999993</v>
      </c>
      <c r="I18" s="102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59"/>
    </row>
    <row r="19" spans="1:26" ht="15" thickBot="1" x14ac:dyDescent="0.35">
      <c r="A19" s="153"/>
      <c r="B19" s="156"/>
      <c r="C19" s="153"/>
      <c r="D19" s="101" t="s">
        <v>7</v>
      </c>
      <c r="E19" s="88">
        <v>145.08000000000001</v>
      </c>
      <c r="F19" s="89">
        <v>47.33</v>
      </c>
      <c r="G19" s="90">
        <v>87.99</v>
      </c>
      <c r="H19" s="3">
        <f t="shared" si="1"/>
        <v>30.049999999999997</v>
      </c>
      <c r="I19" s="102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59"/>
    </row>
    <row r="20" spans="1:26" ht="15" thickBot="1" x14ac:dyDescent="0.35">
      <c r="A20" s="154"/>
      <c r="B20" s="157"/>
      <c r="C20" s="154"/>
      <c r="D20" s="101" t="s">
        <v>8</v>
      </c>
      <c r="E20" s="105">
        <v>933</v>
      </c>
      <c r="F20" s="106">
        <v>0</v>
      </c>
      <c r="G20" s="107">
        <v>761.48</v>
      </c>
      <c r="H20" s="62" t="s">
        <v>23</v>
      </c>
      <c r="I20" s="102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60"/>
    </row>
    <row r="21" spans="1:26" ht="15" thickBot="1" x14ac:dyDescent="0.35">
      <c r="A21" s="152">
        <v>2</v>
      </c>
      <c r="B21" s="155" t="s">
        <v>34</v>
      </c>
      <c r="C21" s="152" t="s">
        <v>33</v>
      </c>
      <c r="D21" s="100" t="s">
        <v>1</v>
      </c>
      <c r="E21" s="84">
        <v>90.62</v>
      </c>
      <c r="F21" s="85">
        <v>47.82</v>
      </c>
      <c r="G21" s="85">
        <v>77.13</v>
      </c>
      <c r="H21" s="2">
        <f>(G21-G8)</f>
        <v>28.659999999999997</v>
      </c>
      <c r="I21" s="83" t="s">
        <v>1</v>
      </c>
      <c r="J21" s="84">
        <v>58.58</v>
      </c>
      <c r="K21" s="85">
        <v>55.7</v>
      </c>
      <c r="L21" s="85">
        <v>58.2</v>
      </c>
      <c r="M21" s="85">
        <f>(L21-L8)</f>
        <v>3.8000000000000043</v>
      </c>
      <c r="N21" s="84">
        <v>56.92</v>
      </c>
      <c r="O21" s="85">
        <v>55.98</v>
      </c>
      <c r="P21" s="85">
        <v>56.7</v>
      </c>
      <c r="Q21" s="85">
        <f>(P21-P8)</f>
        <v>1.1000000000000014</v>
      </c>
      <c r="R21" s="84">
        <v>57.02</v>
      </c>
      <c r="S21" s="85">
        <v>56.08</v>
      </c>
      <c r="T21" s="85">
        <v>56.83</v>
      </c>
      <c r="U21" s="85">
        <f>(T21-T8)</f>
        <v>1.1000000000000014</v>
      </c>
      <c r="V21" s="84">
        <v>57.19</v>
      </c>
      <c r="W21" s="85">
        <v>56.28</v>
      </c>
      <c r="X21" s="85">
        <v>56.96</v>
      </c>
      <c r="Y21" s="85">
        <f>(X21-X8)</f>
        <v>1.25</v>
      </c>
      <c r="Z21" s="114" t="s">
        <v>44</v>
      </c>
    </row>
    <row r="22" spans="1:26" ht="15" thickBot="1" x14ac:dyDescent="0.35">
      <c r="A22" s="153"/>
      <c r="B22" s="156"/>
      <c r="C22" s="153"/>
      <c r="D22" s="101" t="s">
        <v>2</v>
      </c>
      <c r="E22" s="88">
        <v>27.47</v>
      </c>
      <c r="F22" s="89">
        <v>27.27</v>
      </c>
      <c r="G22" s="89">
        <v>27.35</v>
      </c>
      <c r="H22" s="3">
        <f t="shared" ref="H22:H24" si="2">(G22-G9)</f>
        <v>-0.9599999999999973</v>
      </c>
      <c r="I22" s="102" t="s">
        <v>25</v>
      </c>
      <c r="J22" s="88">
        <v>55508992</v>
      </c>
      <c r="K22" s="89">
        <v>55508992</v>
      </c>
      <c r="L22" s="89">
        <v>55508992</v>
      </c>
      <c r="M22" s="103">
        <f>(L22-L9)</f>
        <v>0</v>
      </c>
      <c r="N22" s="88">
        <v>54722560</v>
      </c>
      <c r="O22" s="89">
        <v>54722560</v>
      </c>
      <c r="P22" s="89">
        <v>54722560</v>
      </c>
      <c r="Q22" s="103">
        <f>(P22-P9)</f>
        <v>0</v>
      </c>
      <c r="R22" s="109">
        <v>71499776</v>
      </c>
      <c r="S22" s="91">
        <v>71499776</v>
      </c>
      <c r="T22" s="91">
        <v>71499776</v>
      </c>
      <c r="U22" s="103">
        <f>(T22-T9)</f>
        <v>0</v>
      </c>
      <c r="V22" s="88">
        <v>54853632</v>
      </c>
      <c r="W22" s="89">
        <v>54853632</v>
      </c>
      <c r="X22" s="89">
        <v>54853632</v>
      </c>
      <c r="Y22" s="103">
        <f>(X22-X9)</f>
        <v>0</v>
      </c>
      <c r="Z22" s="115"/>
    </row>
    <row r="23" spans="1:26" ht="15" thickBot="1" x14ac:dyDescent="0.35">
      <c r="A23" s="153"/>
      <c r="B23" s="156"/>
      <c r="C23" s="153"/>
      <c r="D23" s="101" t="s">
        <v>6</v>
      </c>
      <c r="E23" s="110">
        <v>112.42</v>
      </c>
      <c r="F23" s="103">
        <v>41</v>
      </c>
      <c r="G23" s="103">
        <v>81</v>
      </c>
      <c r="H23" s="3">
        <f t="shared" si="2"/>
        <v>28.68</v>
      </c>
      <c r="I23" s="102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15"/>
    </row>
    <row r="24" spans="1:26" ht="15" thickBot="1" x14ac:dyDescent="0.35">
      <c r="A24" s="153"/>
      <c r="B24" s="156"/>
      <c r="C24" s="153"/>
      <c r="D24" s="101" t="s">
        <v>7</v>
      </c>
      <c r="E24" s="88">
        <v>91.92</v>
      </c>
      <c r="F24" s="89">
        <v>48.58</v>
      </c>
      <c r="G24" s="89">
        <v>78.97</v>
      </c>
      <c r="H24" s="3">
        <f t="shared" si="2"/>
        <v>21.03</v>
      </c>
      <c r="I24" s="102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15"/>
    </row>
    <row r="25" spans="1:26" ht="15" thickBot="1" x14ac:dyDescent="0.35">
      <c r="A25" s="154"/>
      <c r="B25" s="157"/>
      <c r="C25" s="154"/>
      <c r="D25" s="101" t="s">
        <v>8</v>
      </c>
      <c r="E25" s="105">
        <v>42.5</v>
      </c>
      <c r="F25" s="111">
        <v>0</v>
      </c>
      <c r="G25" s="111">
        <v>7.16</v>
      </c>
      <c r="H25" s="62" t="s">
        <v>23</v>
      </c>
      <c r="I25" s="102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16"/>
    </row>
    <row r="26" spans="1:26" ht="15" thickBot="1" x14ac:dyDescent="0.35">
      <c r="A26" s="152">
        <v>3</v>
      </c>
      <c r="B26" s="155" t="s">
        <v>35</v>
      </c>
      <c r="C26" s="152" t="s">
        <v>36</v>
      </c>
      <c r="D26" s="100" t="s">
        <v>1</v>
      </c>
      <c r="E26" s="84">
        <v>89.4</v>
      </c>
      <c r="F26" s="85">
        <v>47.82</v>
      </c>
      <c r="G26" s="85">
        <v>73.75</v>
      </c>
      <c r="H26" s="2">
        <f>(G26-G8)</f>
        <v>25.28</v>
      </c>
      <c r="I26" s="83" t="s">
        <v>1</v>
      </c>
      <c r="J26" s="84">
        <v>57.34</v>
      </c>
      <c r="K26" s="85">
        <v>55.1</v>
      </c>
      <c r="L26" s="85">
        <v>56.8</v>
      </c>
      <c r="M26" s="85">
        <f>(L26-L8)</f>
        <v>2.3999999999999986</v>
      </c>
      <c r="N26" s="84">
        <v>55.81</v>
      </c>
      <c r="O26" s="85">
        <v>55.52</v>
      </c>
      <c r="P26" s="85">
        <v>55.68</v>
      </c>
      <c r="Q26" s="85">
        <f>(P26-P8)</f>
        <v>7.9999999999998295E-2</v>
      </c>
      <c r="R26" s="84">
        <v>55.8</v>
      </c>
      <c r="S26" s="85">
        <v>55.4</v>
      </c>
      <c r="T26" s="85">
        <v>55.58</v>
      </c>
      <c r="U26" s="85">
        <f>(T26-T8)</f>
        <v>-0.14999999999999858</v>
      </c>
      <c r="V26" s="84">
        <v>56.3</v>
      </c>
      <c r="W26" s="85">
        <v>55.81</v>
      </c>
      <c r="X26" s="85">
        <v>56.03</v>
      </c>
      <c r="Y26" s="85">
        <f>(X26-X8)</f>
        <v>0.32000000000000028</v>
      </c>
      <c r="Z26" s="114" t="s">
        <v>96</v>
      </c>
    </row>
    <row r="27" spans="1:26" ht="15" thickBot="1" x14ac:dyDescent="0.35">
      <c r="A27" s="153"/>
      <c r="B27" s="156"/>
      <c r="C27" s="153"/>
      <c r="D27" s="101" t="s">
        <v>2</v>
      </c>
      <c r="E27" s="88">
        <v>27.45</v>
      </c>
      <c r="F27" s="89">
        <v>27.29</v>
      </c>
      <c r="G27" s="89">
        <v>27.35</v>
      </c>
      <c r="H27" s="3">
        <f t="shared" ref="H27:H29" si="3">(G27-G9)</f>
        <v>-0.9599999999999973</v>
      </c>
      <c r="I27" s="102" t="s">
        <v>25</v>
      </c>
      <c r="J27" s="88">
        <v>55508992</v>
      </c>
      <c r="K27" s="89">
        <v>55508992</v>
      </c>
      <c r="L27" s="89">
        <v>55508992</v>
      </c>
      <c r="M27" s="103">
        <f>(L27-L9)</f>
        <v>0</v>
      </c>
      <c r="N27" s="88">
        <v>54722560</v>
      </c>
      <c r="O27" s="89">
        <v>54722560</v>
      </c>
      <c r="P27" s="89">
        <v>54722560</v>
      </c>
      <c r="Q27" s="103">
        <f>(P27-P9)</f>
        <v>0</v>
      </c>
      <c r="R27" s="88">
        <v>71499776</v>
      </c>
      <c r="S27" s="89">
        <v>71499776</v>
      </c>
      <c r="T27" s="89">
        <v>71499776</v>
      </c>
      <c r="U27" s="103">
        <f>(T27-T9)</f>
        <v>0</v>
      </c>
      <c r="V27" s="88">
        <v>54853632</v>
      </c>
      <c r="W27" s="89">
        <v>54853632</v>
      </c>
      <c r="X27" s="89">
        <v>54853632</v>
      </c>
      <c r="Y27" s="103">
        <f>(X27-X9)</f>
        <v>0</v>
      </c>
      <c r="Z27" s="115"/>
    </row>
    <row r="28" spans="1:26" ht="15" thickBot="1" x14ac:dyDescent="0.35">
      <c r="A28" s="153"/>
      <c r="B28" s="156"/>
      <c r="C28" s="153"/>
      <c r="D28" s="101" t="s">
        <v>6</v>
      </c>
      <c r="E28" s="110">
        <v>228.92</v>
      </c>
      <c r="F28" s="103">
        <v>62.92</v>
      </c>
      <c r="G28" s="103">
        <v>113.93</v>
      </c>
      <c r="H28" s="3">
        <f t="shared" si="3"/>
        <v>61.610000000000007</v>
      </c>
      <c r="I28" s="102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15"/>
    </row>
    <row r="29" spans="1:26" ht="15" thickBot="1" x14ac:dyDescent="0.35">
      <c r="A29" s="153"/>
      <c r="B29" s="156"/>
      <c r="C29" s="153"/>
      <c r="D29" s="101" t="s">
        <v>7</v>
      </c>
      <c r="E29" s="88">
        <v>202.75</v>
      </c>
      <c r="F29" s="89">
        <v>68.58</v>
      </c>
      <c r="G29" s="89">
        <v>112.94</v>
      </c>
      <c r="H29" s="3">
        <f t="shared" si="3"/>
        <v>55</v>
      </c>
      <c r="I29" s="102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15"/>
    </row>
    <row r="30" spans="1:26" ht="15" thickBot="1" x14ac:dyDescent="0.35">
      <c r="A30" s="153"/>
      <c r="B30" s="156"/>
      <c r="C30" s="153"/>
      <c r="D30" s="101" t="s">
        <v>8</v>
      </c>
      <c r="E30" s="105">
        <v>959</v>
      </c>
      <c r="F30" s="111">
        <v>863</v>
      </c>
      <c r="G30" s="111">
        <v>957.84</v>
      </c>
      <c r="H30" s="62" t="s">
        <v>23</v>
      </c>
      <c r="I30" s="102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15"/>
    </row>
    <row r="31" spans="1:26" ht="15" thickBot="1" x14ac:dyDescent="0.35">
      <c r="A31" s="154"/>
      <c r="B31" s="157"/>
      <c r="C31" s="154"/>
      <c r="D31" s="101" t="s">
        <v>85</v>
      </c>
      <c r="E31" s="105"/>
      <c r="F31" s="111"/>
      <c r="G31" s="111"/>
      <c r="H31" s="62">
        <v>26</v>
      </c>
      <c r="I31" s="102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16"/>
    </row>
    <row r="32" spans="1:26" x14ac:dyDescent="0.3">
      <c r="A32" s="68" t="s">
        <v>37</v>
      </c>
      <c r="B32" s="69" t="s">
        <v>79</v>
      </c>
    </row>
    <row r="33" spans="1:5" x14ac:dyDescent="0.3">
      <c r="A33" s="70" t="s">
        <v>38</v>
      </c>
      <c r="B33" s="71" t="s">
        <v>80</v>
      </c>
    </row>
    <row r="34" spans="1:5" x14ac:dyDescent="0.3">
      <c r="A34" s="72" t="s">
        <v>39</v>
      </c>
      <c r="B34" s="72" t="s">
        <v>40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55">
    <mergeCell ref="A1:Z1"/>
    <mergeCell ref="A2:A3"/>
    <mergeCell ref="B2:B3"/>
    <mergeCell ref="C2:C3"/>
    <mergeCell ref="E2:H2"/>
    <mergeCell ref="J2:M2"/>
    <mergeCell ref="N2:Q2"/>
    <mergeCell ref="R2:U2"/>
    <mergeCell ref="V2:Y2"/>
    <mergeCell ref="A4:A7"/>
    <mergeCell ref="B4:B7"/>
    <mergeCell ref="C4:C7"/>
    <mergeCell ref="Z4:Z7"/>
    <mergeCell ref="A8:A15"/>
    <mergeCell ref="B8:B15"/>
    <mergeCell ref="C8:C15"/>
    <mergeCell ref="Z8:Z15"/>
    <mergeCell ref="J10:M10"/>
    <mergeCell ref="N10:Q10"/>
    <mergeCell ref="R10:U10"/>
    <mergeCell ref="V10:Y10"/>
    <mergeCell ref="J11:M11"/>
    <mergeCell ref="N11:Q11"/>
    <mergeCell ref="R11:U11"/>
    <mergeCell ref="V11:Y11"/>
    <mergeCell ref="J12:M12"/>
    <mergeCell ref="N12:Q12"/>
    <mergeCell ref="R12:U12"/>
    <mergeCell ref="V12:Y12"/>
    <mergeCell ref="J13:M13"/>
    <mergeCell ref="N13:Q13"/>
    <mergeCell ref="R13:U13"/>
    <mergeCell ref="V13:Y13"/>
    <mergeCell ref="J14:M14"/>
    <mergeCell ref="N14:Q14"/>
    <mergeCell ref="R14:U14"/>
    <mergeCell ref="V14:Y14"/>
    <mergeCell ref="J15:M15"/>
    <mergeCell ref="N15:Q15"/>
    <mergeCell ref="R15:U15"/>
    <mergeCell ref="V15:Y15"/>
    <mergeCell ref="A37:E37"/>
    <mergeCell ref="A16:A20"/>
    <mergeCell ref="B16:B20"/>
    <mergeCell ref="C16:C20"/>
    <mergeCell ref="Z16:Z20"/>
    <mergeCell ref="A21:A25"/>
    <mergeCell ref="B21:B25"/>
    <mergeCell ref="C21:C25"/>
    <mergeCell ref="Z21:Z25"/>
    <mergeCell ref="A26:A31"/>
    <mergeCell ref="B26:B31"/>
    <mergeCell ref="C26:C31"/>
    <mergeCell ref="Z26:Z31"/>
    <mergeCell ref="A36:E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CFA0-6082-426D-B1C2-D472A1CD84DA}">
  <dimension ref="A1:AD44"/>
  <sheetViews>
    <sheetView zoomScale="85" zoomScaleNormal="85" workbookViewId="0">
      <selection activeCell="G19" sqref="G19"/>
    </sheetView>
  </sheetViews>
  <sheetFormatPr defaultRowHeight="14.4" x14ac:dyDescent="0.3"/>
  <cols>
    <col min="1" max="1" width="12" bestFit="1" customWidth="1"/>
    <col min="2" max="2" width="25.21875" customWidth="1"/>
    <col min="3" max="3" width="8.21875" bestFit="1" customWidth="1"/>
    <col min="4" max="4" width="16.109375" bestFit="1" customWidth="1"/>
    <col min="9" max="9" width="15.109375" bestFit="1" customWidth="1"/>
    <col min="30" max="30" width="21.88671875" bestFit="1" customWidth="1"/>
  </cols>
  <sheetData>
    <row r="1" spans="1:30" ht="15" thickBot="1" x14ac:dyDescent="0.35">
      <c r="A1" s="174" t="s">
        <v>12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6"/>
    </row>
    <row r="2" spans="1:30" ht="15" thickBot="1" x14ac:dyDescent="0.35">
      <c r="A2" s="177" t="s">
        <v>13</v>
      </c>
      <c r="B2" s="177" t="s">
        <v>0</v>
      </c>
      <c r="C2" s="177" t="s">
        <v>14</v>
      </c>
      <c r="D2" s="75"/>
      <c r="E2" s="179" t="s">
        <v>10</v>
      </c>
      <c r="F2" s="146"/>
      <c r="G2" s="146"/>
      <c r="H2" s="147"/>
      <c r="I2" s="74" t="s">
        <v>15</v>
      </c>
      <c r="J2" s="145" t="s">
        <v>51</v>
      </c>
      <c r="K2" s="146"/>
      <c r="L2" s="146"/>
      <c r="M2" s="147"/>
      <c r="N2" s="145" t="s">
        <v>51</v>
      </c>
      <c r="O2" s="146"/>
      <c r="P2" s="146"/>
      <c r="Q2" s="147"/>
      <c r="R2" s="145" t="s">
        <v>51</v>
      </c>
      <c r="S2" s="146"/>
      <c r="T2" s="146"/>
      <c r="U2" s="147"/>
      <c r="V2" s="145" t="s">
        <v>51</v>
      </c>
      <c r="W2" s="146"/>
      <c r="X2" s="146"/>
      <c r="Y2" s="147"/>
      <c r="Z2" s="145" t="s">
        <v>51</v>
      </c>
      <c r="AA2" s="146"/>
      <c r="AB2" s="146"/>
      <c r="AC2" s="147"/>
      <c r="AD2" s="76" t="s">
        <v>16</v>
      </c>
    </row>
    <row r="3" spans="1:30" ht="15" thickBot="1" x14ac:dyDescent="0.35">
      <c r="A3" s="178"/>
      <c r="B3" s="178"/>
      <c r="C3" s="178"/>
      <c r="D3" s="77" t="s">
        <v>17</v>
      </c>
      <c r="E3" s="78" t="s">
        <v>18</v>
      </c>
      <c r="F3" s="79" t="s">
        <v>19</v>
      </c>
      <c r="G3" s="79" t="s">
        <v>20</v>
      </c>
      <c r="H3" s="79" t="s">
        <v>77</v>
      </c>
      <c r="I3" s="79" t="s">
        <v>17</v>
      </c>
      <c r="J3" s="80" t="s">
        <v>18</v>
      </c>
      <c r="K3" s="81" t="s">
        <v>19</v>
      </c>
      <c r="L3" s="81" t="s">
        <v>20</v>
      </c>
      <c r="M3" s="79" t="s">
        <v>77</v>
      </c>
      <c r="N3" s="80" t="s">
        <v>18</v>
      </c>
      <c r="O3" s="81" t="s">
        <v>19</v>
      </c>
      <c r="P3" s="81" t="s">
        <v>20</v>
      </c>
      <c r="Q3" s="79" t="s">
        <v>77</v>
      </c>
      <c r="R3" s="80" t="s">
        <v>18</v>
      </c>
      <c r="S3" s="81" t="s">
        <v>19</v>
      </c>
      <c r="T3" s="81" t="s">
        <v>20</v>
      </c>
      <c r="U3" s="79" t="s">
        <v>77</v>
      </c>
      <c r="V3" s="80" t="s">
        <v>18</v>
      </c>
      <c r="W3" s="81" t="s">
        <v>19</v>
      </c>
      <c r="X3" s="81" t="s">
        <v>20</v>
      </c>
      <c r="Y3" s="79" t="s">
        <v>77</v>
      </c>
      <c r="Z3" s="80" t="s">
        <v>18</v>
      </c>
      <c r="AA3" s="81" t="s">
        <v>19</v>
      </c>
      <c r="AB3" s="81" t="s">
        <v>20</v>
      </c>
      <c r="AC3" s="79" t="s">
        <v>77</v>
      </c>
      <c r="AD3" s="82"/>
    </row>
    <row r="4" spans="1:30" s="58" customFormat="1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7"/>
      <c r="O4" s="18"/>
      <c r="P4" s="18"/>
      <c r="Q4" s="19"/>
      <c r="R4" s="17"/>
      <c r="S4" s="18"/>
      <c r="T4" s="18"/>
      <c r="U4" s="19"/>
      <c r="V4" s="17"/>
      <c r="W4" s="18"/>
      <c r="X4" s="18"/>
      <c r="Y4" s="19"/>
      <c r="Z4" s="17"/>
      <c r="AA4" s="18"/>
      <c r="AB4" s="18"/>
      <c r="AC4" s="19"/>
      <c r="AD4" s="114"/>
    </row>
    <row r="5" spans="1:30" s="58" customFormat="1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25"/>
      <c r="O5" s="26"/>
      <c r="P5" s="26"/>
      <c r="Q5" s="27"/>
      <c r="R5" s="25"/>
      <c r="S5" s="26"/>
      <c r="T5" s="26"/>
      <c r="U5" s="27"/>
      <c r="V5" s="25"/>
      <c r="W5" s="26"/>
      <c r="X5" s="26"/>
      <c r="Y5" s="27"/>
      <c r="Z5" s="25"/>
      <c r="AA5" s="26"/>
      <c r="AB5" s="26"/>
      <c r="AC5" s="27"/>
      <c r="AD5" s="115"/>
    </row>
    <row r="6" spans="1:30" s="58" customFormat="1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25"/>
      <c r="O6" s="26"/>
      <c r="P6" s="26"/>
      <c r="Q6" s="27"/>
      <c r="R6" s="25"/>
      <c r="S6" s="26"/>
      <c r="T6" s="26"/>
      <c r="U6" s="27"/>
      <c r="V6" s="25"/>
      <c r="W6" s="26"/>
      <c r="X6" s="26"/>
      <c r="Y6" s="27"/>
      <c r="Z6" s="25"/>
      <c r="AA6" s="26"/>
      <c r="AB6" s="26"/>
      <c r="AC6" s="27"/>
      <c r="AD6" s="115"/>
    </row>
    <row r="7" spans="1:30" s="58" customFormat="1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32"/>
      <c r="O7" s="33"/>
      <c r="P7" s="33"/>
      <c r="Q7" s="34"/>
      <c r="R7" s="32"/>
      <c r="S7" s="33"/>
      <c r="T7" s="33"/>
      <c r="U7" s="34"/>
      <c r="V7" s="32"/>
      <c r="W7" s="33"/>
      <c r="X7" s="33"/>
      <c r="Y7" s="34"/>
      <c r="Z7" s="32"/>
      <c r="AA7" s="33"/>
      <c r="AB7" s="33"/>
      <c r="AC7" s="34"/>
      <c r="AD7" s="116"/>
    </row>
    <row r="8" spans="1:30" ht="15" thickBot="1" x14ac:dyDescent="0.35">
      <c r="A8" s="167">
        <v>0</v>
      </c>
      <c r="B8" s="168" t="s">
        <v>78</v>
      </c>
      <c r="C8" s="169" t="s">
        <v>23</v>
      </c>
      <c r="D8" s="83" t="s">
        <v>1</v>
      </c>
      <c r="E8" s="89">
        <v>74.78</v>
      </c>
      <c r="F8" s="89">
        <v>54.83</v>
      </c>
      <c r="G8" s="89">
        <v>57.6</v>
      </c>
      <c r="H8" s="1">
        <f>(G8-G4)</f>
        <v>46.36</v>
      </c>
      <c r="I8" s="83" t="s">
        <v>1</v>
      </c>
      <c r="J8" s="84">
        <v>54.41</v>
      </c>
      <c r="K8" s="85">
        <v>54.24</v>
      </c>
      <c r="L8" s="85">
        <v>54.33</v>
      </c>
      <c r="M8" s="87" t="s">
        <v>23</v>
      </c>
      <c r="N8" s="84">
        <v>55.95</v>
      </c>
      <c r="O8" s="85">
        <v>55.39</v>
      </c>
      <c r="P8" s="85">
        <v>55.7</v>
      </c>
      <c r="Q8" s="87" t="s">
        <v>23</v>
      </c>
      <c r="R8" s="84">
        <v>56.15</v>
      </c>
      <c r="S8" s="85">
        <v>55.61</v>
      </c>
      <c r="T8" s="85">
        <v>55.94</v>
      </c>
      <c r="U8" s="87" t="s">
        <v>23</v>
      </c>
      <c r="V8" s="84">
        <v>56.03</v>
      </c>
      <c r="W8" s="85">
        <v>55.44</v>
      </c>
      <c r="X8" s="85">
        <v>55.84</v>
      </c>
      <c r="Y8" s="87" t="s">
        <v>23</v>
      </c>
      <c r="Z8" s="84">
        <v>55.48</v>
      </c>
      <c r="AA8" s="85">
        <v>54.97</v>
      </c>
      <c r="AB8" s="85">
        <v>55.27</v>
      </c>
      <c r="AC8" s="87" t="s">
        <v>23</v>
      </c>
      <c r="AD8" s="158"/>
    </row>
    <row r="9" spans="1:30" ht="15" thickBot="1" x14ac:dyDescent="0.35">
      <c r="A9" s="153"/>
      <c r="B9" s="156"/>
      <c r="C9" s="170"/>
      <c r="D9" s="83" t="s">
        <v>2</v>
      </c>
      <c r="E9" s="89">
        <v>33.83</v>
      </c>
      <c r="F9" s="89">
        <v>33.64</v>
      </c>
      <c r="G9" s="89">
        <v>33.729999999999997</v>
      </c>
      <c r="H9" s="1">
        <f t="shared" ref="H9:H11" si="0">(G9-G5)</f>
        <v>17.509999999999998</v>
      </c>
      <c r="I9" s="83" t="s">
        <v>25</v>
      </c>
      <c r="J9" s="88">
        <v>55574528</v>
      </c>
      <c r="K9" s="89">
        <v>55574528</v>
      </c>
      <c r="L9" s="89">
        <v>55574528</v>
      </c>
      <c r="M9" s="87" t="s">
        <v>23</v>
      </c>
      <c r="N9" s="88">
        <v>54788096</v>
      </c>
      <c r="O9" s="89">
        <v>54788096</v>
      </c>
      <c r="P9" s="89">
        <v>54788096</v>
      </c>
      <c r="Q9" s="87" t="s">
        <v>23</v>
      </c>
      <c r="R9" s="88">
        <v>71499776</v>
      </c>
      <c r="S9" s="89">
        <v>71499776</v>
      </c>
      <c r="T9" s="89">
        <v>71499776</v>
      </c>
      <c r="U9" s="87" t="s">
        <v>23</v>
      </c>
      <c r="V9" s="88">
        <v>54853632</v>
      </c>
      <c r="W9" s="89">
        <v>54853632</v>
      </c>
      <c r="X9" s="89">
        <v>54853632</v>
      </c>
      <c r="Y9" s="87" t="s">
        <v>23</v>
      </c>
      <c r="Z9" s="88">
        <v>54657024</v>
      </c>
      <c r="AA9" s="89">
        <v>54657024</v>
      </c>
      <c r="AB9" s="89">
        <v>54657024</v>
      </c>
      <c r="AC9" s="87" t="s">
        <v>23</v>
      </c>
      <c r="AD9" s="159"/>
    </row>
    <row r="10" spans="1:30" ht="15" thickBot="1" x14ac:dyDescent="0.35">
      <c r="A10" s="153"/>
      <c r="B10" s="156"/>
      <c r="C10" s="170"/>
      <c r="D10" s="83" t="s">
        <v>3</v>
      </c>
      <c r="E10" s="89">
        <v>76.5</v>
      </c>
      <c r="F10" s="89">
        <v>46.67</v>
      </c>
      <c r="G10" s="89">
        <v>56.8</v>
      </c>
      <c r="H10" s="1">
        <f t="shared" si="0"/>
        <v>49.48</v>
      </c>
      <c r="I10" s="83" t="s">
        <v>26</v>
      </c>
      <c r="J10" s="171">
        <v>55517184</v>
      </c>
      <c r="K10" s="172"/>
      <c r="L10" s="172"/>
      <c r="M10" s="173"/>
      <c r="N10" s="161">
        <v>54730752</v>
      </c>
      <c r="O10" s="162"/>
      <c r="P10" s="162"/>
      <c r="Q10" s="163"/>
      <c r="R10" s="161">
        <v>71442432</v>
      </c>
      <c r="S10" s="162"/>
      <c r="T10" s="162"/>
      <c r="U10" s="163"/>
      <c r="V10" s="161">
        <v>54796288</v>
      </c>
      <c r="W10" s="162"/>
      <c r="X10" s="162"/>
      <c r="Y10" s="163"/>
      <c r="Z10" s="161">
        <v>54599680</v>
      </c>
      <c r="AA10" s="162"/>
      <c r="AB10" s="162"/>
      <c r="AC10" s="163"/>
      <c r="AD10" s="159"/>
    </row>
    <row r="11" spans="1:30" ht="15" thickBot="1" x14ac:dyDescent="0.35">
      <c r="A11" s="153"/>
      <c r="B11" s="156"/>
      <c r="C11" s="170"/>
      <c r="D11" s="83" t="s">
        <v>4</v>
      </c>
      <c r="E11" s="89">
        <v>66.67</v>
      </c>
      <c r="F11" s="89">
        <v>50.92</v>
      </c>
      <c r="G11" s="89">
        <v>57.61</v>
      </c>
      <c r="H11" s="1">
        <f t="shared" si="0"/>
        <v>50.67</v>
      </c>
      <c r="I11" s="83" t="s">
        <v>27</v>
      </c>
      <c r="J11" s="161">
        <v>40</v>
      </c>
      <c r="K11" s="162"/>
      <c r="L11" s="162"/>
      <c r="M11" s="163"/>
      <c r="N11" s="161">
        <v>40</v>
      </c>
      <c r="O11" s="162"/>
      <c r="P11" s="162"/>
      <c r="Q11" s="163"/>
      <c r="R11" s="161">
        <v>40</v>
      </c>
      <c r="S11" s="162"/>
      <c r="T11" s="162"/>
      <c r="U11" s="163"/>
      <c r="V11" s="161">
        <v>40</v>
      </c>
      <c r="W11" s="162"/>
      <c r="X11" s="162"/>
      <c r="Y11" s="163"/>
      <c r="Z11" s="161">
        <v>40</v>
      </c>
      <c r="AA11" s="162"/>
      <c r="AB11" s="162"/>
      <c r="AC11" s="163"/>
      <c r="AD11" s="159"/>
    </row>
    <row r="12" spans="1:30" ht="15" thickBot="1" x14ac:dyDescent="0.35">
      <c r="A12" s="153"/>
      <c r="B12" s="156"/>
      <c r="C12" s="170"/>
      <c r="D12" s="83" t="s">
        <v>5</v>
      </c>
      <c r="E12" s="89">
        <v>5.8810000000000002</v>
      </c>
      <c r="F12" s="89">
        <v>2.5779999999999998</v>
      </c>
      <c r="G12" s="89">
        <v>3.198</v>
      </c>
      <c r="H12" s="1" t="s">
        <v>23</v>
      </c>
      <c r="I12" s="83" t="s">
        <v>28</v>
      </c>
      <c r="J12" s="161">
        <v>42949672960</v>
      </c>
      <c r="K12" s="162"/>
      <c r="L12" s="162"/>
      <c r="M12" s="163"/>
      <c r="N12" s="161">
        <v>42949672960</v>
      </c>
      <c r="O12" s="162"/>
      <c r="P12" s="162"/>
      <c r="Q12" s="163"/>
      <c r="R12" s="161">
        <v>42949672960</v>
      </c>
      <c r="S12" s="162"/>
      <c r="T12" s="162"/>
      <c r="U12" s="163"/>
      <c r="V12" s="161">
        <v>42949672960</v>
      </c>
      <c r="W12" s="162"/>
      <c r="X12" s="162"/>
      <c r="Y12" s="163"/>
      <c r="Z12" s="161">
        <v>42949672960</v>
      </c>
      <c r="AA12" s="162"/>
      <c r="AB12" s="162"/>
      <c r="AC12" s="163"/>
      <c r="AD12" s="159"/>
    </row>
    <row r="13" spans="1:30" ht="15" thickBot="1" x14ac:dyDescent="0.35">
      <c r="A13" s="153"/>
      <c r="B13" s="156"/>
      <c r="C13" s="170"/>
      <c r="D13" s="83"/>
      <c r="E13" s="92"/>
      <c r="F13" s="87"/>
      <c r="G13" s="87"/>
      <c r="H13" s="87"/>
      <c r="I13" s="83" t="s">
        <v>29</v>
      </c>
      <c r="J13" s="161">
        <v>2</v>
      </c>
      <c r="K13" s="162"/>
      <c r="L13" s="162"/>
      <c r="M13" s="163"/>
      <c r="N13" s="161">
        <v>2</v>
      </c>
      <c r="O13" s="162"/>
      <c r="P13" s="162"/>
      <c r="Q13" s="163"/>
      <c r="R13" s="161">
        <v>2</v>
      </c>
      <c r="S13" s="162"/>
      <c r="T13" s="162"/>
      <c r="U13" s="163"/>
      <c r="V13" s="161">
        <v>2</v>
      </c>
      <c r="W13" s="162"/>
      <c r="X13" s="162"/>
      <c r="Y13" s="163"/>
      <c r="Z13" s="161">
        <v>2</v>
      </c>
      <c r="AA13" s="162"/>
      <c r="AB13" s="162"/>
      <c r="AC13" s="163"/>
      <c r="AD13" s="159"/>
    </row>
    <row r="14" spans="1:30" ht="15" thickBot="1" x14ac:dyDescent="0.35">
      <c r="A14" s="153"/>
      <c r="B14" s="156"/>
      <c r="C14" s="170"/>
      <c r="D14" s="83"/>
      <c r="E14" s="93"/>
      <c r="F14" s="94"/>
      <c r="G14" s="94"/>
      <c r="H14" s="95"/>
      <c r="I14" s="83" t="s">
        <v>30</v>
      </c>
      <c r="J14" s="161">
        <v>4096</v>
      </c>
      <c r="K14" s="162"/>
      <c r="L14" s="162"/>
      <c r="M14" s="163"/>
      <c r="N14" s="161">
        <v>4096</v>
      </c>
      <c r="O14" s="162"/>
      <c r="P14" s="162"/>
      <c r="Q14" s="163"/>
      <c r="R14" s="161">
        <v>4096</v>
      </c>
      <c r="S14" s="162"/>
      <c r="T14" s="162"/>
      <c r="U14" s="163"/>
      <c r="V14" s="161">
        <v>4096</v>
      </c>
      <c r="W14" s="162"/>
      <c r="X14" s="162"/>
      <c r="Y14" s="163"/>
      <c r="Z14" s="161">
        <v>4096</v>
      </c>
      <c r="AA14" s="162"/>
      <c r="AB14" s="162"/>
      <c r="AC14" s="163"/>
      <c r="AD14" s="159"/>
    </row>
    <row r="15" spans="1:30" ht="15" thickBot="1" x14ac:dyDescent="0.35">
      <c r="A15" s="153"/>
      <c r="B15" s="156"/>
      <c r="C15" s="170"/>
      <c r="D15" s="96"/>
      <c r="E15" s="97"/>
      <c r="F15" s="98"/>
      <c r="G15" s="98"/>
      <c r="H15" s="99"/>
      <c r="I15" s="96" t="s">
        <v>31</v>
      </c>
      <c r="J15" s="164">
        <v>0</v>
      </c>
      <c r="K15" s="165"/>
      <c r="L15" s="165"/>
      <c r="M15" s="166"/>
      <c r="N15" s="164">
        <v>0</v>
      </c>
      <c r="O15" s="165"/>
      <c r="P15" s="165"/>
      <c r="Q15" s="166"/>
      <c r="R15" s="164">
        <v>0</v>
      </c>
      <c r="S15" s="165"/>
      <c r="T15" s="165"/>
      <c r="U15" s="166"/>
      <c r="V15" s="164">
        <v>0</v>
      </c>
      <c r="W15" s="165"/>
      <c r="X15" s="165"/>
      <c r="Y15" s="166"/>
      <c r="Z15" s="164">
        <v>0</v>
      </c>
      <c r="AA15" s="165"/>
      <c r="AB15" s="165"/>
      <c r="AC15" s="166"/>
      <c r="AD15" s="160"/>
    </row>
    <row r="16" spans="1:30" ht="15" thickBot="1" x14ac:dyDescent="0.35">
      <c r="A16" s="152">
        <v>1</v>
      </c>
      <c r="B16" s="155" t="s">
        <v>32</v>
      </c>
      <c r="C16" s="152" t="s">
        <v>33</v>
      </c>
      <c r="D16" s="100" t="s">
        <v>1</v>
      </c>
      <c r="E16" s="84">
        <v>90.07</v>
      </c>
      <c r="F16" s="85">
        <v>56.75</v>
      </c>
      <c r="G16" s="85">
        <v>81.260000000000005</v>
      </c>
      <c r="H16" s="2">
        <f>(G16-G4)</f>
        <v>70.02000000000001</v>
      </c>
      <c r="I16" s="83" t="s">
        <v>1</v>
      </c>
      <c r="J16" s="84">
        <v>57</v>
      </c>
      <c r="K16" s="85">
        <v>54.78</v>
      </c>
      <c r="L16" s="85">
        <v>56.64</v>
      </c>
      <c r="M16" s="85">
        <f>(L16-L8)</f>
        <v>2.3100000000000023</v>
      </c>
      <c r="N16" s="84">
        <v>56.96</v>
      </c>
      <c r="O16" s="85">
        <v>55.82</v>
      </c>
      <c r="P16" s="85">
        <v>56.71</v>
      </c>
      <c r="Q16" s="85">
        <f>(P16-P8)</f>
        <v>1.009999999999998</v>
      </c>
      <c r="R16" s="84">
        <v>56.86</v>
      </c>
      <c r="S16" s="85">
        <v>56.13</v>
      </c>
      <c r="T16" s="85">
        <v>56.63</v>
      </c>
      <c r="U16" s="85">
        <f>(T16-T8)</f>
        <v>0.69000000000000483</v>
      </c>
      <c r="V16" s="84">
        <v>56.86</v>
      </c>
      <c r="W16" s="85">
        <v>56.02</v>
      </c>
      <c r="X16" s="85">
        <v>56.66</v>
      </c>
      <c r="Y16" s="85">
        <f>(X16-X8)</f>
        <v>0.81999999999999318</v>
      </c>
      <c r="Z16" s="84">
        <v>56.93</v>
      </c>
      <c r="AA16" s="85">
        <v>55.62</v>
      </c>
      <c r="AB16" s="85">
        <v>56.67</v>
      </c>
      <c r="AC16" s="85">
        <f>(AB16-AB8)</f>
        <v>1.3999999999999986</v>
      </c>
      <c r="AD16" s="158"/>
    </row>
    <row r="17" spans="1:30" ht="15" thickBot="1" x14ac:dyDescent="0.35">
      <c r="A17" s="153"/>
      <c r="B17" s="156"/>
      <c r="C17" s="153"/>
      <c r="D17" s="101" t="s">
        <v>2</v>
      </c>
      <c r="E17" s="88">
        <v>32.950000000000003</v>
      </c>
      <c r="F17" s="89">
        <v>30.34</v>
      </c>
      <c r="G17" s="89">
        <v>31.02</v>
      </c>
      <c r="H17" s="2">
        <f t="shared" ref="H17:H19" si="1">(G17-G5)</f>
        <v>14.8</v>
      </c>
      <c r="I17" s="102" t="s">
        <v>25</v>
      </c>
      <c r="J17" s="88">
        <v>55574528</v>
      </c>
      <c r="K17" s="89">
        <v>55574528</v>
      </c>
      <c r="L17" s="89">
        <v>55574528</v>
      </c>
      <c r="M17" s="103">
        <f>(L17-L9)</f>
        <v>0</v>
      </c>
      <c r="N17" s="88">
        <v>54788096</v>
      </c>
      <c r="O17" s="89">
        <v>54788096</v>
      </c>
      <c r="P17" s="89">
        <v>54788096</v>
      </c>
      <c r="Q17" s="103">
        <f>(P17-P9)</f>
        <v>0</v>
      </c>
      <c r="R17" s="88">
        <v>71499776</v>
      </c>
      <c r="S17" s="89">
        <v>71499776</v>
      </c>
      <c r="T17" s="89">
        <v>71499776</v>
      </c>
      <c r="U17" s="103">
        <f>(T17-T9)</f>
        <v>0</v>
      </c>
      <c r="V17" s="88">
        <v>54853632</v>
      </c>
      <c r="W17" s="89">
        <v>54853632</v>
      </c>
      <c r="X17" s="89">
        <v>54853632</v>
      </c>
      <c r="Y17" s="103">
        <f>(X17-X9)</f>
        <v>0</v>
      </c>
      <c r="Z17" s="88">
        <v>54657024</v>
      </c>
      <c r="AA17" s="89">
        <v>54657024</v>
      </c>
      <c r="AB17" s="89">
        <v>54657024</v>
      </c>
      <c r="AC17" s="103">
        <f>(AB17-AB9)</f>
        <v>0</v>
      </c>
      <c r="AD17" s="159"/>
    </row>
    <row r="18" spans="1:30" ht="15" thickBot="1" x14ac:dyDescent="0.35">
      <c r="A18" s="153"/>
      <c r="B18" s="156"/>
      <c r="C18" s="153"/>
      <c r="D18" s="101" t="s">
        <v>6</v>
      </c>
      <c r="E18" s="110">
        <v>215.5</v>
      </c>
      <c r="F18" s="103">
        <v>80</v>
      </c>
      <c r="G18" s="103">
        <v>108.03</v>
      </c>
      <c r="H18" s="2">
        <f t="shared" si="1"/>
        <v>100.71000000000001</v>
      </c>
      <c r="I18" s="102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59"/>
    </row>
    <row r="19" spans="1:30" ht="15" thickBot="1" x14ac:dyDescent="0.35">
      <c r="A19" s="153"/>
      <c r="B19" s="156"/>
      <c r="C19" s="153"/>
      <c r="D19" s="101" t="s">
        <v>7</v>
      </c>
      <c r="E19" s="88">
        <v>173</v>
      </c>
      <c r="F19" s="89">
        <v>91.08</v>
      </c>
      <c r="G19" s="89">
        <v>107.82</v>
      </c>
      <c r="H19" s="2">
        <f t="shared" si="1"/>
        <v>100.88</v>
      </c>
      <c r="I19" s="102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59"/>
    </row>
    <row r="20" spans="1:30" ht="15" thickBot="1" x14ac:dyDescent="0.35">
      <c r="A20" s="154"/>
      <c r="B20" s="157"/>
      <c r="C20" s="154"/>
      <c r="D20" s="101" t="s">
        <v>8</v>
      </c>
      <c r="E20" s="105">
        <v>870</v>
      </c>
      <c r="F20" s="111">
        <v>357</v>
      </c>
      <c r="G20" s="111">
        <v>663.43</v>
      </c>
      <c r="H20" s="62" t="s">
        <v>23</v>
      </c>
      <c r="I20" s="102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60"/>
    </row>
    <row r="21" spans="1:30" ht="15" thickBot="1" x14ac:dyDescent="0.35">
      <c r="A21" s="152">
        <v>2</v>
      </c>
      <c r="B21" s="155" t="s">
        <v>34</v>
      </c>
      <c r="C21" s="152" t="s">
        <v>33</v>
      </c>
      <c r="D21" s="100" t="s">
        <v>1</v>
      </c>
      <c r="E21" s="84">
        <v>93.45</v>
      </c>
      <c r="F21" s="85">
        <v>56.37</v>
      </c>
      <c r="G21" s="85">
        <v>84.02</v>
      </c>
      <c r="H21" s="2">
        <f>(G21-G8)</f>
        <v>26.419999999999995</v>
      </c>
      <c r="I21" s="83" t="s">
        <v>1</v>
      </c>
      <c r="J21" s="84">
        <v>59.12</v>
      </c>
      <c r="K21" s="85">
        <v>54.91</v>
      </c>
      <c r="L21" s="85">
        <v>58.61</v>
      </c>
      <c r="M21" s="85">
        <f>(L21-L8)</f>
        <v>4.2800000000000011</v>
      </c>
      <c r="N21" s="84">
        <v>58.88</v>
      </c>
      <c r="O21" s="85">
        <v>56.05</v>
      </c>
      <c r="P21" s="85">
        <v>58.52</v>
      </c>
      <c r="Q21" s="85">
        <f>(P21-P8)</f>
        <v>2.8200000000000003</v>
      </c>
      <c r="R21" s="84">
        <v>58.83</v>
      </c>
      <c r="S21" s="85">
        <v>56.26</v>
      </c>
      <c r="T21" s="85">
        <v>58.46</v>
      </c>
      <c r="U21" s="85">
        <f>(T21-T8)</f>
        <v>2.5200000000000031</v>
      </c>
      <c r="V21" s="84">
        <v>58.95</v>
      </c>
      <c r="W21" s="85">
        <v>56.18</v>
      </c>
      <c r="X21" s="85">
        <v>58.54</v>
      </c>
      <c r="Y21" s="85">
        <f>(X21-X8)</f>
        <v>2.6999999999999957</v>
      </c>
      <c r="Z21" s="84">
        <v>59.07</v>
      </c>
      <c r="AA21" s="85">
        <v>56.35</v>
      </c>
      <c r="AB21" s="85">
        <v>58.73</v>
      </c>
      <c r="AC21" s="85">
        <f>(AB21-AB8)</f>
        <v>3.4599999999999937</v>
      </c>
      <c r="AD21" s="114" t="s">
        <v>44</v>
      </c>
    </row>
    <row r="22" spans="1:30" ht="15" thickBot="1" x14ac:dyDescent="0.35">
      <c r="A22" s="153"/>
      <c r="B22" s="156"/>
      <c r="C22" s="153"/>
      <c r="D22" s="101" t="s">
        <v>2</v>
      </c>
      <c r="E22" s="88">
        <v>30.31</v>
      </c>
      <c r="F22" s="89">
        <v>30.18</v>
      </c>
      <c r="G22" s="89">
        <v>30.25</v>
      </c>
      <c r="H22" s="3">
        <f t="shared" ref="H22:H24" si="2">(G22-G9)</f>
        <v>-3.4799999999999969</v>
      </c>
      <c r="I22" s="102" t="s">
        <v>25</v>
      </c>
      <c r="J22" s="88">
        <v>55574528</v>
      </c>
      <c r="K22" s="89">
        <v>55574528</v>
      </c>
      <c r="L22" s="89">
        <v>55574528</v>
      </c>
      <c r="M22" s="103">
        <f>(L22-L9)</f>
        <v>0</v>
      </c>
      <c r="N22" s="88">
        <v>54788096</v>
      </c>
      <c r="O22" s="89">
        <v>54788096</v>
      </c>
      <c r="P22" s="89">
        <v>54788096</v>
      </c>
      <c r="Q22" s="103">
        <f>(P22-P9)</f>
        <v>0</v>
      </c>
      <c r="R22" s="88">
        <v>71499776</v>
      </c>
      <c r="S22" s="89">
        <v>71499776</v>
      </c>
      <c r="T22" s="89">
        <v>71499776</v>
      </c>
      <c r="U22" s="103">
        <f>(T22-T9)</f>
        <v>0</v>
      </c>
      <c r="V22" s="88">
        <v>54853632</v>
      </c>
      <c r="W22" s="89">
        <v>54853632</v>
      </c>
      <c r="X22" s="89">
        <v>54853632</v>
      </c>
      <c r="Y22" s="103">
        <f>(X22-X9)</f>
        <v>0</v>
      </c>
      <c r="Z22" s="88">
        <v>54657024</v>
      </c>
      <c r="AA22" s="89">
        <v>54657024</v>
      </c>
      <c r="AB22" s="89">
        <v>54657024</v>
      </c>
      <c r="AC22" s="103">
        <f>(AB22-AB9)</f>
        <v>0</v>
      </c>
      <c r="AD22" s="115"/>
    </row>
    <row r="23" spans="1:30" ht="15" thickBot="1" x14ac:dyDescent="0.35">
      <c r="A23" s="153"/>
      <c r="B23" s="156"/>
      <c r="C23" s="153"/>
      <c r="D23" s="101" t="s">
        <v>6</v>
      </c>
      <c r="E23" s="110">
        <v>233.33</v>
      </c>
      <c r="F23" s="103">
        <v>51.08</v>
      </c>
      <c r="G23" s="103">
        <v>130.93</v>
      </c>
      <c r="H23" s="3">
        <f t="shared" si="2"/>
        <v>74.13000000000001</v>
      </c>
      <c r="I23" s="102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15"/>
    </row>
    <row r="24" spans="1:30" ht="15" thickBot="1" x14ac:dyDescent="0.35">
      <c r="A24" s="153"/>
      <c r="B24" s="156"/>
      <c r="C24" s="153"/>
      <c r="D24" s="101" t="s">
        <v>7</v>
      </c>
      <c r="E24" s="88">
        <v>188.83</v>
      </c>
      <c r="F24" s="89">
        <v>54.25</v>
      </c>
      <c r="G24" s="89">
        <v>126.68</v>
      </c>
      <c r="H24" s="3">
        <f t="shared" si="2"/>
        <v>69.070000000000007</v>
      </c>
      <c r="I24" s="102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15"/>
    </row>
    <row r="25" spans="1:30" ht="15" thickBot="1" x14ac:dyDescent="0.35">
      <c r="A25" s="154"/>
      <c r="B25" s="157"/>
      <c r="C25" s="154"/>
      <c r="D25" s="101" t="s">
        <v>8</v>
      </c>
      <c r="E25" s="105">
        <v>84.5</v>
      </c>
      <c r="F25" s="111">
        <v>0</v>
      </c>
      <c r="G25" s="111">
        <v>6.15</v>
      </c>
      <c r="H25" s="62" t="s">
        <v>23</v>
      </c>
      <c r="I25" s="102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16"/>
    </row>
    <row r="26" spans="1:30" ht="15" thickBot="1" x14ac:dyDescent="0.35">
      <c r="A26" s="152">
        <v>3</v>
      </c>
      <c r="B26" s="155" t="s">
        <v>35</v>
      </c>
      <c r="C26" s="152" t="s">
        <v>36</v>
      </c>
      <c r="D26" s="100" t="s">
        <v>1</v>
      </c>
      <c r="E26" s="84">
        <v>94.98</v>
      </c>
      <c r="F26" s="85">
        <v>57.95</v>
      </c>
      <c r="G26" s="85">
        <v>84.5</v>
      </c>
      <c r="H26" s="2">
        <f>(G26-G8)</f>
        <v>26.9</v>
      </c>
      <c r="I26" s="83" t="s">
        <v>1</v>
      </c>
      <c r="J26" s="84">
        <v>58.8</v>
      </c>
      <c r="K26" s="85">
        <v>54.83</v>
      </c>
      <c r="L26" s="85">
        <v>58.17</v>
      </c>
      <c r="M26" s="85">
        <f>(L26-L8)</f>
        <v>3.8400000000000034</v>
      </c>
      <c r="N26" s="84">
        <v>57.08</v>
      </c>
      <c r="O26" s="85">
        <v>55.82</v>
      </c>
      <c r="P26" s="85">
        <v>56.68</v>
      </c>
      <c r="Q26" s="85">
        <f>(P26-P8)</f>
        <v>0.97999999999999687</v>
      </c>
      <c r="R26" s="84">
        <v>56.72</v>
      </c>
      <c r="S26" s="85">
        <v>56.02</v>
      </c>
      <c r="T26" s="85">
        <v>56.42</v>
      </c>
      <c r="U26" s="85">
        <f>(T26-T8)</f>
        <v>0.48000000000000398</v>
      </c>
      <c r="V26" s="84">
        <v>56.82</v>
      </c>
      <c r="W26" s="85">
        <v>55.85</v>
      </c>
      <c r="X26" s="85">
        <v>56.41</v>
      </c>
      <c r="Y26" s="85">
        <f>(X26-X8)</f>
        <v>0.56999999999999318</v>
      </c>
      <c r="Z26" s="84">
        <v>57.84</v>
      </c>
      <c r="AA26" s="85">
        <v>56.15</v>
      </c>
      <c r="AB26" s="85">
        <v>57.45</v>
      </c>
      <c r="AC26" s="85">
        <f>(AB26-AB8)</f>
        <v>2.1799999999999997</v>
      </c>
      <c r="AD26" s="114" t="s">
        <v>95</v>
      </c>
    </row>
    <row r="27" spans="1:30" ht="15" thickBot="1" x14ac:dyDescent="0.35">
      <c r="A27" s="153"/>
      <c r="B27" s="156"/>
      <c r="C27" s="153"/>
      <c r="D27" s="101" t="s">
        <v>2</v>
      </c>
      <c r="E27" s="88">
        <v>30.3</v>
      </c>
      <c r="F27" s="89">
        <v>28.84</v>
      </c>
      <c r="G27" s="89">
        <v>29.42</v>
      </c>
      <c r="H27" s="3">
        <f t="shared" ref="H27:H29" si="3">(G27-G9)</f>
        <v>-4.3099999999999952</v>
      </c>
      <c r="I27" s="102" t="s">
        <v>25</v>
      </c>
      <c r="J27" s="88">
        <v>55574528</v>
      </c>
      <c r="K27" s="89">
        <v>55574528</v>
      </c>
      <c r="L27" s="89">
        <v>55574528</v>
      </c>
      <c r="M27" s="103">
        <f>(L27-L9)</f>
        <v>0</v>
      </c>
      <c r="N27" s="88">
        <v>54788096</v>
      </c>
      <c r="O27" s="89">
        <v>54788096</v>
      </c>
      <c r="P27" s="89">
        <v>54788096</v>
      </c>
      <c r="Q27" s="103">
        <f>(P27-P9)</f>
        <v>0</v>
      </c>
      <c r="R27" s="88">
        <v>71565312</v>
      </c>
      <c r="S27" s="89">
        <v>71499776</v>
      </c>
      <c r="T27" s="89">
        <v>71505237.329999998</v>
      </c>
      <c r="U27" s="103">
        <f>(T27-T9)</f>
        <v>5461.3299999982119</v>
      </c>
      <c r="V27" s="88">
        <v>54853632</v>
      </c>
      <c r="W27" s="89">
        <v>54853632</v>
      </c>
      <c r="X27" s="89">
        <v>54853632</v>
      </c>
      <c r="Y27" s="103">
        <f>(X27-X9)</f>
        <v>0</v>
      </c>
      <c r="Z27" s="88">
        <v>54657024</v>
      </c>
      <c r="AA27" s="89">
        <v>54657024</v>
      </c>
      <c r="AB27" s="89">
        <v>54657024</v>
      </c>
      <c r="AC27" s="103">
        <f>(AB27-AB9)</f>
        <v>0</v>
      </c>
      <c r="AD27" s="115"/>
    </row>
    <row r="28" spans="1:30" ht="15" thickBot="1" x14ac:dyDescent="0.35">
      <c r="A28" s="153"/>
      <c r="B28" s="156"/>
      <c r="C28" s="153"/>
      <c r="D28" s="101" t="s">
        <v>6</v>
      </c>
      <c r="E28" s="110">
        <v>178.75</v>
      </c>
      <c r="F28" s="103">
        <v>56.67</v>
      </c>
      <c r="G28" s="103">
        <v>111.11</v>
      </c>
      <c r="H28" s="3">
        <f t="shared" si="3"/>
        <v>54.31</v>
      </c>
      <c r="I28" s="102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15"/>
    </row>
    <row r="29" spans="1:30" ht="15" thickBot="1" x14ac:dyDescent="0.35">
      <c r="A29" s="153"/>
      <c r="B29" s="156"/>
      <c r="C29" s="153"/>
      <c r="D29" s="101" t="s">
        <v>7</v>
      </c>
      <c r="E29" s="88">
        <v>141.75</v>
      </c>
      <c r="F29" s="89">
        <v>55.58</v>
      </c>
      <c r="G29" s="89">
        <v>106.84</v>
      </c>
      <c r="H29" s="3">
        <f t="shared" si="3"/>
        <v>49.230000000000004</v>
      </c>
      <c r="I29" s="102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15"/>
    </row>
    <row r="30" spans="1:30" ht="15" thickBot="1" x14ac:dyDescent="0.35">
      <c r="A30" s="153"/>
      <c r="B30" s="156"/>
      <c r="C30" s="153"/>
      <c r="D30" s="101" t="s">
        <v>8</v>
      </c>
      <c r="E30" s="105">
        <v>959</v>
      </c>
      <c r="F30" s="111">
        <v>863</v>
      </c>
      <c r="G30" s="111">
        <v>957.82</v>
      </c>
      <c r="H30" s="62" t="s">
        <v>23</v>
      </c>
      <c r="I30" s="102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15"/>
    </row>
    <row r="31" spans="1:30" ht="15" thickBot="1" x14ac:dyDescent="0.35">
      <c r="A31" s="154"/>
      <c r="B31" s="157"/>
      <c r="C31" s="154"/>
      <c r="D31" s="101" t="s">
        <v>85</v>
      </c>
      <c r="E31" s="105"/>
      <c r="F31" s="111"/>
      <c r="G31" s="111"/>
      <c r="H31" s="62">
        <v>29</v>
      </c>
      <c r="I31" s="102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16"/>
    </row>
    <row r="32" spans="1:30" x14ac:dyDescent="0.3">
      <c r="A32" s="68" t="s">
        <v>37</v>
      </c>
      <c r="B32" s="69" t="s">
        <v>81</v>
      </c>
    </row>
    <row r="33" spans="1:26" x14ac:dyDescent="0.3">
      <c r="A33" s="70" t="s">
        <v>38</v>
      </c>
      <c r="B33" s="71" t="s">
        <v>82</v>
      </c>
    </row>
    <row r="34" spans="1:26" x14ac:dyDescent="0.3">
      <c r="A34" s="72" t="s">
        <v>39</v>
      </c>
      <c r="B34" s="72" t="s">
        <v>40</v>
      </c>
    </row>
    <row r="36" spans="1:26" x14ac:dyDescent="0.3">
      <c r="A36" s="123" t="s">
        <v>41</v>
      </c>
      <c r="B36" s="123"/>
      <c r="C36" s="123"/>
      <c r="D36" s="123"/>
      <c r="E36" s="123"/>
    </row>
    <row r="37" spans="1:26" x14ac:dyDescent="0.3">
      <c r="A37" s="123" t="s">
        <v>42</v>
      </c>
      <c r="B37" s="123"/>
      <c r="C37" s="123"/>
      <c r="D37" s="123"/>
      <c r="E37" s="123"/>
    </row>
    <row r="44" spans="1:26" x14ac:dyDescent="0.3">
      <c r="Z44">
        <v>0</v>
      </c>
    </row>
  </sheetData>
  <mergeCells count="62">
    <mergeCell ref="A1:AD1"/>
    <mergeCell ref="A2:A3"/>
    <mergeCell ref="B2:B3"/>
    <mergeCell ref="C2:C3"/>
    <mergeCell ref="E2:H2"/>
    <mergeCell ref="J2:M2"/>
    <mergeCell ref="N2:Q2"/>
    <mergeCell ref="R2:U2"/>
    <mergeCell ref="V2:Y2"/>
    <mergeCell ref="Z2:AC2"/>
    <mergeCell ref="A4:A7"/>
    <mergeCell ref="B4:B7"/>
    <mergeCell ref="C4:C7"/>
    <mergeCell ref="AD4:AD7"/>
    <mergeCell ref="A8:A15"/>
    <mergeCell ref="B8:B15"/>
    <mergeCell ref="C8:C15"/>
    <mergeCell ref="AD8:AD15"/>
    <mergeCell ref="J10:M10"/>
    <mergeCell ref="N10:Q10"/>
    <mergeCell ref="R10:U10"/>
    <mergeCell ref="V10:Y10"/>
    <mergeCell ref="Z10:AC10"/>
    <mergeCell ref="J11:M11"/>
    <mergeCell ref="N11:Q11"/>
    <mergeCell ref="R11:U11"/>
    <mergeCell ref="V11:Y11"/>
    <mergeCell ref="Z11:AC11"/>
    <mergeCell ref="J13:M13"/>
    <mergeCell ref="N13:Q13"/>
    <mergeCell ref="R13:U13"/>
    <mergeCell ref="V13:Y13"/>
    <mergeCell ref="Z13:AC13"/>
    <mergeCell ref="J12:M12"/>
    <mergeCell ref="N12:Q12"/>
    <mergeCell ref="R12:U12"/>
    <mergeCell ref="V12:Y12"/>
    <mergeCell ref="Z12:AC12"/>
    <mergeCell ref="J15:M15"/>
    <mergeCell ref="N15:Q15"/>
    <mergeCell ref="R15:U15"/>
    <mergeCell ref="V15:Y15"/>
    <mergeCell ref="Z15:AC15"/>
    <mergeCell ref="J14:M14"/>
    <mergeCell ref="N14:Q14"/>
    <mergeCell ref="R14:U14"/>
    <mergeCell ref="V14:Y14"/>
    <mergeCell ref="Z14:AC14"/>
    <mergeCell ref="A37:E37"/>
    <mergeCell ref="A16:A20"/>
    <mergeCell ref="B16:B20"/>
    <mergeCell ref="C16:C20"/>
    <mergeCell ref="AD16:AD20"/>
    <mergeCell ref="A21:A25"/>
    <mergeCell ref="B21:B25"/>
    <mergeCell ref="C21:C25"/>
    <mergeCell ref="AD21:AD25"/>
    <mergeCell ref="A26:A31"/>
    <mergeCell ref="B26:B31"/>
    <mergeCell ref="C26:C31"/>
    <mergeCell ref="AD26:AD31"/>
    <mergeCell ref="A36:E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0917-67E1-4C54-A14A-0B0853B21BA8}">
  <dimension ref="A1:R37"/>
  <sheetViews>
    <sheetView topLeftCell="E1" workbookViewId="0">
      <selection activeCell="O36" sqref="O36"/>
    </sheetView>
  </sheetViews>
  <sheetFormatPr defaultRowHeight="10.199999999999999" x14ac:dyDescent="0.3"/>
  <cols>
    <col min="1" max="1" width="12.109375" style="58" bestFit="1" customWidth="1"/>
    <col min="2" max="2" width="27.21875" style="58" customWidth="1"/>
    <col min="3" max="3" width="8.88671875" style="58"/>
    <col min="4" max="4" width="15.44140625" style="58" bestFit="1" customWidth="1"/>
    <col min="5" max="8" width="9" style="58" bestFit="1" customWidth="1"/>
    <col min="9" max="9" width="14.88671875" style="58" customWidth="1"/>
    <col min="10" max="12" width="11.44140625" style="58" bestFit="1" customWidth="1"/>
    <col min="13" max="13" width="9" style="58" bestFit="1" customWidth="1"/>
    <col min="14" max="16" width="9.44140625" style="58" bestFit="1" customWidth="1"/>
    <col min="17" max="17" width="9" style="58" bestFit="1" customWidth="1"/>
    <col min="18" max="18" width="23.6640625" style="58" customWidth="1"/>
    <col min="19" max="16384" width="8.88671875" style="58"/>
  </cols>
  <sheetData>
    <row r="1" spans="1:18" ht="10.8" thickBot="1" x14ac:dyDescent="0.35">
      <c r="A1" s="137" t="s">
        <v>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</row>
    <row r="2" spans="1:18" ht="10.8" thickBot="1" x14ac:dyDescent="0.35">
      <c r="A2" s="140" t="s">
        <v>13</v>
      </c>
      <c r="B2" s="140" t="s">
        <v>0</v>
      </c>
      <c r="C2" s="140" t="s">
        <v>14</v>
      </c>
      <c r="D2" s="5"/>
      <c r="E2" s="142" t="s">
        <v>10</v>
      </c>
      <c r="F2" s="143"/>
      <c r="G2" s="143"/>
      <c r="H2" s="144"/>
      <c r="I2" s="6" t="s">
        <v>15</v>
      </c>
      <c r="J2" s="180" t="s">
        <v>54</v>
      </c>
      <c r="K2" s="181"/>
      <c r="L2" s="181"/>
      <c r="M2" s="182"/>
      <c r="N2" s="180" t="s">
        <v>51</v>
      </c>
      <c r="O2" s="181"/>
      <c r="P2" s="181"/>
      <c r="Q2" s="183"/>
      <c r="R2" s="7" t="s">
        <v>16</v>
      </c>
    </row>
    <row r="3" spans="1:18" ht="10.8" thickBot="1" x14ac:dyDescent="0.35">
      <c r="A3" s="141"/>
      <c r="B3" s="141"/>
      <c r="C3" s="141"/>
      <c r="D3" s="8" t="s">
        <v>17</v>
      </c>
      <c r="E3" s="9" t="s">
        <v>18</v>
      </c>
      <c r="F3" s="10" t="s">
        <v>19</v>
      </c>
      <c r="G3" s="10" t="s">
        <v>20</v>
      </c>
      <c r="H3" s="10" t="s">
        <v>21</v>
      </c>
      <c r="I3" s="10" t="s">
        <v>17</v>
      </c>
      <c r="J3" s="9" t="s">
        <v>18</v>
      </c>
      <c r="K3" s="10" t="s">
        <v>19</v>
      </c>
      <c r="L3" s="10" t="s">
        <v>20</v>
      </c>
      <c r="M3" s="10" t="s">
        <v>21</v>
      </c>
      <c r="N3" s="9" t="s">
        <v>18</v>
      </c>
      <c r="O3" s="10" t="s">
        <v>19</v>
      </c>
      <c r="P3" s="10" t="s">
        <v>20</v>
      </c>
      <c r="Q3" s="10" t="s">
        <v>21</v>
      </c>
      <c r="R3" s="11"/>
    </row>
    <row r="4" spans="1:18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7"/>
      <c r="O4" s="18"/>
      <c r="P4" s="18"/>
      <c r="Q4" s="19"/>
      <c r="R4" s="114"/>
    </row>
    <row r="5" spans="1:18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25"/>
      <c r="O5" s="26"/>
      <c r="P5" s="26"/>
      <c r="Q5" s="27"/>
      <c r="R5" s="115"/>
    </row>
    <row r="6" spans="1:18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25"/>
      <c r="O6" s="26"/>
      <c r="P6" s="26"/>
      <c r="Q6" s="27"/>
      <c r="R6" s="115"/>
    </row>
    <row r="7" spans="1:18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32"/>
      <c r="O7" s="33"/>
      <c r="P7" s="33"/>
      <c r="Q7" s="34"/>
      <c r="R7" s="116"/>
    </row>
    <row r="8" spans="1:18" ht="10.8" thickBot="1" x14ac:dyDescent="0.35">
      <c r="A8" s="127">
        <v>1</v>
      </c>
      <c r="B8" s="128" t="s">
        <v>24</v>
      </c>
      <c r="C8" s="129" t="s">
        <v>23</v>
      </c>
      <c r="D8" s="35" t="s">
        <v>1</v>
      </c>
      <c r="E8" s="36">
        <v>49.3</v>
      </c>
      <c r="F8" s="1">
        <v>30.43</v>
      </c>
      <c r="G8" s="1">
        <v>33.340000000000003</v>
      </c>
      <c r="H8" s="1">
        <f>(G8-G4)</f>
        <v>22.1</v>
      </c>
      <c r="I8" s="37" t="s">
        <v>1</v>
      </c>
      <c r="J8" s="36">
        <v>67.849999999999994</v>
      </c>
      <c r="K8" s="1">
        <v>67.37</v>
      </c>
      <c r="L8" s="1">
        <v>67.680000000000007</v>
      </c>
      <c r="M8" s="38" t="s">
        <v>23</v>
      </c>
      <c r="N8" s="36">
        <v>54.48</v>
      </c>
      <c r="O8" s="1">
        <v>54.39</v>
      </c>
      <c r="P8" s="1">
        <v>54.44</v>
      </c>
      <c r="Q8" s="39" t="s">
        <v>23</v>
      </c>
      <c r="R8" s="114"/>
    </row>
    <row r="9" spans="1:18" ht="10.8" thickBot="1" x14ac:dyDescent="0.35">
      <c r="A9" s="118"/>
      <c r="B9" s="121"/>
      <c r="C9" s="130"/>
      <c r="D9" s="35" t="s">
        <v>2</v>
      </c>
      <c r="E9" s="40">
        <v>26.86</v>
      </c>
      <c r="F9" s="41">
        <v>26.65</v>
      </c>
      <c r="G9" s="41">
        <v>26.78</v>
      </c>
      <c r="H9" s="1">
        <f t="shared" ref="H9:H11" si="0">(G9-G5)</f>
        <v>10.560000000000002</v>
      </c>
      <c r="I9" s="35" t="s">
        <v>25</v>
      </c>
      <c r="J9" s="40">
        <v>578289664</v>
      </c>
      <c r="K9" s="41">
        <v>578027520</v>
      </c>
      <c r="L9" s="41">
        <v>578143468.30999994</v>
      </c>
      <c r="M9" s="42" t="s">
        <v>23</v>
      </c>
      <c r="N9" s="40">
        <v>55443456</v>
      </c>
      <c r="O9" s="41">
        <v>55443456</v>
      </c>
      <c r="P9" s="41">
        <v>55443456</v>
      </c>
      <c r="Q9" s="43" t="s">
        <v>23</v>
      </c>
      <c r="R9" s="115"/>
    </row>
    <row r="10" spans="1:18" ht="10.8" thickBot="1" x14ac:dyDescent="0.35">
      <c r="A10" s="118"/>
      <c r="B10" s="121"/>
      <c r="C10" s="130"/>
      <c r="D10" s="35" t="s">
        <v>3</v>
      </c>
      <c r="E10" s="36">
        <v>130.08000000000001</v>
      </c>
      <c r="F10" s="1">
        <v>22.92</v>
      </c>
      <c r="G10" s="1">
        <v>45.63</v>
      </c>
      <c r="H10" s="1">
        <f t="shared" si="0"/>
        <v>38.31</v>
      </c>
      <c r="I10" s="35" t="s">
        <v>26</v>
      </c>
      <c r="J10" s="131">
        <v>578232320</v>
      </c>
      <c r="K10" s="132"/>
      <c r="L10" s="132"/>
      <c r="M10" s="133"/>
      <c r="N10" s="131">
        <v>55386112</v>
      </c>
      <c r="O10" s="132"/>
      <c r="P10" s="132"/>
      <c r="Q10" s="133"/>
      <c r="R10" s="115"/>
    </row>
    <row r="11" spans="1:18" ht="10.8" thickBot="1" x14ac:dyDescent="0.35">
      <c r="A11" s="118"/>
      <c r="B11" s="121"/>
      <c r="C11" s="130"/>
      <c r="D11" s="35" t="s">
        <v>4</v>
      </c>
      <c r="E11" s="40">
        <v>95.5</v>
      </c>
      <c r="F11" s="41">
        <v>28.25</v>
      </c>
      <c r="G11" s="41">
        <v>45.42</v>
      </c>
      <c r="H11" s="1">
        <f t="shared" si="0"/>
        <v>38.480000000000004</v>
      </c>
      <c r="I11" s="35" t="s">
        <v>27</v>
      </c>
      <c r="J11" s="131">
        <v>40</v>
      </c>
      <c r="K11" s="132"/>
      <c r="L11" s="132"/>
      <c r="M11" s="133"/>
      <c r="N11" s="131">
        <v>40</v>
      </c>
      <c r="O11" s="132"/>
      <c r="P11" s="132"/>
      <c r="Q11" s="133"/>
      <c r="R11" s="115"/>
    </row>
    <row r="12" spans="1:18" ht="10.8" thickBot="1" x14ac:dyDescent="0.35">
      <c r="A12" s="118"/>
      <c r="B12" s="121"/>
      <c r="C12" s="130"/>
      <c r="D12" s="35" t="s">
        <v>5</v>
      </c>
      <c r="E12" s="36">
        <v>5.851</v>
      </c>
      <c r="F12" s="1">
        <v>1.363</v>
      </c>
      <c r="G12" s="1">
        <v>1.992</v>
      </c>
      <c r="H12" s="1" t="s">
        <v>23</v>
      </c>
      <c r="I12" s="35" t="s">
        <v>28</v>
      </c>
      <c r="J12" s="131">
        <v>42949672960</v>
      </c>
      <c r="K12" s="132"/>
      <c r="L12" s="132"/>
      <c r="M12" s="133"/>
      <c r="N12" s="131">
        <v>42949672960</v>
      </c>
      <c r="O12" s="132"/>
      <c r="P12" s="132"/>
      <c r="Q12" s="133"/>
      <c r="R12" s="115"/>
    </row>
    <row r="13" spans="1:18" ht="10.8" thickBot="1" x14ac:dyDescent="0.35">
      <c r="A13" s="118"/>
      <c r="B13" s="121"/>
      <c r="C13" s="130"/>
      <c r="D13" s="35"/>
      <c r="E13" s="44"/>
      <c r="F13" s="42"/>
      <c r="G13" s="42"/>
      <c r="H13" s="42"/>
      <c r="I13" s="35" t="s">
        <v>29</v>
      </c>
      <c r="J13" s="131">
        <v>2</v>
      </c>
      <c r="K13" s="132"/>
      <c r="L13" s="132"/>
      <c r="M13" s="133"/>
      <c r="N13" s="131">
        <v>2</v>
      </c>
      <c r="O13" s="132"/>
      <c r="P13" s="132"/>
      <c r="Q13" s="133"/>
      <c r="R13" s="115"/>
    </row>
    <row r="14" spans="1:18" ht="10.8" thickBot="1" x14ac:dyDescent="0.35">
      <c r="A14" s="118"/>
      <c r="B14" s="121"/>
      <c r="C14" s="130"/>
      <c r="D14" s="35"/>
      <c r="E14" s="45"/>
      <c r="F14" s="38"/>
      <c r="G14" s="38"/>
      <c r="H14" s="46"/>
      <c r="I14" s="35" t="s">
        <v>30</v>
      </c>
      <c r="J14" s="131">
        <v>4096</v>
      </c>
      <c r="K14" s="132"/>
      <c r="L14" s="132"/>
      <c r="M14" s="133"/>
      <c r="N14" s="131">
        <v>4096</v>
      </c>
      <c r="O14" s="132"/>
      <c r="P14" s="132"/>
      <c r="Q14" s="133"/>
      <c r="R14" s="115"/>
    </row>
    <row r="15" spans="1:18" ht="10.8" thickBot="1" x14ac:dyDescent="0.35">
      <c r="A15" s="118"/>
      <c r="B15" s="121"/>
      <c r="C15" s="130"/>
      <c r="D15" s="47"/>
      <c r="E15" s="48"/>
      <c r="F15" s="49"/>
      <c r="G15" s="49"/>
      <c r="H15" s="50"/>
      <c r="I15" s="47" t="s">
        <v>31</v>
      </c>
      <c r="J15" s="149">
        <v>0</v>
      </c>
      <c r="K15" s="150"/>
      <c r="L15" s="150"/>
      <c r="M15" s="151"/>
      <c r="N15" s="149">
        <v>0</v>
      </c>
      <c r="O15" s="150"/>
      <c r="P15" s="150"/>
      <c r="Q15" s="151"/>
      <c r="R15" s="116"/>
    </row>
    <row r="16" spans="1:18" ht="10.8" thickBot="1" x14ac:dyDescent="0.35">
      <c r="A16" s="117">
        <v>2</v>
      </c>
      <c r="B16" s="120" t="s">
        <v>32</v>
      </c>
      <c r="C16" s="117" t="s">
        <v>33</v>
      </c>
      <c r="D16" s="51" t="s">
        <v>1</v>
      </c>
      <c r="E16" s="52">
        <v>61.25</v>
      </c>
      <c r="F16" s="53">
        <v>31.88</v>
      </c>
      <c r="G16" s="53">
        <v>49.59</v>
      </c>
      <c r="H16" s="2">
        <f>(G16-G8)</f>
        <v>16.25</v>
      </c>
      <c r="I16" s="54" t="s">
        <v>1</v>
      </c>
      <c r="J16" s="52">
        <v>70.33</v>
      </c>
      <c r="K16" s="53">
        <v>67.5</v>
      </c>
      <c r="L16" s="53">
        <v>69.83</v>
      </c>
      <c r="M16" s="53">
        <f>(L16-L8)</f>
        <v>2.1499999999999915</v>
      </c>
      <c r="N16" s="52">
        <v>54.97</v>
      </c>
      <c r="O16" s="53">
        <v>54.49</v>
      </c>
      <c r="P16" s="53">
        <v>54.84</v>
      </c>
      <c r="Q16" s="2">
        <f>(P16-P8)</f>
        <v>0.40000000000000568</v>
      </c>
      <c r="R16" s="114"/>
    </row>
    <row r="17" spans="1:18" ht="10.8" thickBot="1" x14ac:dyDescent="0.35">
      <c r="A17" s="118"/>
      <c r="B17" s="121"/>
      <c r="C17" s="118"/>
      <c r="D17" s="55" t="s">
        <v>2</v>
      </c>
      <c r="E17" s="40">
        <v>26.82</v>
      </c>
      <c r="F17" s="41">
        <v>26.64</v>
      </c>
      <c r="G17" s="41">
        <v>26.71</v>
      </c>
      <c r="H17" s="3">
        <f t="shared" ref="H17:H19" si="1">(G17-G9)</f>
        <v>-7.0000000000000284E-2</v>
      </c>
      <c r="I17" s="56" t="s">
        <v>25</v>
      </c>
      <c r="J17" s="40">
        <v>578420736</v>
      </c>
      <c r="K17" s="41">
        <v>578289664</v>
      </c>
      <c r="L17" s="41">
        <v>578324952.62</v>
      </c>
      <c r="M17" s="1">
        <f>(L17-L9)</f>
        <v>181484.31000006199</v>
      </c>
      <c r="N17" s="40">
        <v>55443456</v>
      </c>
      <c r="O17" s="41">
        <v>55443456</v>
      </c>
      <c r="P17" s="41">
        <v>55443456</v>
      </c>
      <c r="Q17" s="57">
        <f>(P17-P9)</f>
        <v>0</v>
      </c>
      <c r="R17" s="115"/>
    </row>
    <row r="18" spans="1:18" ht="10.8" thickBot="1" x14ac:dyDescent="0.35">
      <c r="A18" s="118"/>
      <c r="B18" s="121"/>
      <c r="C18" s="118"/>
      <c r="D18" s="55" t="s">
        <v>6</v>
      </c>
      <c r="E18" s="36">
        <v>158.75</v>
      </c>
      <c r="F18" s="1">
        <v>31.5</v>
      </c>
      <c r="G18" s="1">
        <v>85.78</v>
      </c>
      <c r="H18" s="3">
        <f t="shared" si="1"/>
        <v>40.15</v>
      </c>
      <c r="I18" s="56"/>
      <c r="N18" s="59"/>
      <c r="Q18" s="60"/>
      <c r="R18" s="115"/>
    </row>
    <row r="19" spans="1:18" ht="10.8" thickBot="1" x14ac:dyDescent="0.35">
      <c r="A19" s="118"/>
      <c r="B19" s="121"/>
      <c r="C19" s="118"/>
      <c r="D19" s="55" t="s">
        <v>7</v>
      </c>
      <c r="E19" s="40">
        <v>136.66999999999999</v>
      </c>
      <c r="F19" s="41">
        <v>28.08</v>
      </c>
      <c r="G19" s="41">
        <v>80.81</v>
      </c>
      <c r="H19" s="3">
        <f t="shared" si="1"/>
        <v>35.39</v>
      </c>
      <c r="I19" s="56"/>
      <c r="N19" s="59"/>
      <c r="Q19" s="60"/>
      <c r="R19" s="115"/>
    </row>
    <row r="20" spans="1:18" ht="10.8" thickBot="1" x14ac:dyDescent="0.35">
      <c r="A20" s="119"/>
      <c r="B20" s="122"/>
      <c r="C20" s="119"/>
      <c r="D20" s="55" t="s">
        <v>8</v>
      </c>
      <c r="E20" s="61">
        <v>944</v>
      </c>
      <c r="F20" s="4">
        <v>451</v>
      </c>
      <c r="G20" s="4">
        <v>676.78</v>
      </c>
      <c r="H20" s="62" t="s">
        <v>23</v>
      </c>
      <c r="I20" s="56"/>
      <c r="J20" s="63"/>
      <c r="K20" s="63"/>
      <c r="L20" s="63"/>
      <c r="M20" s="63"/>
      <c r="N20" s="64"/>
      <c r="O20" s="63"/>
      <c r="P20" s="63"/>
      <c r="Q20" s="65"/>
      <c r="R20" s="116"/>
    </row>
    <row r="21" spans="1:18" ht="10.8" thickBot="1" x14ac:dyDescent="0.35">
      <c r="A21" s="117">
        <v>3</v>
      </c>
      <c r="B21" s="120" t="s">
        <v>34</v>
      </c>
      <c r="C21" s="117" t="s">
        <v>33</v>
      </c>
      <c r="D21" s="51" t="s">
        <v>1</v>
      </c>
      <c r="E21" s="52">
        <v>71.7</v>
      </c>
      <c r="F21" s="53">
        <v>34.17</v>
      </c>
      <c r="G21" s="53">
        <v>59.9</v>
      </c>
      <c r="H21" s="2">
        <f>(G21-G8)</f>
        <v>26.559999999999995</v>
      </c>
      <c r="I21" s="35" t="s">
        <v>1</v>
      </c>
      <c r="J21" s="52">
        <v>74.459999999999994</v>
      </c>
      <c r="K21" s="53">
        <v>67.61</v>
      </c>
      <c r="L21" s="53">
        <v>73.62</v>
      </c>
      <c r="M21" s="53">
        <f>(L21-L8)</f>
        <v>5.9399999999999977</v>
      </c>
      <c r="N21" s="52">
        <v>55.8</v>
      </c>
      <c r="O21" s="53">
        <v>54.43</v>
      </c>
      <c r="P21" s="53">
        <v>55.51</v>
      </c>
      <c r="Q21" s="66">
        <f>(P21-P8)</f>
        <v>1.0700000000000003</v>
      </c>
      <c r="R21" s="114" t="s">
        <v>44</v>
      </c>
    </row>
    <row r="22" spans="1:18" ht="10.8" thickBot="1" x14ac:dyDescent="0.35">
      <c r="A22" s="118"/>
      <c r="B22" s="121"/>
      <c r="C22" s="118"/>
      <c r="D22" s="55" t="s">
        <v>2</v>
      </c>
      <c r="E22" s="40">
        <v>26.79</v>
      </c>
      <c r="F22" s="41">
        <v>26.64</v>
      </c>
      <c r="G22" s="41">
        <v>26.71</v>
      </c>
      <c r="H22" s="3">
        <f t="shared" ref="H22:H24" si="2">(G22-G9)</f>
        <v>-7.0000000000000284E-2</v>
      </c>
      <c r="I22" s="37" t="s">
        <v>25</v>
      </c>
      <c r="J22" s="40">
        <v>578551808</v>
      </c>
      <c r="K22" s="41">
        <v>578486272</v>
      </c>
      <c r="L22" s="41">
        <v>578546766.76999998</v>
      </c>
      <c r="M22" s="1">
        <f>(L22-L9)</f>
        <v>403298.46000003815</v>
      </c>
      <c r="N22" s="40">
        <v>55443456</v>
      </c>
      <c r="O22" s="41">
        <v>55443456</v>
      </c>
      <c r="P22" s="41">
        <v>55443456</v>
      </c>
      <c r="Q22" s="67">
        <f>(P22-P9)</f>
        <v>0</v>
      </c>
      <c r="R22" s="115"/>
    </row>
    <row r="23" spans="1:18" ht="10.8" thickBot="1" x14ac:dyDescent="0.35">
      <c r="A23" s="118"/>
      <c r="B23" s="121"/>
      <c r="C23" s="118"/>
      <c r="D23" s="55" t="s">
        <v>6</v>
      </c>
      <c r="E23" s="36">
        <v>75.83</v>
      </c>
      <c r="F23" s="1">
        <v>30.33</v>
      </c>
      <c r="G23" s="1">
        <v>52.17</v>
      </c>
      <c r="H23" s="3">
        <f t="shared" si="2"/>
        <v>6.5399999999999991</v>
      </c>
      <c r="I23" s="37"/>
      <c r="N23" s="59"/>
      <c r="R23" s="115"/>
    </row>
    <row r="24" spans="1:18" ht="10.8" thickBot="1" x14ac:dyDescent="0.35">
      <c r="A24" s="118"/>
      <c r="B24" s="121"/>
      <c r="C24" s="118"/>
      <c r="D24" s="55" t="s">
        <v>7</v>
      </c>
      <c r="E24" s="40">
        <v>60.17</v>
      </c>
      <c r="F24" s="41">
        <v>32.08</v>
      </c>
      <c r="G24" s="41">
        <v>50.71</v>
      </c>
      <c r="H24" s="3">
        <f t="shared" si="2"/>
        <v>5.2899999999999991</v>
      </c>
      <c r="I24" s="37"/>
      <c r="N24" s="59"/>
      <c r="R24" s="115"/>
    </row>
    <row r="25" spans="1:18" ht="10.8" thickBot="1" x14ac:dyDescent="0.35">
      <c r="A25" s="119"/>
      <c r="B25" s="122"/>
      <c r="C25" s="119"/>
      <c r="D25" s="55" t="s">
        <v>8</v>
      </c>
      <c r="E25" s="61">
        <v>66.8</v>
      </c>
      <c r="F25" s="4">
        <v>0</v>
      </c>
      <c r="G25" s="4">
        <v>8.6</v>
      </c>
      <c r="H25" s="62" t="s">
        <v>23</v>
      </c>
      <c r="I25" s="37"/>
      <c r="J25" s="63"/>
      <c r="K25" s="63"/>
      <c r="L25" s="63"/>
      <c r="M25" s="63"/>
      <c r="N25" s="64"/>
      <c r="O25" s="63"/>
      <c r="P25" s="63"/>
      <c r="Q25" s="63"/>
      <c r="R25" s="116"/>
    </row>
    <row r="26" spans="1:18" ht="10.8" thickBot="1" x14ac:dyDescent="0.35">
      <c r="A26" s="117">
        <v>4</v>
      </c>
      <c r="B26" s="120" t="s">
        <v>35</v>
      </c>
      <c r="C26" s="117" t="s">
        <v>36</v>
      </c>
      <c r="D26" s="51" t="s">
        <v>1</v>
      </c>
      <c r="E26" s="52">
        <v>63.3</v>
      </c>
      <c r="F26" s="53">
        <v>33.17</v>
      </c>
      <c r="G26" s="53">
        <v>51.82</v>
      </c>
      <c r="H26" s="2">
        <f>(G26-G8)</f>
        <v>18.479999999999997</v>
      </c>
      <c r="I26" s="35" t="s">
        <v>1</v>
      </c>
      <c r="J26" s="52">
        <v>78.099999999999994</v>
      </c>
      <c r="K26" s="53">
        <v>67.88</v>
      </c>
      <c r="L26" s="53">
        <v>76.52</v>
      </c>
      <c r="M26" s="53">
        <f>(L26-L8)</f>
        <v>8.8399999999999892</v>
      </c>
      <c r="N26" s="52">
        <v>54.73</v>
      </c>
      <c r="O26" s="53">
        <v>54.48</v>
      </c>
      <c r="P26" s="53">
        <v>54.63</v>
      </c>
      <c r="Q26" s="66">
        <f>(P26-P8)</f>
        <v>0.19000000000000483</v>
      </c>
      <c r="R26" s="114" t="s">
        <v>94</v>
      </c>
    </row>
    <row r="27" spans="1:18" ht="10.8" thickBot="1" x14ac:dyDescent="0.35">
      <c r="A27" s="118"/>
      <c r="B27" s="121"/>
      <c r="C27" s="118"/>
      <c r="D27" s="55" t="s">
        <v>2</v>
      </c>
      <c r="E27" s="40">
        <v>26.8</v>
      </c>
      <c r="F27" s="41">
        <v>26.64</v>
      </c>
      <c r="G27" s="41">
        <v>26.71</v>
      </c>
      <c r="H27" s="3">
        <f t="shared" ref="H27:H29" si="3">(G27-G9)</f>
        <v>-7.0000000000000284E-2</v>
      </c>
      <c r="I27" s="37" t="s">
        <v>25</v>
      </c>
      <c r="J27" s="40">
        <v>578617344</v>
      </c>
      <c r="K27" s="41">
        <v>578551808</v>
      </c>
      <c r="L27" s="41">
        <v>578556849.23000002</v>
      </c>
      <c r="M27" s="1">
        <f>(L27-L9)</f>
        <v>413380.92000007629</v>
      </c>
      <c r="N27" s="40">
        <v>55443456</v>
      </c>
      <c r="O27" s="41">
        <v>55443456</v>
      </c>
      <c r="P27" s="41">
        <v>55443456</v>
      </c>
      <c r="Q27" s="67">
        <f>(P27-P9)</f>
        <v>0</v>
      </c>
      <c r="R27" s="115"/>
    </row>
    <row r="28" spans="1:18" ht="10.8" thickBot="1" x14ac:dyDescent="0.35">
      <c r="A28" s="118"/>
      <c r="B28" s="121"/>
      <c r="C28" s="118"/>
      <c r="D28" s="55" t="s">
        <v>6</v>
      </c>
      <c r="E28" s="36">
        <v>82.58</v>
      </c>
      <c r="F28" s="1">
        <v>29.92</v>
      </c>
      <c r="G28" s="1">
        <v>53.92</v>
      </c>
      <c r="H28" s="3">
        <f t="shared" si="3"/>
        <v>8.2899999999999991</v>
      </c>
      <c r="I28" s="37"/>
      <c r="N28" s="59"/>
      <c r="R28" s="115"/>
    </row>
    <row r="29" spans="1:18" ht="10.8" thickBot="1" x14ac:dyDescent="0.35">
      <c r="A29" s="118"/>
      <c r="B29" s="121"/>
      <c r="C29" s="118"/>
      <c r="D29" s="55" t="s">
        <v>7</v>
      </c>
      <c r="E29" s="40">
        <v>72.67</v>
      </c>
      <c r="F29" s="41">
        <v>33.25</v>
      </c>
      <c r="G29" s="41">
        <v>53.06</v>
      </c>
      <c r="H29" s="3">
        <f t="shared" si="3"/>
        <v>7.6400000000000006</v>
      </c>
      <c r="I29" s="37"/>
      <c r="N29" s="59"/>
      <c r="R29" s="115"/>
    </row>
    <row r="30" spans="1:18" ht="10.8" thickBot="1" x14ac:dyDescent="0.35">
      <c r="A30" s="118"/>
      <c r="B30" s="121"/>
      <c r="C30" s="118"/>
      <c r="D30" s="55" t="s">
        <v>8</v>
      </c>
      <c r="E30" s="61">
        <v>959</v>
      </c>
      <c r="F30" s="4">
        <v>863</v>
      </c>
      <c r="G30" s="4">
        <v>957.61</v>
      </c>
      <c r="H30" s="62" t="s">
        <v>23</v>
      </c>
      <c r="I30" s="37"/>
      <c r="N30" s="59"/>
      <c r="R30" s="115"/>
    </row>
    <row r="31" spans="1:18" ht="10.8" thickBot="1" x14ac:dyDescent="0.35">
      <c r="A31" s="119"/>
      <c r="B31" s="122"/>
      <c r="C31" s="119"/>
      <c r="D31" s="55" t="s">
        <v>85</v>
      </c>
      <c r="E31" s="61"/>
      <c r="F31" s="4"/>
      <c r="G31" s="4"/>
      <c r="H31" s="62">
        <v>18</v>
      </c>
      <c r="I31" s="37"/>
      <c r="J31" s="63"/>
      <c r="K31" s="63"/>
      <c r="L31" s="63"/>
      <c r="M31" s="63"/>
      <c r="N31" s="64"/>
      <c r="O31" s="63"/>
      <c r="P31" s="63"/>
      <c r="Q31" s="63"/>
      <c r="R31" s="116"/>
    </row>
    <row r="32" spans="1:18" x14ac:dyDescent="0.3">
      <c r="A32" s="68" t="s">
        <v>37</v>
      </c>
      <c r="B32" s="69" t="s">
        <v>55</v>
      </c>
    </row>
    <row r="33" spans="1:5" x14ac:dyDescent="0.3">
      <c r="A33" s="70" t="s">
        <v>38</v>
      </c>
      <c r="B33" s="71" t="s">
        <v>56</v>
      </c>
    </row>
    <row r="34" spans="1:5" x14ac:dyDescent="0.3">
      <c r="A34" s="72" t="s">
        <v>39</v>
      </c>
      <c r="B34" s="72" t="s">
        <v>40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41">
    <mergeCell ref="A1:R1"/>
    <mergeCell ref="A2:A3"/>
    <mergeCell ref="B2:B3"/>
    <mergeCell ref="C2:C3"/>
    <mergeCell ref="E2:H2"/>
    <mergeCell ref="J2:M2"/>
    <mergeCell ref="N2:Q2"/>
    <mergeCell ref="A4:A7"/>
    <mergeCell ref="B4:B7"/>
    <mergeCell ref="C4:C7"/>
    <mergeCell ref="R4:R7"/>
    <mergeCell ref="A8:A15"/>
    <mergeCell ref="B8:B15"/>
    <mergeCell ref="C8:C15"/>
    <mergeCell ref="R8:R15"/>
    <mergeCell ref="J10:M10"/>
    <mergeCell ref="N10:Q10"/>
    <mergeCell ref="J11:M11"/>
    <mergeCell ref="N11:Q11"/>
    <mergeCell ref="J12:M12"/>
    <mergeCell ref="N12:Q12"/>
    <mergeCell ref="J13:M13"/>
    <mergeCell ref="N13:Q13"/>
    <mergeCell ref="J14:M14"/>
    <mergeCell ref="N14:Q14"/>
    <mergeCell ref="J15:M15"/>
    <mergeCell ref="N15:Q15"/>
    <mergeCell ref="A16:A20"/>
    <mergeCell ref="B16:B20"/>
    <mergeCell ref="C16:C20"/>
    <mergeCell ref="A36:E36"/>
    <mergeCell ref="A37:E37"/>
    <mergeCell ref="R16:R20"/>
    <mergeCell ref="A21:A25"/>
    <mergeCell ref="B21:B25"/>
    <mergeCell ref="C21:C25"/>
    <mergeCell ref="R21:R25"/>
    <mergeCell ref="A26:A31"/>
    <mergeCell ref="B26:B31"/>
    <mergeCell ref="C26:C31"/>
    <mergeCell ref="R26:R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90B5-D71C-4784-AF2E-FA8AFCD509B4}">
  <dimension ref="A1:R37"/>
  <sheetViews>
    <sheetView topLeftCell="D1" workbookViewId="0">
      <selection activeCell="E26" sqref="E26"/>
    </sheetView>
  </sheetViews>
  <sheetFormatPr defaultRowHeight="10.199999999999999" x14ac:dyDescent="0.3"/>
  <cols>
    <col min="1" max="1" width="12.109375" style="58" bestFit="1" customWidth="1"/>
    <col min="2" max="2" width="27.21875" style="58" customWidth="1"/>
    <col min="3" max="3" width="8.88671875" style="58"/>
    <col min="4" max="4" width="15.44140625" style="58" bestFit="1" customWidth="1"/>
    <col min="5" max="8" width="9" style="58" bestFit="1" customWidth="1"/>
    <col min="9" max="9" width="14.88671875" style="58" customWidth="1"/>
    <col min="10" max="12" width="11.44140625" style="58" bestFit="1" customWidth="1"/>
    <col min="13" max="13" width="9" style="58" bestFit="1" customWidth="1"/>
    <col min="14" max="16" width="9.44140625" style="58" bestFit="1" customWidth="1"/>
    <col min="17" max="17" width="9" style="58" bestFit="1" customWidth="1"/>
    <col min="18" max="18" width="23.6640625" style="58" customWidth="1"/>
    <col min="19" max="16384" width="8.88671875" style="58"/>
  </cols>
  <sheetData>
    <row r="1" spans="1:18" ht="10.8" thickBot="1" x14ac:dyDescent="0.35">
      <c r="A1" s="137" t="s">
        <v>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</row>
    <row r="2" spans="1:18" ht="10.8" thickBot="1" x14ac:dyDescent="0.35">
      <c r="A2" s="140" t="s">
        <v>13</v>
      </c>
      <c r="B2" s="140" t="s">
        <v>0</v>
      </c>
      <c r="C2" s="140" t="s">
        <v>14</v>
      </c>
      <c r="D2" s="5"/>
      <c r="E2" s="142" t="s">
        <v>10</v>
      </c>
      <c r="F2" s="143"/>
      <c r="G2" s="143"/>
      <c r="H2" s="144"/>
      <c r="I2" s="6" t="s">
        <v>15</v>
      </c>
      <c r="J2" s="145" t="s">
        <v>43</v>
      </c>
      <c r="K2" s="146"/>
      <c r="L2" s="146"/>
      <c r="M2" s="147"/>
      <c r="N2" s="145" t="s">
        <v>48</v>
      </c>
      <c r="O2" s="146"/>
      <c r="P2" s="146"/>
      <c r="Q2" s="146"/>
      <c r="R2" s="7" t="s">
        <v>16</v>
      </c>
    </row>
    <row r="3" spans="1:18" ht="10.8" thickBot="1" x14ac:dyDescent="0.35">
      <c r="A3" s="141"/>
      <c r="B3" s="141"/>
      <c r="C3" s="141"/>
      <c r="D3" s="8" t="s">
        <v>17</v>
      </c>
      <c r="E3" s="9" t="s">
        <v>18</v>
      </c>
      <c r="F3" s="10" t="s">
        <v>19</v>
      </c>
      <c r="G3" s="10" t="s">
        <v>20</v>
      </c>
      <c r="H3" s="10" t="s">
        <v>21</v>
      </c>
      <c r="I3" s="10" t="s">
        <v>17</v>
      </c>
      <c r="J3" s="9" t="s">
        <v>18</v>
      </c>
      <c r="K3" s="10" t="s">
        <v>19</v>
      </c>
      <c r="L3" s="10" t="s">
        <v>20</v>
      </c>
      <c r="M3" s="10" t="s">
        <v>21</v>
      </c>
      <c r="N3" s="9" t="s">
        <v>18</v>
      </c>
      <c r="O3" s="10" t="s">
        <v>19</v>
      </c>
      <c r="P3" s="10" t="s">
        <v>20</v>
      </c>
      <c r="Q3" s="10" t="s">
        <v>21</v>
      </c>
      <c r="R3" s="11"/>
    </row>
    <row r="4" spans="1:18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7"/>
      <c r="O4" s="18"/>
      <c r="P4" s="18"/>
      <c r="Q4" s="19"/>
      <c r="R4" s="114"/>
    </row>
    <row r="5" spans="1:18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25"/>
      <c r="O5" s="26"/>
      <c r="P5" s="26"/>
      <c r="Q5" s="27"/>
      <c r="R5" s="115"/>
    </row>
    <row r="6" spans="1:18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25"/>
      <c r="O6" s="26"/>
      <c r="P6" s="26"/>
      <c r="Q6" s="27"/>
      <c r="R6" s="115"/>
    </row>
    <row r="7" spans="1:18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32"/>
      <c r="O7" s="33"/>
      <c r="P7" s="33"/>
      <c r="Q7" s="34"/>
      <c r="R7" s="116"/>
    </row>
    <row r="8" spans="1:18" ht="10.8" thickBot="1" x14ac:dyDescent="0.35">
      <c r="A8" s="127">
        <v>1</v>
      </c>
      <c r="B8" s="128" t="s">
        <v>24</v>
      </c>
      <c r="C8" s="129" t="s">
        <v>23</v>
      </c>
      <c r="D8" s="35" t="s">
        <v>1</v>
      </c>
      <c r="E8" s="36">
        <v>35.65</v>
      </c>
      <c r="F8" s="1">
        <v>17.38</v>
      </c>
      <c r="G8" s="1">
        <v>21.16</v>
      </c>
      <c r="H8" s="1">
        <f>(G8-G4)</f>
        <v>9.92</v>
      </c>
      <c r="I8" s="37" t="s">
        <v>1</v>
      </c>
      <c r="J8" s="36">
        <v>54.68</v>
      </c>
      <c r="K8" s="1">
        <v>54.5</v>
      </c>
      <c r="L8" s="1">
        <v>54.59</v>
      </c>
      <c r="M8" s="38" t="s">
        <v>23</v>
      </c>
      <c r="N8" s="36">
        <v>0.1</v>
      </c>
      <c r="O8" s="1">
        <v>0.05</v>
      </c>
      <c r="P8" s="1">
        <v>0.06</v>
      </c>
      <c r="Q8" s="39" t="s">
        <v>23</v>
      </c>
      <c r="R8" s="114"/>
    </row>
    <row r="9" spans="1:18" ht="10.8" thickBot="1" x14ac:dyDescent="0.35">
      <c r="A9" s="118"/>
      <c r="B9" s="121"/>
      <c r="C9" s="130"/>
      <c r="D9" s="35" t="s">
        <v>2</v>
      </c>
      <c r="E9" s="40">
        <v>22.71</v>
      </c>
      <c r="F9" s="41">
        <v>22.52</v>
      </c>
      <c r="G9" s="41">
        <v>22.58</v>
      </c>
      <c r="H9" s="1">
        <f t="shared" ref="H9:H11" si="0">(G9-G5)</f>
        <v>6.3599999999999994</v>
      </c>
      <c r="I9" s="35" t="s">
        <v>25</v>
      </c>
      <c r="J9" s="40">
        <v>55312384</v>
      </c>
      <c r="K9" s="41">
        <v>55246848</v>
      </c>
      <c r="L9" s="41">
        <v>55307342.770000003</v>
      </c>
      <c r="M9" s="42" t="s">
        <v>23</v>
      </c>
      <c r="N9" s="40">
        <v>262784</v>
      </c>
      <c r="O9" s="41">
        <v>262784</v>
      </c>
      <c r="P9" s="41">
        <v>262784</v>
      </c>
      <c r="Q9" s="43" t="s">
        <v>23</v>
      </c>
      <c r="R9" s="115"/>
    </row>
    <row r="10" spans="1:18" ht="10.8" thickBot="1" x14ac:dyDescent="0.35">
      <c r="A10" s="118"/>
      <c r="B10" s="121"/>
      <c r="C10" s="130"/>
      <c r="D10" s="35" t="s">
        <v>3</v>
      </c>
      <c r="E10" s="36">
        <v>30.92</v>
      </c>
      <c r="F10" s="1">
        <v>11</v>
      </c>
      <c r="G10" s="1">
        <v>17.260000000000002</v>
      </c>
      <c r="H10" s="1">
        <f t="shared" si="0"/>
        <v>9.9400000000000013</v>
      </c>
      <c r="I10" s="35" t="s">
        <v>26</v>
      </c>
      <c r="J10" s="131">
        <v>204800</v>
      </c>
      <c r="K10" s="132"/>
      <c r="L10" s="132"/>
      <c r="M10" s="133"/>
      <c r="N10" s="131">
        <v>204800</v>
      </c>
      <c r="O10" s="132"/>
      <c r="P10" s="132"/>
      <c r="Q10" s="132"/>
      <c r="R10" s="115"/>
    </row>
    <row r="11" spans="1:18" ht="10.8" thickBot="1" x14ac:dyDescent="0.35">
      <c r="A11" s="118"/>
      <c r="B11" s="121"/>
      <c r="C11" s="130"/>
      <c r="D11" s="35" t="s">
        <v>4</v>
      </c>
      <c r="E11" s="40">
        <v>22.83</v>
      </c>
      <c r="F11" s="41">
        <v>14.08</v>
      </c>
      <c r="G11" s="41">
        <v>17.440000000000001</v>
      </c>
      <c r="H11" s="1">
        <f t="shared" si="0"/>
        <v>10.5</v>
      </c>
      <c r="I11" s="35" t="s">
        <v>27</v>
      </c>
      <c r="J11" s="131">
        <v>40</v>
      </c>
      <c r="K11" s="132"/>
      <c r="L11" s="132"/>
      <c r="M11" s="133"/>
      <c r="N11" s="131">
        <v>40</v>
      </c>
      <c r="O11" s="132"/>
      <c r="P11" s="132"/>
      <c r="Q11" s="132"/>
      <c r="R11" s="115"/>
    </row>
    <row r="12" spans="1:18" ht="10.8" thickBot="1" x14ac:dyDescent="0.35">
      <c r="A12" s="118"/>
      <c r="B12" s="121"/>
      <c r="C12" s="130"/>
      <c r="D12" s="35" t="s">
        <v>5</v>
      </c>
      <c r="E12" s="36">
        <v>3.3140000000000001</v>
      </c>
      <c r="F12" s="1">
        <v>1.2829999999999999</v>
      </c>
      <c r="G12" s="1">
        <v>1.7170000000000001</v>
      </c>
      <c r="H12" s="1" t="s">
        <v>23</v>
      </c>
      <c r="I12" s="35" t="s">
        <v>28</v>
      </c>
      <c r="J12" s="131">
        <v>42949672960</v>
      </c>
      <c r="K12" s="132"/>
      <c r="L12" s="132"/>
      <c r="M12" s="133"/>
      <c r="N12" s="131">
        <v>42949672960</v>
      </c>
      <c r="O12" s="132"/>
      <c r="P12" s="132"/>
      <c r="Q12" s="132"/>
      <c r="R12" s="115"/>
    </row>
    <row r="13" spans="1:18" ht="10.8" thickBot="1" x14ac:dyDescent="0.35">
      <c r="A13" s="118"/>
      <c r="B13" s="121"/>
      <c r="C13" s="130"/>
      <c r="D13" s="35"/>
      <c r="E13" s="44"/>
      <c r="F13" s="42"/>
      <c r="G13" s="42"/>
      <c r="H13" s="42"/>
      <c r="I13" s="35" t="s">
        <v>29</v>
      </c>
      <c r="J13" s="131">
        <v>2</v>
      </c>
      <c r="K13" s="132"/>
      <c r="L13" s="132"/>
      <c r="M13" s="133"/>
      <c r="N13" s="131">
        <v>2</v>
      </c>
      <c r="O13" s="132"/>
      <c r="P13" s="132"/>
      <c r="Q13" s="132"/>
      <c r="R13" s="115"/>
    </row>
    <row r="14" spans="1:18" ht="10.8" thickBot="1" x14ac:dyDescent="0.35">
      <c r="A14" s="118"/>
      <c r="B14" s="121"/>
      <c r="C14" s="130"/>
      <c r="D14" s="35"/>
      <c r="E14" s="45"/>
      <c r="F14" s="38"/>
      <c r="G14" s="38"/>
      <c r="H14" s="46"/>
      <c r="I14" s="35" t="s">
        <v>30</v>
      </c>
      <c r="J14" s="131">
        <v>4096</v>
      </c>
      <c r="K14" s="132"/>
      <c r="L14" s="132"/>
      <c r="M14" s="133"/>
      <c r="N14" s="131">
        <v>4096</v>
      </c>
      <c r="O14" s="132"/>
      <c r="P14" s="132"/>
      <c r="Q14" s="132"/>
      <c r="R14" s="115"/>
    </row>
    <row r="15" spans="1:18" ht="10.8" thickBot="1" x14ac:dyDescent="0.35">
      <c r="A15" s="118"/>
      <c r="B15" s="121"/>
      <c r="C15" s="130"/>
      <c r="D15" s="47"/>
      <c r="E15" s="48"/>
      <c r="F15" s="49"/>
      <c r="G15" s="49"/>
      <c r="H15" s="50"/>
      <c r="I15" s="47" t="s">
        <v>31</v>
      </c>
      <c r="J15" s="134">
        <v>0</v>
      </c>
      <c r="K15" s="135"/>
      <c r="L15" s="135"/>
      <c r="M15" s="136"/>
      <c r="N15" s="134">
        <v>0</v>
      </c>
      <c r="O15" s="135"/>
      <c r="P15" s="135"/>
      <c r="Q15" s="135"/>
      <c r="R15" s="116"/>
    </row>
    <row r="16" spans="1:18" ht="10.8" thickBot="1" x14ac:dyDescent="0.35">
      <c r="A16" s="117">
        <v>2</v>
      </c>
      <c r="B16" s="120" t="s">
        <v>32</v>
      </c>
      <c r="C16" s="117" t="s">
        <v>33</v>
      </c>
      <c r="D16" s="51" t="s">
        <v>1</v>
      </c>
      <c r="E16" s="52">
        <v>61.98</v>
      </c>
      <c r="F16" s="53">
        <v>22.82</v>
      </c>
      <c r="G16" s="53">
        <v>47.95</v>
      </c>
      <c r="H16" s="2">
        <f>(G16-G8)</f>
        <v>26.790000000000003</v>
      </c>
      <c r="I16" s="54" t="s">
        <v>1</v>
      </c>
      <c r="J16" s="52">
        <v>55.65</v>
      </c>
      <c r="K16" s="53">
        <v>54.7</v>
      </c>
      <c r="L16" s="53">
        <v>55.49</v>
      </c>
      <c r="M16" s="53">
        <f>(L16-L8)</f>
        <v>0.89999999999999858</v>
      </c>
      <c r="N16" s="52">
        <v>40.049999999999997</v>
      </c>
      <c r="O16" s="53">
        <v>11.15</v>
      </c>
      <c r="P16" s="53">
        <v>37.26</v>
      </c>
      <c r="Q16" s="2">
        <f>(P16-P8)</f>
        <v>37.199999999999996</v>
      </c>
      <c r="R16" s="114"/>
    </row>
    <row r="17" spans="1:18" ht="10.8" thickBot="1" x14ac:dyDescent="0.35">
      <c r="A17" s="118"/>
      <c r="B17" s="121"/>
      <c r="C17" s="118"/>
      <c r="D17" s="55" t="s">
        <v>2</v>
      </c>
      <c r="E17" s="40">
        <v>22.68</v>
      </c>
      <c r="F17" s="41">
        <v>22.56</v>
      </c>
      <c r="G17" s="41">
        <v>22.62</v>
      </c>
      <c r="H17" s="3">
        <f t="shared" ref="H17:H19" si="1">(G17-G9)</f>
        <v>4.00000000000027E-2</v>
      </c>
      <c r="I17" s="56" t="s">
        <v>25</v>
      </c>
      <c r="J17" s="40">
        <v>55312384</v>
      </c>
      <c r="K17" s="41">
        <v>55312384</v>
      </c>
      <c r="L17" s="41">
        <v>55312384</v>
      </c>
      <c r="M17" s="1">
        <f>(L17-L9)</f>
        <v>5041.2299999967217</v>
      </c>
      <c r="N17" s="40">
        <v>262784</v>
      </c>
      <c r="O17" s="41">
        <v>262784</v>
      </c>
      <c r="P17" s="41">
        <v>262784</v>
      </c>
      <c r="Q17" s="57">
        <f>(P17-P9)</f>
        <v>0</v>
      </c>
      <c r="R17" s="115"/>
    </row>
    <row r="18" spans="1:18" ht="10.8" thickBot="1" x14ac:dyDescent="0.35">
      <c r="A18" s="118"/>
      <c r="B18" s="121"/>
      <c r="C18" s="118"/>
      <c r="D18" s="55" t="s">
        <v>6</v>
      </c>
      <c r="E18" s="36">
        <v>53.75</v>
      </c>
      <c r="F18" s="1">
        <v>13.5</v>
      </c>
      <c r="G18" s="1">
        <v>40.9</v>
      </c>
      <c r="H18" s="3">
        <f t="shared" si="1"/>
        <v>23.639999999999997</v>
      </c>
      <c r="I18" s="56"/>
      <c r="N18" s="59"/>
      <c r="Q18" s="60"/>
      <c r="R18" s="115"/>
    </row>
    <row r="19" spans="1:18" ht="10.8" thickBot="1" x14ac:dyDescent="0.35">
      <c r="A19" s="118"/>
      <c r="B19" s="121"/>
      <c r="C19" s="118"/>
      <c r="D19" s="55" t="s">
        <v>7</v>
      </c>
      <c r="E19" s="40">
        <v>44.92</v>
      </c>
      <c r="F19" s="41">
        <v>17.579999999999998</v>
      </c>
      <c r="G19" s="41">
        <v>39.36</v>
      </c>
      <c r="H19" s="3">
        <f t="shared" si="1"/>
        <v>21.919999999999998</v>
      </c>
      <c r="I19" s="56"/>
      <c r="N19" s="59"/>
      <c r="Q19" s="60"/>
      <c r="R19" s="115"/>
    </row>
    <row r="20" spans="1:18" ht="10.8" thickBot="1" x14ac:dyDescent="0.35">
      <c r="A20" s="119"/>
      <c r="B20" s="122"/>
      <c r="C20" s="119"/>
      <c r="D20" s="55" t="s">
        <v>8</v>
      </c>
      <c r="E20" s="61">
        <v>944</v>
      </c>
      <c r="F20" s="4">
        <v>755</v>
      </c>
      <c r="G20" s="4">
        <v>899.03</v>
      </c>
      <c r="H20" s="62" t="s">
        <v>23</v>
      </c>
      <c r="I20" s="56"/>
      <c r="J20" s="63"/>
      <c r="K20" s="63"/>
      <c r="L20" s="63"/>
      <c r="M20" s="63"/>
      <c r="N20" s="64"/>
      <c r="O20" s="63"/>
      <c r="P20" s="63"/>
      <c r="Q20" s="65"/>
      <c r="R20" s="116"/>
    </row>
    <row r="21" spans="1:18" ht="10.8" thickBot="1" x14ac:dyDescent="0.35">
      <c r="A21" s="117">
        <v>3</v>
      </c>
      <c r="B21" s="120" t="s">
        <v>34</v>
      </c>
      <c r="C21" s="117" t="s">
        <v>33</v>
      </c>
      <c r="D21" s="51" t="s">
        <v>1</v>
      </c>
      <c r="E21" s="52">
        <v>65.099999999999994</v>
      </c>
      <c r="F21" s="53">
        <v>20.57</v>
      </c>
      <c r="G21" s="53">
        <v>53.3</v>
      </c>
      <c r="H21" s="2">
        <f>(G21-G8)</f>
        <v>32.14</v>
      </c>
      <c r="I21" s="35" t="s">
        <v>1</v>
      </c>
      <c r="J21" s="52">
        <v>56.8</v>
      </c>
      <c r="K21" s="53">
        <v>55.15</v>
      </c>
      <c r="L21" s="53">
        <v>56.56</v>
      </c>
      <c r="M21" s="53">
        <f>(L21-L8)</f>
        <v>1.9699999999999989</v>
      </c>
      <c r="N21" s="52">
        <v>35.61</v>
      </c>
      <c r="O21" s="53">
        <v>9.66</v>
      </c>
      <c r="P21" s="53">
        <v>33.200000000000003</v>
      </c>
      <c r="Q21" s="66">
        <f>(P21-P8)</f>
        <v>33.14</v>
      </c>
      <c r="R21" s="114" t="s">
        <v>44</v>
      </c>
    </row>
    <row r="22" spans="1:18" ht="10.8" thickBot="1" x14ac:dyDescent="0.35">
      <c r="A22" s="118"/>
      <c r="B22" s="121"/>
      <c r="C22" s="118"/>
      <c r="D22" s="55" t="s">
        <v>2</v>
      </c>
      <c r="E22" s="40">
        <v>22.72</v>
      </c>
      <c r="F22" s="41">
        <v>22.55</v>
      </c>
      <c r="G22" s="41">
        <v>22.63</v>
      </c>
      <c r="H22" s="3">
        <f t="shared" ref="H22:H24" si="2">(G22-G9)</f>
        <v>5.0000000000000711E-2</v>
      </c>
      <c r="I22" s="37" t="s">
        <v>25</v>
      </c>
      <c r="J22" s="40">
        <v>55312384</v>
      </c>
      <c r="K22" s="41">
        <v>55312384</v>
      </c>
      <c r="L22" s="41">
        <v>55312384</v>
      </c>
      <c r="M22" s="1">
        <f>(L22-L9)</f>
        <v>5041.2299999967217</v>
      </c>
      <c r="N22" s="40">
        <v>262784</v>
      </c>
      <c r="O22" s="41">
        <v>262784</v>
      </c>
      <c r="P22" s="41">
        <v>262784</v>
      </c>
      <c r="Q22" s="67">
        <f>(P22-P9)</f>
        <v>0</v>
      </c>
      <c r="R22" s="115"/>
    </row>
    <row r="23" spans="1:18" ht="10.8" thickBot="1" x14ac:dyDescent="0.35">
      <c r="A23" s="118"/>
      <c r="B23" s="121"/>
      <c r="C23" s="118"/>
      <c r="D23" s="55" t="s">
        <v>6</v>
      </c>
      <c r="E23" s="36">
        <v>167</v>
      </c>
      <c r="F23" s="1">
        <v>22.67</v>
      </c>
      <c r="G23" s="1">
        <v>98.86</v>
      </c>
      <c r="H23" s="3">
        <f t="shared" si="2"/>
        <v>81.599999999999994</v>
      </c>
      <c r="I23" s="37"/>
      <c r="N23" s="59"/>
      <c r="R23" s="115"/>
    </row>
    <row r="24" spans="1:18" ht="10.8" thickBot="1" x14ac:dyDescent="0.35">
      <c r="A24" s="118"/>
      <c r="B24" s="121"/>
      <c r="C24" s="118"/>
      <c r="D24" s="55" t="s">
        <v>7</v>
      </c>
      <c r="E24" s="40">
        <v>150.58000000000001</v>
      </c>
      <c r="F24" s="41">
        <v>21.08</v>
      </c>
      <c r="G24" s="41">
        <v>96.88</v>
      </c>
      <c r="H24" s="3">
        <f t="shared" si="2"/>
        <v>79.44</v>
      </c>
      <c r="I24" s="37"/>
      <c r="N24" s="59"/>
      <c r="R24" s="115"/>
    </row>
    <row r="25" spans="1:18" ht="10.8" thickBot="1" x14ac:dyDescent="0.35">
      <c r="A25" s="119"/>
      <c r="B25" s="122"/>
      <c r="C25" s="119"/>
      <c r="D25" s="55" t="s">
        <v>8</v>
      </c>
      <c r="E25" s="61">
        <v>95.4</v>
      </c>
      <c r="F25" s="4">
        <v>0</v>
      </c>
      <c r="G25" s="4">
        <v>8.4600000000000009</v>
      </c>
      <c r="H25" s="62" t="s">
        <v>23</v>
      </c>
      <c r="I25" s="37"/>
      <c r="J25" s="63"/>
      <c r="K25" s="63"/>
      <c r="L25" s="63"/>
      <c r="M25" s="63"/>
      <c r="N25" s="64"/>
      <c r="O25" s="63"/>
      <c r="P25" s="63"/>
      <c r="Q25" s="63"/>
      <c r="R25" s="116"/>
    </row>
    <row r="26" spans="1:18" ht="10.8" thickBot="1" x14ac:dyDescent="0.35">
      <c r="A26" s="117">
        <v>4</v>
      </c>
      <c r="B26" s="120" t="s">
        <v>35</v>
      </c>
      <c r="C26" s="117" t="s">
        <v>36</v>
      </c>
      <c r="D26" s="51" t="s">
        <v>1</v>
      </c>
      <c r="E26" s="52">
        <v>65.099999999999994</v>
      </c>
      <c r="F26" s="53">
        <v>20.57</v>
      </c>
      <c r="G26" s="53">
        <v>53.3</v>
      </c>
      <c r="H26" s="2">
        <f>(G26-G8)</f>
        <v>32.14</v>
      </c>
      <c r="I26" s="35" t="s">
        <v>1</v>
      </c>
      <c r="J26" s="52">
        <v>56.28</v>
      </c>
      <c r="K26" s="53">
        <v>54.73</v>
      </c>
      <c r="L26" s="53">
        <v>55.89</v>
      </c>
      <c r="M26" s="53">
        <f>(L26-L8)</f>
        <v>1.2999999999999972</v>
      </c>
      <c r="N26" s="52">
        <v>66.739999999999995</v>
      </c>
      <c r="O26" s="53">
        <v>12.4</v>
      </c>
      <c r="P26" s="53">
        <v>54.55</v>
      </c>
      <c r="Q26" s="66">
        <f>(P26-P8)</f>
        <v>54.489999999999995</v>
      </c>
      <c r="R26" s="114" t="s">
        <v>45</v>
      </c>
    </row>
    <row r="27" spans="1:18" ht="10.8" thickBot="1" x14ac:dyDescent="0.35">
      <c r="A27" s="118"/>
      <c r="B27" s="121"/>
      <c r="C27" s="118"/>
      <c r="D27" s="55" t="s">
        <v>2</v>
      </c>
      <c r="E27" s="40">
        <v>22.72</v>
      </c>
      <c r="F27" s="41">
        <v>22.55</v>
      </c>
      <c r="G27" s="41">
        <v>22.63</v>
      </c>
      <c r="H27" s="3">
        <f t="shared" ref="H27:H29" si="3">(G27-G9)</f>
        <v>5.0000000000000711E-2</v>
      </c>
      <c r="I27" s="37" t="s">
        <v>25</v>
      </c>
      <c r="J27" s="40">
        <v>55312384</v>
      </c>
      <c r="K27" s="41">
        <v>55312384</v>
      </c>
      <c r="L27" s="41">
        <v>55312384</v>
      </c>
      <c r="M27" s="1">
        <f>(L27-L9)</f>
        <v>5041.2299999967217</v>
      </c>
      <c r="N27" s="40">
        <v>262784</v>
      </c>
      <c r="O27" s="41">
        <v>262784</v>
      </c>
      <c r="P27" s="41">
        <v>262784</v>
      </c>
      <c r="Q27" s="67">
        <f>(P27-P9)</f>
        <v>0</v>
      </c>
      <c r="R27" s="115"/>
    </row>
    <row r="28" spans="1:18" ht="10.8" thickBot="1" x14ac:dyDescent="0.35">
      <c r="A28" s="118"/>
      <c r="B28" s="121"/>
      <c r="C28" s="118"/>
      <c r="D28" s="55" t="s">
        <v>6</v>
      </c>
      <c r="E28" s="36">
        <v>167</v>
      </c>
      <c r="F28" s="1">
        <v>22.67</v>
      </c>
      <c r="G28" s="1">
        <v>98.86</v>
      </c>
      <c r="H28" s="3">
        <f t="shared" si="3"/>
        <v>81.599999999999994</v>
      </c>
      <c r="I28" s="37"/>
      <c r="N28" s="59"/>
      <c r="R28" s="115"/>
    </row>
    <row r="29" spans="1:18" ht="10.8" thickBot="1" x14ac:dyDescent="0.35">
      <c r="A29" s="118"/>
      <c r="B29" s="121"/>
      <c r="C29" s="118"/>
      <c r="D29" s="55" t="s">
        <v>7</v>
      </c>
      <c r="E29" s="40">
        <v>150.58000000000001</v>
      </c>
      <c r="F29" s="41">
        <v>21.08</v>
      </c>
      <c r="G29" s="41">
        <v>96.88</v>
      </c>
      <c r="H29" s="3">
        <f t="shared" si="3"/>
        <v>79.44</v>
      </c>
      <c r="I29" s="37"/>
      <c r="N29" s="59"/>
      <c r="R29" s="115"/>
    </row>
    <row r="30" spans="1:18" ht="10.8" thickBot="1" x14ac:dyDescent="0.35">
      <c r="A30" s="118"/>
      <c r="B30" s="121"/>
      <c r="C30" s="118"/>
      <c r="D30" s="55" t="s">
        <v>8</v>
      </c>
      <c r="E30" s="61">
        <v>959</v>
      </c>
      <c r="F30" s="4">
        <v>863</v>
      </c>
      <c r="G30" s="4">
        <v>957.75</v>
      </c>
      <c r="H30" s="62" t="s">
        <v>23</v>
      </c>
      <c r="I30" s="37"/>
      <c r="N30" s="59"/>
      <c r="R30" s="115"/>
    </row>
    <row r="31" spans="1:18" ht="10.8" thickBot="1" x14ac:dyDescent="0.35">
      <c r="A31" s="119"/>
      <c r="B31" s="122"/>
      <c r="C31" s="119"/>
      <c r="D31" s="55" t="s">
        <v>85</v>
      </c>
      <c r="E31" s="61"/>
      <c r="F31" s="4"/>
      <c r="G31" s="4"/>
      <c r="H31" s="62">
        <v>7.9</v>
      </c>
      <c r="I31" s="37"/>
      <c r="J31" s="63"/>
      <c r="K31" s="63"/>
      <c r="L31" s="63"/>
      <c r="M31" s="63"/>
      <c r="N31" s="64"/>
      <c r="O31" s="63"/>
      <c r="P31" s="63"/>
      <c r="Q31" s="63"/>
      <c r="R31" s="116"/>
    </row>
    <row r="32" spans="1:18" x14ac:dyDescent="0.3">
      <c r="A32" s="68" t="s">
        <v>37</v>
      </c>
      <c r="B32" s="69" t="s">
        <v>46</v>
      </c>
    </row>
    <row r="33" spans="1:5" x14ac:dyDescent="0.3">
      <c r="A33" s="70" t="s">
        <v>38</v>
      </c>
      <c r="B33" s="71" t="s">
        <v>47</v>
      </c>
    </row>
    <row r="34" spans="1:5" x14ac:dyDescent="0.3">
      <c r="A34" s="72" t="s">
        <v>39</v>
      </c>
      <c r="B34" s="72" t="s">
        <v>40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41">
    <mergeCell ref="A1:R1"/>
    <mergeCell ref="A2:A3"/>
    <mergeCell ref="B2:B3"/>
    <mergeCell ref="C2:C3"/>
    <mergeCell ref="E2:H2"/>
    <mergeCell ref="J2:M2"/>
    <mergeCell ref="N2:Q2"/>
    <mergeCell ref="A4:A7"/>
    <mergeCell ref="B4:B7"/>
    <mergeCell ref="C4:C7"/>
    <mergeCell ref="R4:R7"/>
    <mergeCell ref="A8:A15"/>
    <mergeCell ref="B8:B15"/>
    <mergeCell ref="C8:C15"/>
    <mergeCell ref="R8:R15"/>
    <mergeCell ref="J10:M10"/>
    <mergeCell ref="N10:Q10"/>
    <mergeCell ref="J11:M11"/>
    <mergeCell ref="N11:Q11"/>
    <mergeCell ref="J12:M12"/>
    <mergeCell ref="N12:Q12"/>
    <mergeCell ref="J13:M13"/>
    <mergeCell ref="N13:Q13"/>
    <mergeCell ref="J14:M14"/>
    <mergeCell ref="N14:Q14"/>
    <mergeCell ref="J15:M15"/>
    <mergeCell ref="N15:Q15"/>
    <mergeCell ref="A16:A20"/>
    <mergeCell ref="B16:B20"/>
    <mergeCell ref="C16:C20"/>
    <mergeCell ref="A36:E36"/>
    <mergeCell ref="A37:E37"/>
    <mergeCell ref="R16:R20"/>
    <mergeCell ref="A21:A25"/>
    <mergeCell ref="B21:B25"/>
    <mergeCell ref="C21:C25"/>
    <mergeCell ref="R21:R25"/>
    <mergeCell ref="A26:A31"/>
    <mergeCell ref="B26:B31"/>
    <mergeCell ref="C26:C31"/>
    <mergeCell ref="R26:R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3FA7-9DD7-4DF9-BFB1-03FDD7D999B3}">
  <dimension ref="A1:V37"/>
  <sheetViews>
    <sheetView topLeftCell="F1" workbookViewId="0">
      <selection activeCell="H17" sqref="H17"/>
    </sheetView>
  </sheetViews>
  <sheetFormatPr defaultRowHeight="10.199999999999999" x14ac:dyDescent="0.3"/>
  <cols>
    <col min="1" max="1" width="12.109375" style="58" bestFit="1" customWidth="1"/>
    <col min="2" max="2" width="27.21875" style="58" customWidth="1"/>
    <col min="3" max="3" width="8.88671875" style="58"/>
    <col min="4" max="4" width="15.44140625" style="58" bestFit="1" customWidth="1"/>
    <col min="5" max="8" width="9" style="58" bestFit="1" customWidth="1"/>
    <col min="9" max="9" width="14.88671875" style="58" customWidth="1"/>
    <col min="10" max="12" width="11.44140625" style="58" bestFit="1" customWidth="1"/>
    <col min="13" max="13" width="9" style="58" bestFit="1" customWidth="1"/>
    <col min="14" max="21" width="8.88671875" style="58"/>
    <col min="22" max="22" width="23.6640625" style="58" customWidth="1"/>
    <col min="23" max="16384" width="8.88671875" style="58"/>
  </cols>
  <sheetData>
    <row r="1" spans="1:22" ht="10.8" thickBot="1" x14ac:dyDescent="0.35">
      <c r="A1" s="137" t="s">
        <v>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9"/>
    </row>
    <row r="2" spans="1:22" ht="10.8" thickBot="1" x14ac:dyDescent="0.35">
      <c r="A2" s="140" t="s">
        <v>13</v>
      </c>
      <c r="B2" s="140" t="s">
        <v>0</v>
      </c>
      <c r="C2" s="140" t="s">
        <v>14</v>
      </c>
      <c r="D2" s="5"/>
      <c r="E2" s="142" t="s">
        <v>10</v>
      </c>
      <c r="F2" s="143"/>
      <c r="G2" s="143"/>
      <c r="H2" s="144"/>
      <c r="I2" s="6" t="s">
        <v>15</v>
      </c>
      <c r="J2" s="187" t="s">
        <v>54</v>
      </c>
      <c r="K2" s="188"/>
      <c r="L2" s="188"/>
      <c r="M2" s="189"/>
      <c r="N2" s="187" t="s">
        <v>51</v>
      </c>
      <c r="O2" s="188"/>
      <c r="P2" s="188"/>
      <c r="Q2" s="189"/>
      <c r="R2" s="187" t="s">
        <v>57</v>
      </c>
      <c r="S2" s="188"/>
      <c r="T2" s="188"/>
      <c r="U2" s="189"/>
      <c r="V2" s="7" t="s">
        <v>16</v>
      </c>
    </row>
    <row r="3" spans="1:22" ht="10.8" thickBot="1" x14ac:dyDescent="0.35">
      <c r="A3" s="141"/>
      <c r="B3" s="141"/>
      <c r="C3" s="141"/>
      <c r="D3" s="8" t="s">
        <v>17</v>
      </c>
      <c r="E3" s="9" t="s">
        <v>18</v>
      </c>
      <c r="F3" s="10" t="s">
        <v>19</v>
      </c>
      <c r="G3" s="10" t="s">
        <v>20</v>
      </c>
      <c r="H3" s="10" t="s">
        <v>21</v>
      </c>
      <c r="I3" s="10" t="s">
        <v>17</v>
      </c>
      <c r="J3" s="9" t="s">
        <v>18</v>
      </c>
      <c r="K3" s="10" t="s">
        <v>19</v>
      </c>
      <c r="L3" s="10" t="s">
        <v>20</v>
      </c>
      <c r="M3" s="10" t="s">
        <v>21</v>
      </c>
      <c r="N3" s="9" t="s">
        <v>18</v>
      </c>
      <c r="O3" s="10" t="s">
        <v>19</v>
      </c>
      <c r="P3" s="10" t="s">
        <v>20</v>
      </c>
      <c r="Q3" s="10" t="s">
        <v>21</v>
      </c>
      <c r="R3" s="9" t="s">
        <v>18</v>
      </c>
      <c r="S3" s="10" t="s">
        <v>19</v>
      </c>
      <c r="T3" s="10" t="s">
        <v>20</v>
      </c>
      <c r="U3" s="10" t="s">
        <v>21</v>
      </c>
      <c r="V3" s="11"/>
    </row>
    <row r="4" spans="1:22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7"/>
      <c r="O4" s="18"/>
      <c r="P4" s="18"/>
      <c r="Q4" s="19"/>
      <c r="R4" s="17"/>
      <c r="S4" s="18"/>
      <c r="T4" s="18"/>
      <c r="U4" s="19"/>
      <c r="V4" s="114"/>
    </row>
    <row r="5" spans="1:22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25"/>
      <c r="O5" s="26"/>
      <c r="P5" s="26"/>
      <c r="Q5" s="27"/>
      <c r="R5" s="25"/>
      <c r="S5" s="26"/>
      <c r="T5" s="26"/>
      <c r="U5" s="27"/>
      <c r="V5" s="115"/>
    </row>
    <row r="6" spans="1:22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25"/>
      <c r="O6" s="26"/>
      <c r="P6" s="26"/>
      <c r="Q6" s="27"/>
      <c r="R6" s="25"/>
      <c r="S6" s="26"/>
      <c r="T6" s="26"/>
      <c r="U6" s="27"/>
      <c r="V6" s="115"/>
    </row>
    <row r="7" spans="1:22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32"/>
      <c r="O7" s="33"/>
      <c r="P7" s="33"/>
      <c r="Q7" s="34"/>
      <c r="R7" s="32"/>
      <c r="S7" s="33"/>
      <c r="T7" s="33"/>
      <c r="U7" s="34"/>
      <c r="V7" s="116"/>
    </row>
    <row r="8" spans="1:22" ht="10.8" thickBot="1" x14ac:dyDescent="0.35">
      <c r="A8" s="127">
        <v>1</v>
      </c>
      <c r="B8" s="128" t="s">
        <v>24</v>
      </c>
      <c r="C8" s="129" t="s">
        <v>23</v>
      </c>
      <c r="D8" s="35" t="s">
        <v>1</v>
      </c>
      <c r="E8" s="41">
        <v>51.48</v>
      </c>
      <c r="F8" s="41">
        <v>28.22</v>
      </c>
      <c r="G8" s="73">
        <v>32.56</v>
      </c>
      <c r="H8" s="1">
        <f>(G8-G4)</f>
        <v>21.32</v>
      </c>
      <c r="I8" s="37" t="s">
        <v>1</v>
      </c>
      <c r="J8" s="36">
        <v>67.64</v>
      </c>
      <c r="K8" s="1">
        <v>67.290000000000006</v>
      </c>
      <c r="L8" s="1">
        <v>67.489999999999995</v>
      </c>
      <c r="M8" s="38" t="s">
        <v>23</v>
      </c>
      <c r="N8" s="52">
        <v>54.47</v>
      </c>
      <c r="O8" s="53">
        <v>54.37</v>
      </c>
      <c r="P8" s="53">
        <v>54.43</v>
      </c>
      <c r="Q8" s="39" t="s">
        <v>23</v>
      </c>
      <c r="R8" s="52">
        <v>1.07</v>
      </c>
      <c r="S8" s="53">
        <v>0.05</v>
      </c>
      <c r="T8" s="53">
        <v>0.14000000000000001</v>
      </c>
      <c r="U8" s="39" t="s">
        <v>23</v>
      </c>
      <c r="V8" s="114"/>
    </row>
    <row r="9" spans="1:22" ht="10.8" thickBot="1" x14ac:dyDescent="0.35">
      <c r="A9" s="118"/>
      <c r="B9" s="121"/>
      <c r="C9" s="130"/>
      <c r="D9" s="35" t="s">
        <v>2</v>
      </c>
      <c r="E9" s="41">
        <v>29.21</v>
      </c>
      <c r="F9" s="41">
        <v>28.68</v>
      </c>
      <c r="G9" s="73">
        <v>28.83</v>
      </c>
      <c r="H9" s="1">
        <f t="shared" ref="H9:H11" si="0">(G9-G5)</f>
        <v>12.61</v>
      </c>
      <c r="I9" s="35" t="s">
        <v>25</v>
      </c>
      <c r="J9" s="40">
        <v>410648576</v>
      </c>
      <c r="K9" s="41">
        <v>401080320</v>
      </c>
      <c r="L9" s="41">
        <v>405924942.76999998</v>
      </c>
      <c r="M9" s="42" t="s">
        <v>23</v>
      </c>
      <c r="N9" s="40">
        <v>55443456</v>
      </c>
      <c r="O9" s="41">
        <v>55443456</v>
      </c>
      <c r="P9" s="41">
        <v>55443456</v>
      </c>
      <c r="Q9" s="43" t="s">
        <v>23</v>
      </c>
      <c r="R9" s="40">
        <v>262784</v>
      </c>
      <c r="S9" s="41">
        <v>262784</v>
      </c>
      <c r="T9" s="41">
        <v>262784</v>
      </c>
      <c r="U9" s="43" t="s">
        <v>23</v>
      </c>
      <c r="V9" s="115"/>
    </row>
    <row r="10" spans="1:22" ht="10.8" thickBot="1" x14ac:dyDescent="0.35">
      <c r="A10" s="118"/>
      <c r="B10" s="121"/>
      <c r="C10" s="130"/>
      <c r="D10" s="35" t="s">
        <v>3</v>
      </c>
      <c r="E10" s="41">
        <v>117.17</v>
      </c>
      <c r="F10" s="41">
        <v>21.92</v>
      </c>
      <c r="G10" s="73">
        <v>38.15</v>
      </c>
      <c r="H10" s="1">
        <f t="shared" si="0"/>
        <v>30.83</v>
      </c>
      <c r="I10" s="35" t="s">
        <v>26</v>
      </c>
      <c r="J10" s="184">
        <v>410591232</v>
      </c>
      <c r="K10" s="185"/>
      <c r="L10" s="185"/>
      <c r="M10" s="186"/>
      <c r="N10" s="131">
        <v>55386112</v>
      </c>
      <c r="O10" s="132"/>
      <c r="P10" s="132"/>
      <c r="Q10" s="133"/>
      <c r="R10" s="131">
        <v>204800</v>
      </c>
      <c r="S10" s="132"/>
      <c r="T10" s="132"/>
      <c r="U10" s="133"/>
      <c r="V10" s="115"/>
    </row>
    <row r="11" spans="1:22" ht="10.8" thickBot="1" x14ac:dyDescent="0.35">
      <c r="A11" s="118"/>
      <c r="B11" s="121"/>
      <c r="C11" s="130"/>
      <c r="D11" s="35" t="s">
        <v>4</v>
      </c>
      <c r="E11" s="41">
        <v>82.25</v>
      </c>
      <c r="F11" s="41">
        <v>26.58</v>
      </c>
      <c r="G11" s="73">
        <v>38.200000000000003</v>
      </c>
      <c r="H11" s="1">
        <f t="shared" si="0"/>
        <v>31.26</v>
      </c>
      <c r="I11" s="35" t="s">
        <v>27</v>
      </c>
      <c r="J11" s="131">
        <v>40</v>
      </c>
      <c r="K11" s="132"/>
      <c r="L11" s="132"/>
      <c r="M11" s="133"/>
      <c r="N11" s="131">
        <v>40</v>
      </c>
      <c r="O11" s="132"/>
      <c r="P11" s="132"/>
      <c r="Q11" s="133"/>
      <c r="R11" s="131">
        <v>40</v>
      </c>
      <c r="S11" s="132"/>
      <c r="T11" s="132"/>
      <c r="U11" s="133"/>
      <c r="V11" s="115"/>
    </row>
    <row r="12" spans="1:22" ht="10.8" thickBot="1" x14ac:dyDescent="0.35">
      <c r="A12" s="118"/>
      <c r="B12" s="121"/>
      <c r="C12" s="130"/>
      <c r="D12" s="35" t="s">
        <v>5</v>
      </c>
      <c r="E12" s="41">
        <v>5.6639999999999997</v>
      </c>
      <c r="F12" s="41">
        <v>2.0350000000000001</v>
      </c>
      <c r="G12" s="73">
        <v>2.79</v>
      </c>
      <c r="H12" s="1" t="s">
        <v>23</v>
      </c>
      <c r="I12" s="35" t="s">
        <v>28</v>
      </c>
      <c r="J12" s="131">
        <v>42949672960</v>
      </c>
      <c r="K12" s="132"/>
      <c r="L12" s="132"/>
      <c r="M12" s="133"/>
      <c r="N12" s="131">
        <v>42949672960</v>
      </c>
      <c r="O12" s="132"/>
      <c r="P12" s="132"/>
      <c r="Q12" s="133"/>
      <c r="R12" s="131">
        <v>42949672960</v>
      </c>
      <c r="S12" s="132"/>
      <c r="T12" s="132"/>
      <c r="U12" s="133"/>
      <c r="V12" s="115"/>
    </row>
    <row r="13" spans="1:22" ht="10.8" thickBot="1" x14ac:dyDescent="0.35">
      <c r="A13" s="118"/>
      <c r="B13" s="121"/>
      <c r="C13" s="130"/>
      <c r="D13" s="35"/>
      <c r="E13" s="44"/>
      <c r="F13" s="42"/>
      <c r="G13" s="42"/>
      <c r="H13" s="42"/>
      <c r="I13" s="35" t="s">
        <v>29</v>
      </c>
      <c r="J13" s="131">
        <v>2</v>
      </c>
      <c r="K13" s="132"/>
      <c r="L13" s="132"/>
      <c r="M13" s="133"/>
      <c r="N13" s="131">
        <v>2</v>
      </c>
      <c r="O13" s="132"/>
      <c r="P13" s="132"/>
      <c r="Q13" s="133"/>
      <c r="R13" s="131">
        <v>2</v>
      </c>
      <c r="S13" s="132"/>
      <c r="T13" s="132"/>
      <c r="U13" s="133"/>
      <c r="V13" s="115"/>
    </row>
    <row r="14" spans="1:22" ht="10.8" thickBot="1" x14ac:dyDescent="0.35">
      <c r="A14" s="118"/>
      <c r="B14" s="121"/>
      <c r="C14" s="130"/>
      <c r="D14" s="35"/>
      <c r="E14" s="45"/>
      <c r="F14" s="38"/>
      <c r="G14" s="38"/>
      <c r="H14" s="46"/>
      <c r="I14" s="35" t="s">
        <v>30</v>
      </c>
      <c r="J14" s="131">
        <v>4096</v>
      </c>
      <c r="K14" s="132"/>
      <c r="L14" s="132"/>
      <c r="M14" s="133"/>
      <c r="N14" s="131">
        <v>4096</v>
      </c>
      <c r="O14" s="132"/>
      <c r="P14" s="132"/>
      <c r="Q14" s="133"/>
      <c r="R14" s="131">
        <v>4096</v>
      </c>
      <c r="S14" s="132"/>
      <c r="T14" s="132"/>
      <c r="U14" s="133"/>
      <c r="V14" s="115"/>
    </row>
    <row r="15" spans="1:22" ht="10.8" thickBot="1" x14ac:dyDescent="0.35">
      <c r="A15" s="118"/>
      <c r="B15" s="121"/>
      <c r="C15" s="130"/>
      <c r="D15" s="47"/>
      <c r="E15" s="48"/>
      <c r="F15" s="49"/>
      <c r="G15" s="49"/>
      <c r="H15" s="50"/>
      <c r="I15" s="47" t="s">
        <v>31</v>
      </c>
      <c r="J15" s="134">
        <v>0</v>
      </c>
      <c r="K15" s="135"/>
      <c r="L15" s="135"/>
      <c r="M15" s="136"/>
      <c r="N15" s="134">
        <v>0</v>
      </c>
      <c r="O15" s="135"/>
      <c r="P15" s="135"/>
      <c r="Q15" s="136"/>
      <c r="R15" s="134">
        <v>0</v>
      </c>
      <c r="S15" s="135"/>
      <c r="T15" s="135"/>
      <c r="U15" s="136"/>
      <c r="V15" s="116"/>
    </row>
    <row r="16" spans="1:22" ht="10.8" thickBot="1" x14ac:dyDescent="0.35">
      <c r="A16" s="117">
        <v>2</v>
      </c>
      <c r="B16" s="120" t="s">
        <v>32</v>
      </c>
      <c r="C16" s="117" t="s">
        <v>33</v>
      </c>
      <c r="D16" s="51" t="s">
        <v>1</v>
      </c>
      <c r="E16" s="52">
        <v>70.87</v>
      </c>
      <c r="F16" s="53">
        <v>35.03</v>
      </c>
      <c r="G16" s="53">
        <v>55.91</v>
      </c>
      <c r="H16" s="2">
        <f>(G16-G8)</f>
        <v>23.349999999999994</v>
      </c>
      <c r="I16" s="54" t="s">
        <v>1</v>
      </c>
      <c r="J16" s="52">
        <v>70.5</v>
      </c>
      <c r="K16" s="53">
        <v>67.56</v>
      </c>
      <c r="L16" s="53">
        <v>70.040000000000006</v>
      </c>
      <c r="M16" s="53">
        <f>(L16-L8)</f>
        <v>2.5500000000000114</v>
      </c>
      <c r="N16" s="52">
        <v>54.92</v>
      </c>
      <c r="O16" s="53">
        <v>54.47</v>
      </c>
      <c r="P16" s="53">
        <v>54.76</v>
      </c>
      <c r="Q16" s="2">
        <f>(P16-P8)</f>
        <v>0.32999999999999829</v>
      </c>
      <c r="R16" s="52">
        <v>27.94</v>
      </c>
      <c r="S16" s="53">
        <v>0.06</v>
      </c>
      <c r="T16" s="53">
        <v>24.9</v>
      </c>
      <c r="U16" s="2">
        <f>(T16-T8)</f>
        <v>24.759999999999998</v>
      </c>
      <c r="V16" s="114"/>
    </row>
    <row r="17" spans="1:22" ht="10.8" thickBot="1" x14ac:dyDescent="0.35">
      <c r="A17" s="118"/>
      <c r="B17" s="121"/>
      <c r="C17" s="118"/>
      <c r="D17" s="55" t="s">
        <v>2</v>
      </c>
      <c r="E17" s="40">
        <v>28.58</v>
      </c>
      <c r="F17" s="41">
        <v>27.17</v>
      </c>
      <c r="G17" s="41">
        <v>27.39</v>
      </c>
      <c r="H17" s="3">
        <f t="shared" ref="H17:H19" si="1">(G17-G9)</f>
        <v>-1.4399999999999977</v>
      </c>
      <c r="I17" s="56" t="s">
        <v>25</v>
      </c>
      <c r="J17" s="40">
        <v>422707200</v>
      </c>
      <c r="K17" s="41">
        <v>413138944</v>
      </c>
      <c r="L17" s="41">
        <v>417882742.14999998</v>
      </c>
      <c r="M17" s="1">
        <f>(L17-L9)</f>
        <v>11957799.379999995</v>
      </c>
      <c r="N17" s="40">
        <v>55443456</v>
      </c>
      <c r="O17" s="41">
        <v>55443456</v>
      </c>
      <c r="P17" s="41">
        <v>55443456</v>
      </c>
      <c r="Q17" s="57">
        <f>(P17-P9)</f>
        <v>0</v>
      </c>
      <c r="R17" s="40">
        <v>262784</v>
      </c>
      <c r="S17" s="41">
        <v>262784</v>
      </c>
      <c r="T17" s="41">
        <v>262784</v>
      </c>
      <c r="U17" s="57">
        <f>(T17-T9)</f>
        <v>0</v>
      </c>
      <c r="V17" s="115"/>
    </row>
    <row r="18" spans="1:22" ht="10.8" thickBot="1" x14ac:dyDescent="0.35">
      <c r="A18" s="118"/>
      <c r="B18" s="121"/>
      <c r="C18" s="118"/>
      <c r="D18" s="55" t="s">
        <v>6</v>
      </c>
      <c r="E18" s="36">
        <v>154.83000000000001</v>
      </c>
      <c r="F18" s="1">
        <v>30.08</v>
      </c>
      <c r="G18" s="1">
        <v>67.709999999999994</v>
      </c>
      <c r="H18" s="3">
        <f t="shared" si="1"/>
        <v>29.559999999999995</v>
      </c>
      <c r="I18" s="56"/>
      <c r="N18" s="59"/>
      <c r="Q18" s="60"/>
      <c r="R18" s="59"/>
      <c r="U18" s="60"/>
      <c r="V18" s="115"/>
    </row>
    <row r="19" spans="1:22" ht="10.8" thickBot="1" x14ac:dyDescent="0.35">
      <c r="A19" s="118"/>
      <c r="B19" s="121"/>
      <c r="C19" s="118"/>
      <c r="D19" s="55" t="s">
        <v>7</v>
      </c>
      <c r="E19" s="40">
        <v>117.42</v>
      </c>
      <c r="F19" s="41">
        <v>29.83</v>
      </c>
      <c r="G19" s="41">
        <v>65.680000000000007</v>
      </c>
      <c r="H19" s="3">
        <f t="shared" si="1"/>
        <v>27.480000000000004</v>
      </c>
      <c r="I19" s="56"/>
      <c r="N19" s="59"/>
      <c r="Q19" s="60"/>
      <c r="R19" s="59"/>
      <c r="U19" s="60"/>
      <c r="V19" s="115"/>
    </row>
    <row r="20" spans="1:22" ht="10.8" thickBot="1" x14ac:dyDescent="0.35">
      <c r="A20" s="119"/>
      <c r="B20" s="122"/>
      <c r="C20" s="119"/>
      <c r="D20" s="55" t="s">
        <v>8</v>
      </c>
      <c r="E20" s="61">
        <v>860</v>
      </c>
      <c r="F20" s="4">
        <v>0</v>
      </c>
      <c r="G20" s="4">
        <v>622.17999999999995</v>
      </c>
      <c r="H20" s="62" t="s">
        <v>23</v>
      </c>
      <c r="I20" s="56"/>
      <c r="J20" s="63"/>
      <c r="K20" s="63"/>
      <c r="L20" s="63"/>
      <c r="M20" s="63"/>
      <c r="N20" s="64"/>
      <c r="O20" s="63"/>
      <c r="P20" s="63"/>
      <c r="Q20" s="65"/>
      <c r="R20" s="64"/>
      <c r="S20" s="63"/>
      <c r="T20" s="63"/>
      <c r="U20" s="65"/>
      <c r="V20" s="116"/>
    </row>
    <row r="21" spans="1:22" ht="10.8" thickBot="1" x14ac:dyDescent="0.35">
      <c r="A21" s="117">
        <v>3</v>
      </c>
      <c r="B21" s="120" t="s">
        <v>34</v>
      </c>
      <c r="C21" s="117" t="s">
        <v>33</v>
      </c>
      <c r="D21" s="51" t="s">
        <v>1</v>
      </c>
      <c r="E21" s="52">
        <v>78.2</v>
      </c>
      <c r="F21" s="53">
        <v>32.630000000000003</v>
      </c>
      <c r="G21" s="53">
        <v>65.38</v>
      </c>
      <c r="H21" s="2">
        <f>(G21-G8)</f>
        <v>32.819999999999993</v>
      </c>
      <c r="I21" s="35" t="s">
        <v>1</v>
      </c>
      <c r="J21" s="52">
        <v>73.95</v>
      </c>
      <c r="K21" s="53">
        <v>67.8</v>
      </c>
      <c r="L21" s="53">
        <v>72.91</v>
      </c>
      <c r="M21" s="53">
        <f>(L21-L8)</f>
        <v>5.4200000000000017</v>
      </c>
      <c r="N21" s="52">
        <v>56.12</v>
      </c>
      <c r="O21" s="53">
        <v>54.45</v>
      </c>
      <c r="P21" s="53">
        <v>55.53</v>
      </c>
      <c r="Q21" s="66">
        <f>(P21-P8)</f>
        <v>1.1000000000000014</v>
      </c>
      <c r="R21" s="52">
        <v>32.69</v>
      </c>
      <c r="S21" s="53">
        <v>0.11</v>
      </c>
      <c r="T21" s="53">
        <v>29.24</v>
      </c>
      <c r="U21" s="66">
        <f>(T21-T8)</f>
        <v>29.099999999999998</v>
      </c>
      <c r="V21" s="114" t="s">
        <v>44</v>
      </c>
    </row>
    <row r="22" spans="1:22" ht="10.8" thickBot="1" x14ac:dyDescent="0.35">
      <c r="A22" s="118"/>
      <c r="B22" s="121"/>
      <c r="C22" s="118"/>
      <c r="D22" s="55" t="s">
        <v>2</v>
      </c>
      <c r="E22" s="40">
        <v>27.28</v>
      </c>
      <c r="F22" s="41">
        <v>27.15</v>
      </c>
      <c r="G22" s="41">
        <v>27.21</v>
      </c>
      <c r="H22" s="3">
        <f t="shared" ref="H22:H24" si="2">(G22-G9)</f>
        <v>-1.6199999999999974</v>
      </c>
      <c r="I22" s="37" t="s">
        <v>25</v>
      </c>
      <c r="J22" s="40">
        <v>434896896</v>
      </c>
      <c r="K22" s="41">
        <v>425197568</v>
      </c>
      <c r="L22" s="41">
        <v>429971613.54000002</v>
      </c>
      <c r="M22" s="1">
        <f>(L22-L9)</f>
        <v>24046670.770000041</v>
      </c>
      <c r="N22" s="40">
        <v>55443456</v>
      </c>
      <c r="O22" s="41">
        <v>55443456</v>
      </c>
      <c r="P22" s="41">
        <v>55443456</v>
      </c>
      <c r="Q22" s="67">
        <f>(P22-P9)</f>
        <v>0</v>
      </c>
      <c r="R22" s="40">
        <v>262784</v>
      </c>
      <c r="S22" s="41">
        <v>262784</v>
      </c>
      <c r="T22" s="41">
        <v>262784</v>
      </c>
      <c r="U22" s="67">
        <f>(T22-T9)</f>
        <v>0</v>
      </c>
      <c r="V22" s="115"/>
    </row>
    <row r="23" spans="1:22" ht="10.8" thickBot="1" x14ac:dyDescent="0.35">
      <c r="A23" s="118"/>
      <c r="B23" s="121"/>
      <c r="C23" s="118"/>
      <c r="D23" s="55" t="s">
        <v>6</v>
      </c>
      <c r="E23" s="36">
        <v>120.33</v>
      </c>
      <c r="F23" s="1">
        <v>30.33</v>
      </c>
      <c r="G23" s="1">
        <v>63.68</v>
      </c>
      <c r="H23" s="3">
        <f t="shared" si="2"/>
        <v>25.53</v>
      </c>
      <c r="I23" s="37"/>
      <c r="N23" s="59"/>
      <c r="R23" s="59"/>
      <c r="V23" s="115"/>
    </row>
    <row r="24" spans="1:22" ht="10.8" thickBot="1" x14ac:dyDescent="0.35">
      <c r="A24" s="118"/>
      <c r="B24" s="121"/>
      <c r="C24" s="118"/>
      <c r="D24" s="55" t="s">
        <v>7</v>
      </c>
      <c r="E24" s="40">
        <v>84.25</v>
      </c>
      <c r="F24" s="41">
        <v>34.33</v>
      </c>
      <c r="G24" s="41">
        <v>61.69</v>
      </c>
      <c r="H24" s="3">
        <f t="shared" si="2"/>
        <v>23.489999999999995</v>
      </c>
      <c r="I24" s="37"/>
      <c r="N24" s="59"/>
      <c r="R24" s="59"/>
      <c r="V24" s="115"/>
    </row>
    <row r="25" spans="1:22" ht="10.8" thickBot="1" x14ac:dyDescent="0.35">
      <c r="A25" s="119"/>
      <c r="B25" s="122"/>
      <c r="C25" s="119"/>
      <c r="D25" s="55" t="s">
        <v>8</v>
      </c>
      <c r="E25" s="61">
        <v>58.3</v>
      </c>
      <c r="F25" s="4">
        <v>0</v>
      </c>
      <c r="G25" s="4">
        <v>7.53</v>
      </c>
      <c r="H25" s="62" t="s">
        <v>23</v>
      </c>
      <c r="I25" s="37"/>
      <c r="J25" s="63"/>
      <c r="K25" s="63"/>
      <c r="L25" s="63"/>
      <c r="M25" s="63"/>
      <c r="N25" s="64"/>
      <c r="O25" s="63"/>
      <c r="P25" s="63"/>
      <c r="Q25" s="63"/>
      <c r="R25" s="64"/>
      <c r="S25" s="63"/>
      <c r="T25" s="63"/>
      <c r="U25" s="63"/>
      <c r="V25" s="116"/>
    </row>
    <row r="26" spans="1:22" ht="10.8" thickBot="1" x14ac:dyDescent="0.35">
      <c r="A26" s="117">
        <v>4</v>
      </c>
      <c r="B26" s="120" t="s">
        <v>35</v>
      </c>
      <c r="C26" s="117" t="s">
        <v>36</v>
      </c>
      <c r="D26" s="51" t="s">
        <v>1</v>
      </c>
      <c r="E26" s="52">
        <v>76.53</v>
      </c>
      <c r="F26" s="53">
        <v>34.22</v>
      </c>
      <c r="G26" s="53">
        <v>58.51</v>
      </c>
      <c r="H26" s="2">
        <f>(G26-G8)</f>
        <v>25.949999999999996</v>
      </c>
      <c r="I26" s="35" t="s">
        <v>1</v>
      </c>
      <c r="J26" s="52">
        <v>73.95</v>
      </c>
      <c r="K26" s="53">
        <v>67.62</v>
      </c>
      <c r="L26" s="53">
        <v>72.45</v>
      </c>
      <c r="M26" s="53">
        <f>(L26-L8)</f>
        <v>4.960000000000008</v>
      </c>
      <c r="N26" s="52">
        <v>55.45</v>
      </c>
      <c r="O26" s="53">
        <v>54.43</v>
      </c>
      <c r="P26" s="53">
        <v>55.2</v>
      </c>
      <c r="Q26" s="66">
        <f>(P26-P8)</f>
        <v>0.77000000000000313</v>
      </c>
      <c r="R26" s="52">
        <v>31.17</v>
      </c>
      <c r="S26" s="53">
        <v>0.06</v>
      </c>
      <c r="T26" s="53">
        <v>27.2</v>
      </c>
      <c r="U26" s="66">
        <f>(T26-T8)</f>
        <v>27.06</v>
      </c>
      <c r="V26" s="114" t="s">
        <v>90</v>
      </c>
    </row>
    <row r="27" spans="1:22" ht="10.8" thickBot="1" x14ac:dyDescent="0.35">
      <c r="A27" s="118"/>
      <c r="B27" s="121"/>
      <c r="C27" s="118"/>
      <c r="D27" s="55" t="s">
        <v>2</v>
      </c>
      <c r="E27" s="40">
        <v>27.32</v>
      </c>
      <c r="F27" s="41">
        <v>27.17</v>
      </c>
      <c r="G27" s="41">
        <v>27.22</v>
      </c>
      <c r="H27" s="3">
        <f t="shared" ref="H27:H29" si="3">(G27-G9)</f>
        <v>-1.6099999999999994</v>
      </c>
      <c r="I27" s="37" t="s">
        <v>25</v>
      </c>
      <c r="J27" s="40">
        <v>447021056</v>
      </c>
      <c r="K27" s="41">
        <v>437256192</v>
      </c>
      <c r="L27" s="41">
        <v>442110897.23000002</v>
      </c>
      <c r="M27" s="1">
        <f>(L27-L9)</f>
        <v>36185954.460000038</v>
      </c>
      <c r="N27" s="40">
        <v>55443456</v>
      </c>
      <c r="O27" s="41">
        <v>55443456</v>
      </c>
      <c r="P27" s="41">
        <v>55443456</v>
      </c>
      <c r="Q27" s="67">
        <f>(P27-P9)</f>
        <v>0</v>
      </c>
      <c r="R27" s="40">
        <v>262784</v>
      </c>
      <c r="S27" s="41">
        <v>262784</v>
      </c>
      <c r="T27" s="41">
        <v>262784</v>
      </c>
      <c r="U27" s="67">
        <f>(T27-T9)</f>
        <v>0</v>
      </c>
      <c r="V27" s="115"/>
    </row>
    <row r="28" spans="1:22" ht="10.8" thickBot="1" x14ac:dyDescent="0.35">
      <c r="A28" s="118"/>
      <c r="B28" s="121"/>
      <c r="C28" s="118"/>
      <c r="D28" s="55" t="s">
        <v>6</v>
      </c>
      <c r="E28" s="36">
        <v>104.08</v>
      </c>
      <c r="F28" s="1">
        <v>46</v>
      </c>
      <c r="G28" s="1">
        <v>57.28</v>
      </c>
      <c r="H28" s="3">
        <f t="shared" si="3"/>
        <v>19.130000000000003</v>
      </c>
      <c r="I28" s="37"/>
      <c r="N28" s="59"/>
      <c r="R28" s="59"/>
      <c r="V28" s="115"/>
    </row>
    <row r="29" spans="1:22" ht="10.8" thickBot="1" x14ac:dyDescent="0.35">
      <c r="A29" s="118"/>
      <c r="B29" s="121"/>
      <c r="C29" s="118"/>
      <c r="D29" s="55" t="s">
        <v>7</v>
      </c>
      <c r="E29" s="40">
        <v>83.92</v>
      </c>
      <c r="F29" s="41">
        <v>52.17</v>
      </c>
      <c r="G29" s="41">
        <v>58.8</v>
      </c>
      <c r="H29" s="3">
        <f t="shared" si="3"/>
        <v>20.599999999999994</v>
      </c>
      <c r="I29" s="37"/>
      <c r="N29" s="59"/>
      <c r="R29" s="59"/>
      <c r="V29" s="115"/>
    </row>
    <row r="30" spans="1:22" ht="10.8" thickBot="1" x14ac:dyDescent="0.35">
      <c r="A30" s="118"/>
      <c r="B30" s="121"/>
      <c r="C30" s="118"/>
      <c r="D30" s="55" t="s">
        <v>8</v>
      </c>
      <c r="E30" s="61">
        <v>959</v>
      </c>
      <c r="F30" s="4">
        <v>863</v>
      </c>
      <c r="G30" s="4">
        <v>957.72</v>
      </c>
      <c r="H30" s="62" t="s">
        <v>23</v>
      </c>
      <c r="I30" s="37"/>
      <c r="N30" s="59"/>
      <c r="R30" s="59"/>
      <c r="V30" s="115"/>
    </row>
    <row r="31" spans="1:22" ht="10.8" thickBot="1" x14ac:dyDescent="0.35">
      <c r="A31" s="119"/>
      <c r="B31" s="122"/>
      <c r="C31" s="119"/>
      <c r="D31" s="55" t="s">
        <v>85</v>
      </c>
      <c r="E31" s="61"/>
      <c r="F31" s="4"/>
      <c r="G31" s="4"/>
      <c r="H31" s="62">
        <v>32</v>
      </c>
      <c r="I31" s="37"/>
      <c r="J31" s="63"/>
      <c r="K31" s="63"/>
      <c r="L31" s="63"/>
      <c r="M31" s="63"/>
      <c r="N31" s="64"/>
      <c r="O31" s="63"/>
      <c r="P31" s="63"/>
      <c r="Q31" s="63"/>
      <c r="R31" s="64"/>
      <c r="S31" s="63"/>
      <c r="T31" s="63"/>
      <c r="U31" s="63"/>
      <c r="V31" s="116"/>
    </row>
    <row r="32" spans="1:22" ht="16.2" customHeight="1" x14ac:dyDescent="0.3">
      <c r="A32" s="68" t="s">
        <v>37</v>
      </c>
      <c r="B32" s="69" t="s">
        <v>58</v>
      </c>
    </row>
    <row r="33" spans="1:5" ht="16.2" customHeight="1" x14ac:dyDescent="0.3">
      <c r="A33" s="70" t="s">
        <v>38</v>
      </c>
      <c r="B33" s="71" t="s">
        <v>59</v>
      </c>
    </row>
    <row r="34" spans="1:5" ht="16.2" customHeight="1" x14ac:dyDescent="0.3">
      <c r="A34" s="72" t="s">
        <v>39</v>
      </c>
      <c r="B34" s="72" t="s">
        <v>40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48">
    <mergeCell ref="A1:V1"/>
    <mergeCell ref="A2:A3"/>
    <mergeCell ref="B2:B3"/>
    <mergeCell ref="C2:C3"/>
    <mergeCell ref="E2:H2"/>
    <mergeCell ref="J2:M2"/>
    <mergeCell ref="N2:Q2"/>
    <mergeCell ref="R2:U2"/>
    <mergeCell ref="A4:A7"/>
    <mergeCell ref="B4:B7"/>
    <mergeCell ref="C4:C7"/>
    <mergeCell ref="V4:V7"/>
    <mergeCell ref="A8:A15"/>
    <mergeCell ref="B8:B15"/>
    <mergeCell ref="C8:C15"/>
    <mergeCell ref="V8:V15"/>
    <mergeCell ref="J10:M10"/>
    <mergeCell ref="N10:Q10"/>
    <mergeCell ref="R10:U10"/>
    <mergeCell ref="J11:M11"/>
    <mergeCell ref="N11:Q11"/>
    <mergeCell ref="R11:U11"/>
    <mergeCell ref="J12:M12"/>
    <mergeCell ref="N12:Q12"/>
    <mergeCell ref="R12:U12"/>
    <mergeCell ref="J13:M13"/>
    <mergeCell ref="N13:Q13"/>
    <mergeCell ref="R13:U13"/>
    <mergeCell ref="J14:M14"/>
    <mergeCell ref="N14:Q14"/>
    <mergeCell ref="R14:U14"/>
    <mergeCell ref="J15:M15"/>
    <mergeCell ref="N15:Q15"/>
    <mergeCell ref="R15:U15"/>
    <mergeCell ref="A16:A20"/>
    <mergeCell ref="B16:B20"/>
    <mergeCell ref="C16:C20"/>
    <mergeCell ref="A36:E36"/>
    <mergeCell ref="A37:E37"/>
    <mergeCell ref="V16:V20"/>
    <mergeCell ref="A21:A25"/>
    <mergeCell ref="B21:B25"/>
    <mergeCell ref="C21:C25"/>
    <mergeCell ref="V21:V25"/>
    <mergeCell ref="A26:A31"/>
    <mergeCell ref="B26:B31"/>
    <mergeCell ref="C26:C31"/>
    <mergeCell ref="V26:V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8AD0-2C0B-4004-A478-F4D58E771AD1}">
  <dimension ref="A1:N37"/>
  <sheetViews>
    <sheetView workbookViewId="0">
      <selection activeCell="L26" sqref="L26"/>
    </sheetView>
  </sheetViews>
  <sheetFormatPr defaultRowHeight="10.199999999999999" x14ac:dyDescent="0.3"/>
  <cols>
    <col min="1" max="1" width="12.109375" style="58" bestFit="1" customWidth="1"/>
    <col min="2" max="2" width="27.21875" style="58" customWidth="1"/>
    <col min="3" max="3" width="8.88671875" style="58"/>
    <col min="4" max="4" width="15.44140625" style="58" bestFit="1" customWidth="1"/>
    <col min="5" max="8" width="9" style="58" bestFit="1" customWidth="1"/>
    <col min="9" max="9" width="14.88671875" style="58" customWidth="1"/>
    <col min="10" max="12" width="11.44140625" style="58" bestFit="1" customWidth="1"/>
    <col min="13" max="13" width="9" style="58" bestFit="1" customWidth="1"/>
    <col min="14" max="14" width="23.6640625" style="58" customWidth="1"/>
    <col min="15" max="16384" width="8.88671875" style="58"/>
  </cols>
  <sheetData>
    <row r="1" spans="1:14" ht="10.8" thickBot="1" x14ac:dyDescent="0.35">
      <c r="A1" s="137" t="s">
        <v>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</row>
    <row r="2" spans="1:14" ht="10.8" thickBot="1" x14ac:dyDescent="0.35">
      <c r="A2" s="140" t="s">
        <v>13</v>
      </c>
      <c r="B2" s="140" t="s">
        <v>0</v>
      </c>
      <c r="C2" s="140" t="s">
        <v>14</v>
      </c>
      <c r="D2" s="5"/>
      <c r="E2" s="142" t="s">
        <v>10</v>
      </c>
      <c r="F2" s="143"/>
      <c r="G2" s="143"/>
      <c r="H2" s="144"/>
      <c r="I2" s="6" t="s">
        <v>15</v>
      </c>
      <c r="J2" s="180" t="s">
        <v>54</v>
      </c>
      <c r="K2" s="181"/>
      <c r="L2" s="181"/>
      <c r="M2" s="183"/>
      <c r="N2" s="7" t="s">
        <v>16</v>
      </c>
    </row>
    <row r="3" spans="1:14" ht="10.8" thickBot="1" x14ac:dyDescent="0.35">
      <c r="A3" s="141"/>
      <c r="B3" s="141"/>
      <c r="C3" s="141"/>
      <c r="D3" s="8" t="s">
        <v>17</v>
      </c>
      <c r="E3" s="9" t="s">
        <v>18</v>
      </c>
      <c r="F3" s="10" t="s">
        <v>19</v>
      </c>
      <c r="G3" s="10" t="s">
        <v>20</v>
      </c>
      <c r="H3" s="10" t="s">
        <v>21</v>
      </c>
      <c r="I3" s="10" t="s">
        <v>17</v>
      </c>
      <c r="J3" s="9" t="s">
        <v>18</v>
      </c>
      <c r="K3" s="10" t="s">
        <v>19</v>
      </c>
      <c r="L3" s="10" t="s">
        <v>20</v>
      </c>
      <c r="M3" s="10" t="s">
        <v>21</v>
      </c>
      <c r="N3" s="11"/>
    </row>
    <row r="4" spans="1:14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14"/>
    </row>
    <row r="5" spans="1:14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115"/>
    </row>
    <row r="6" spans="1:14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115"/>
    </row>
    <row r="7" spans="1:14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116"/>
    </row>
    <row r="8" spans="1:14" ht="10.8" thickBot="1" x14ac:dyDescent="0.35">
      <c r="A8" s="127">
        <v>1</v>
      </c>
      <c r="B8" s="128" t="s">
        <v>24</v>
      </c>
      <c r="C8" s="129" t="s">
        <v>23</v>
      </c>
      <c r="D8" s="35" t="s">
        <v>1</v>
      </c>
      <c r="E8" s="36">
        <v>32.86</v>
      </c>
      <c r="F8" s="1">
        <v>21.05</v>
      </c>
      <c r="G8" s="1">
        <v>23.19</v>
      </c>
      <c r="H8" s="1">
        <f>(G8-G4)</f>
        <v>11.950000000000001</v>
      </c>
      <c r="I8" s="37" t="s">
        <v>1</v>
      </c>
      <c r="J8" s="36">
        <v>70.72</v>
      </c>
      <c r="K8" s="1">
        <v>66.540000000000006</v>
      </c>
      <c r="L8" s="1">
        <v>68.33</v>
      </c>
      <c r="M8" s="38" t="s">
        <v>23</v>
      </c>
      <c r="N8" s="114"/>
    </row>
    <row r="9" spans="1:14" ht="10.8" thickBot="1" x14ac:dyDescent="0.35">
      <c r="A9" s="118"/>
      <c r="B9" s="121"/>
      <c r="C9" s="130"/>
      <c r="D9" s="35" t="s">
        <v>2</v>
      </c>
      <c r="E9" s="40">
        <v>22.54</v>
      </c>
      <c r="F9" s="41">
        <v>21.51</v>
      </c>
      <c r="G9" s="41">
        <v>21.63</v>
      </c>
      <c r="H9" s="1">
        <f t="shared" ref="H9:H11" si="0">(G9-G5)</f>
        <v>5.41</v>
      </c>
      <c r="I9" s="35" t="s">
        <v>25</v>
      </c>
      <c r="J9" s="40">
        <v>455278592</v>
      </c>
      <c r="K9" s="41">
        <v>445710336</v>
      </c>
      <c r="L9" s="41">
        <v>450549917.54000002</v>
      </c>
      <c r="M9" s="42" t="s">
        <v>23</v>
      </c>
      <c r="N9" s="115"/>
    </row>
    <row r="10" spans="1:14" ht="10.8" thickBot="1" x14ac:dyDescent="0.35">
      <c r="A10" s="118"/>
      <c r="B10" s="121"/>
      <c r="C10" s="130"/>
      <c r="D10" s="35" t="s">
        <v>3</v>
      </c>
      <c r="E10" s="36">
        <v>31.5</v>
      </c>
      <c r="F10" s="1">
        <v>11.83</v>
      </c>
      <c r="G10" s="1">
        <v>19.149999999999999</v>
      </c>
      <c r="H10" s="1">
        <f t="shared" si="0"/>
        <v>11.829999999999998</v>
      </c>
      <c r="I10" s="35" t="s">
        <v>26</v>
      </c>
      <c r="J10" s="131">
        <v>204800</v>
      </c>
      <c r="K10" s="132"/>
      <c r="L10" s="132"/>
      <c r="M10" s="133"/>
      <c r="N10" s="115"/>
    </row>
    <row r="11" spans="1:14" ht="10.8" thickBot="1" x14ac:dyDescent="0.35">
      <c r="A11" s="118"/>
      <c r="B11" s="121"/>
      <c r="C11" s="130"/>
      <c r="D11" s="35" t="s">
        <v>4</v>
      </c>
      <c r="E11" s="40">
        <v>23.08</v>
      </c>
      <c r="F11" s="41">
        <v>16.25</v>
      </c>
      <c r="G11" s="41">
        <v>19.13</v>
      </c>
      <c r="H11" s="1">
        <f t="shared" si="0"/>
        <v>12.189999999999998</v>
      </c>
      <c r="I11" s="35" t="s">
        <v>27</v>
      </c>
      <c r="J11" s="131">
        <v>40</v>
      </c>
      <c r="K11" s="132"/>
      <c r="L11" s="132"/>
      <c r="M11" s="133"/>
      <c r="N11" s="115"/>
    </row>
    <row r="12" spans="1:14" ht="10.8" thickBot="1" x14ac:dyDescent="0.35">
      <c r="A12" s="118"/>
      <c r="B12" s="121"/>
      <c r="C12" s="130"/>
      <c r="D12" s="35" t="s">
        <v>5</v>
      </c>
      <c r="E12" s="36">
        <v>2.8450000000000002</v>
      </c>
      <c r="F12" s="1">
        <v>0.75800000000000001</v>
      </c>
      <c r="G12" s="1">
        <v>1.151</v>
      </c>
      <c r="H12" s="1" t="s">
        <v>23</v>
      </c>
      <c r="I12" s="35" t="s">
        <v>28</v>
      </c>
      <c r="J12" s="131">
        <v>42949672960</v>
      </c>
      <c r="K12" s="132"/>
      <c r="L12" s="132"/>
      <c r="M12" s="133"/>
      <c r="N12" s="115"/>
    </row>
    <row r="13" spans="1:14" ht="10.8" thickBot="1" x14ac:dyDescent="0.35">
      <c r="A13" s="118"/>
      <c r="B13" s="121"/>
      <c r="C13" s="130"/>
      <c r="D13" s="35"/>
      <c r="E13" s="44"/>
      <c r="F13" s="42"/>
      <c r="G13" s="42"/>
      <c r="H13" s="42"/>
      <c r="I13" s="35" t="s">
        <v>29</v>
      </c>
      <c r="J13" s="131">
        <v>2</v>
      </c>
      <c r="K13" s="132"/>
      <c r="L13" s="132"/>
      <c r="M13" s="133"/>
      <c r="N13" s="115"/>
    </row>
    <row r="14" spans="1:14" ht="10.8" thickBot="1" x14ac:dyDescent="0.35">
      <c r="A14" s="118"/>
      <c r="B14" s="121"/>
      <c r="C14" s="130"/>
      <c r="D14" s="35"/>
      <c r="E14" s="45"/>
      <c r="F14" s="38"/>
      <c r="G14" s="38"/>
      <c r="H14" s="46"/>
      <c r="I14" s="35" t="s">
        <v>30</v>
      </c>
      <c r="J14" s="131">
        <v>4096</v>
      </c>
      <c r="K14" s="132"/>
      <c r="L14" s="132"/>
      <c r="M14" s="133"/>
      <c r="N14" s="115"/>
    </row>
    <row r="15" spans="1:14" ht="10.8" thickBot="1" x14ac:dyDescent="0.35">
      <c r="A15" s="118"/>
      <c r="B15" s="121"/>
      <c r="C15" s="130"/>
      <c r="D15" s="47"/>
      <c r="E15" s="48"/>
      <c r="F15" s="49"/>
      <c r="G15" s="49"/>
      <c r="H15" s="50"/>
      <c r="I15" s="47" t="s">
        <v>31</v>
      </c>
      <c r="J15" s="134">
        <v>0</v>
      </c>
      <c r="K15" s="135"/>
      <c r="L15" s="135"/>
      <c r="M15" s="136"/>
      <c r="N15" s="116"/>
    </row>
    <row r="16" spans="1:14" ht="10.8" thickBot="1" x14ac:dyDescent="0.35">
      <c r="A16" s="117">
        <v>2</v>
      </c>
      <c r="B16" s="120" t="s">
        <v>32</v>
      </c>
      <c r="C16" s="117" t="s">
        <v>33</v>
      </c>
      <c r="D16" s="51" t="s">
        <v>1</v>
      </c>
      <c r="E16" s="52">
        <v>44.53</v>
      </c>
      <c r="F16" s="53">
        <v>21.13</v>
      </c>
      <c r="G16" s="53">
        <v>34.71</v>
      </c>
      <c r="H16" s="2">
        <f>(G16-G8)</f>
        <v>11.52</v>
      </c>
      <c r="I16" s="54" t="s">
        <v>1</v>
      </c>
      <c r="J16" s="52">
        <v>68.319999999999993</v>
      </c>
      <c r="K16" s="53">
        <v>66.67</v>
      </c>
      <c r="L16" s="53">
        <v>68.09</v>
      </c>
      <c r="M16" s="53">
        <f>(L16-L8)</f>
        <v>-0.23999999999999488</v>
      </c>
      <c r="N16" s="114"/>
    </row>
    <row r="17" spans="1:14" ht="10.8" thickBot="1" x14ac:dyDescent="0.35">
      <c r="A17" s="118"/>
      <c r="B17" s="121"/>
      <c r="C17" s="118"/>
      <c r="D17" s="55" t="s">
        <v>2</v>
      </c>
      <c r="E17" s="40">
        <v>21.57</v>
      </c>
      <c r="F17" s="41">
        <v>21.44</v>
      </c>
      <c r="G17" s="41">
        <v>21.5</v>
      </c>
      <c r="H17" s="3">
        <f t="shared" ref="H17:H19" si="1">(G17-G9)</f>
        <v>-0.12999999999999901</v>
      </c>
      <c r="I17" s="56" t="s">
        <v>25</v>
      </c>
      <c r="J17" s="40">
        <v>468320256</v>
      </c>
      <c r="K17" s="41">
        <v>458686464</v>
      </c>
      <c r="L17" s="41">
        <v>463425220.92000002</v>
      </c>
      <c r="M17" s="1">
        <f>(L17-L9)</f>
        <v>12875303.379999995</v>
      </c>
      <c r="N17" s="115"/>
    </row>
    <row r="18" spans="1:14" ht="10.8" thickBot="1" x14ac:dyDescent="0.35">
      <c r="A18" s="118"/>
      <c r="B18" s="121"/>
      <c r="C18" s="118"/>
      <c r="D18" s="55" t="s">
        <v>6</v>
      </c>
      <c r="E18" s="36">
        <v>47.17</v>
      </c>
      <c r="F18" s="1">
        <v>13.17</v>
      </c>
      <c r="G18" s="1">
        <v>29.53</v>
      </c>
      <c r="H18" s="3">
        <f t="shared" si="1"/>
        <v>10.380000000000003</v>
      </c>
      <c r="I18" s="56"/>
      <c r="N18" s="115"/>
    </row>
    <row r="19" spans="1:14" ht="10.8" thickBot="1" x14ac:dyDescent="0.35">
      <c r="A19" s="118"/>
      <c r="B19" s="121"/>
      <c r="C19" s="118"/>
      <c r="D19" s="55" t="s">
        <v>7</v>
      </c>
      <c r="E19" s="40">
        <v>33.67</v>
      </c>
      <c r="F19" s="41">
        <v>16.579999999999998</v>
      </c>
      <c r="G19" s="41">
        <v>28.71</v>
      </c>
      <c r="H19" s="3">
        <f t="shared" si="1"/>
        <v>9.5800000000000018</v>
      </c>
      <c r="I19" s="56"/>
      <c r="N19" s="115"/>
    </row>
    <row r="20" spans="1:14" ht="10.8" thickBot="1" x14ac:dyDescent="0.35">
      <c r="A20" s="119"/>
      <c r="B20" s="122"/>
      <c r="C20" s="119"/>
      <c r="D20" s="55" t="s">
        <v>8</v>
      </c>
      <c r="E20" s="61">
        <v>912</v>
      </c>
      <c r="F20" s="4">
        <v>545</v>
      </c>
      <c r="G20" s="4">
        <v>649.97</v>
      </c>
      <c r="H20" s="62" t="s">
        <v>23</v>
      </c>
      <c r="I20" s="56"/>
      <c r="J20" s="63"/>
      <c r="K20" s="63"/>
      <c r="L20" s="63"/>
      <c r="M20" s="63"/>
      <c r="N20" s="116"/>
    </row>
    <row r="21" spans="1:14" ht="10.8" thickBot="1" x14ac:dyDescent="0.35">
      <c r="A21" s="117">
        <v>3</v>
      </c>
      <c r="B21" s="120" t="s">
        <v>34</v>
      </c>
      <c r="C21" s="117" t="s">
        <v>33</v>
      </c>
      <c r="D21" s="51" t="s">
        <v>1</v>
      </c>
      <c r="E21" s="52">
        <v>50.3</v>
      </c>
      <c r="F21" s="53">
        <v>20.68</v>
      </c>
      <c r="G21" s="53">
        <v>37.4</v>
      </c>
      <c r="H21" s="2">
        <f>(G21-G8)</f>
        <v>14.209999999999997</v>
      </c>
      <c r="I21" s="35" t="s">
        <v>1</v>
      </c>
      <c r="J21" s="52">
        <v>69.64</v>
      </c>
      <c r="K21" s="53">
        <v>66.8</v>
      </c>
      <c r="L21" s="53">
        <v>69.25</v>
      </c>
      <c r="M21" s="53">
        <f>(L21-L8)</f>
        <v>0.92000000000000171</v>
      </c>
      <c r="N21" s="114" t="s">
        <v>44</v>
      </c>
    </row>
    <row r="22" spans="1:14" ht="10.8" thickBot="1" x14ac:dyDescent="0.35">
      <c r="A22" s="118"/>
      <c r="B22" s="121"/>
      <c r="C22" s="118"/>
      <c r="D22" s="55" t="s">
        <v>2</v>
      </c>
      <c r="E22" s="40">
        <v>21.63</v>
      </c>
      <c r="F22" s="41">
        <v>21.34</v>
      </c>
      <c r="G22" s="41">
        <v>21.49</v>
      </c>
      <c r="H22" s="3">
        <f t="shared" ref="H22:H24" si="2">(G22-G9)</f>
        <v>-0.14000000000000057</v>
      </c>
      <c r="I22" s="37" t="s">
        <v>25</v>
      </c>
      <c r="J22" s="40">
        <v>481296384</v>
      </c>
      <c r="K22" s="41">
        <v>470745088</v>
      </c>
      <c r="L22" s="41">
        <v>475937555.69</v>
      </c>
      <c r="M22" s="1">
        <f>(L22-L9)</f>
        <v>25387638.149999976</v>
      </c>
      <c r="N22" s="115"/>
    </row>
    <row r="23" spans="1:14" ht="10.8" thickBot="1" x14ac:dyDescent="0.35">
      <c r="A23" s="118"/>
      <c r="B23" s="121"/>
      <c r="C23" s="118"/>
      <c r="D23" s="55" t="s">
        <v>6</v>
      </c>
      <c r="E23" s="36">
        <v>72.83</v>
      </c>
      <c r="F23" s="1">
        <v>22.67</v>
      </c>
      <c r="G23" s="1">
        <v>32.729999999999997</v>
      </c>
      <c r="H23" s="3">
        <f t="shared" si="2"/>
        <v>13.579999999999998</v>
      </c>
      <c r="I23" s="37"/>
      <c r="N23" s="115"/>
    </row>
    <row r="24" spans="1:14" ht="10.8" thickBot="1" x14ac:dyDescent="0.35">
      <c r="A24" s="118"/>
      <c r="B24" s="121"/>
      <c r="C24" s="118"/>
      <c r="D24" s="55" t="s">
        <v>7</v>
      </c>
      <c r="E24" s="40">
        <v>51</v>
      </c>
      <c r="F24" s="41">
        <v>21.58</v>
      </c>
      <c r="G24" s="41">
        <v>30.8</v>
      </c>
      <c r="H24" s="3">
        <f t="shared" si="2"/>
        <v>11.670000000000002</v>
      </c>
      <c r="I24" s="37"/>
      <c r="N24" s="115"/>
    </row>
    <row r="25" spans="1:14" ht="10.8" thickBot="1" x14ac:dyDescent="0.35">
      <c r="A25" s="119"/>
      <c r="B25" s="122"/>
      <c r="C25" s="119"/>
      <c r="D25" s="55" t="s">
        <v>8</v>
      </c>
      <c r="E25" s="61">
        <v>16.5</v>
      </c>
      <c r="F25" s="4">
        <v>0</v>
      </c>
      <c r="G25" s="4">
        <v>5.54</v>
      </c>
      <c r="H25" s="62" t="s">
        <v>23</v>
      </c>
      <c r="I25" s="37"/>
      <c r="J25" s="63"/>
      <c r="K25" s="63"/>
      <c r="L25" s="63"/>
      <c r="M25" s="63"/>
      <c r="N25" s="116"/>
    </row>
    <row r="26" spans="1:14" ht="10.8" thickBot="1" x14ac:dyDescent="0.35">
      <c r="A26" s="117">
        <v>4</v>
      </c>
      <c r="B26" s="120" t="s">
        <v>35</v>
      </c>
      <c r="C26" s="117" t="s">
        <v>36</v>
      </c>
      <c r="D26" s="51" t="s">
        <v>1</v>
      </c>
      <c r="E26" s="52">
        <v>45.62</v>
      </c>
      <c r="F26" s="53">
        <v>22.35</v>
      </c>
      <c r="G26" s="53">
        <v>36.630000000000003</v>
      </c>
      <c r="H26" s="2">
        <f>(G26-G8)</f>
        <v>13.440000000000001</v>
      </c>
      <c r="I26" s="35" t="s">
        <v>1</v>
      </c>
      <c r="J26" s="52">
        <v>71.099999999999994</v>
      </c>
      <c r="K26" s="53">
        <v>66.66</v>
      </c>
      <c r="L26" s="53">
        <v>70.27</v>
      </c>
      <c r="M26" s="53">
        <f>(L26-L8)</f>
        <v>1.9399999999999977</v>
      </c>
      <c r="N26" s="114" t="s">
        <v>91</v>
      </c>
    </row>
    <row r="27" spans="1:14" ht="10.8" thickBot="1" x14ac:dyDescent="0.35">
      <c r="A27" s="118"/>
      <c r="B27" s="121"/>
      <c r="C27" s="118"/>
      <c r="D27" s="55" t="s">
        <v>2</v>
      </c>
      <c r="E27" s="40">
        <v>21.47</v>
      </c>
      <c r="F27" s="41">
        <v>21.34</v>
      </c>
      <c r="G27" s="41">
        <v>21.42</v>
      </c>
      <c r="H27" s="3">
        <f t="shared" ref="H27:H29" si="3">(G27-G9)</f>
        <v>-0.2099999999999973</v>
      </c>
      <c r="I27" s="37" t="s">
        <v>25</v>
      </c>
      <c r="J27" s="40">
        <v>495648768</v>
      </c>
      <c r="K27" s="41">
        <v>483983360</v>
      </c>
      <c r="L27" s="41">
        <v>489735404.31</v>
      </c>
      <c r="M27" s="1">
        <f>(L27-L9)</f>
        <v>39185486.769999981</v>
      </c>
      <c r="N27" s="115"/>
    </row>
    <row r="28" spans="1:14" ht="10.8" thickBot="1" x14ac:dyDescent="0.35">
      <c r="A28" s="118"/>
      <c r="B28" s="121"/>
      <c r="C28" s="118"/>
      <c r="D28" s="55" t="s">
        <v>6</v>
      </c>
      <c r="E28" s="36">
        <v>132.33000000000001</v>
      </c>
      <c r="F28" s="1">
        <v>22.5</v>
      </c>
      <c r="G28" s="1">
        <v>48.19</v>
      </c>
      <c r="H28" s="3">
        <f t="shared" si="3"/>
        <v>29.04</v>
      </c>
      <c r="I28" s="37"/>
      <c r="N28" s="115"/>
    </row>
    <row r="29" spans="1:14" ht="10.8" thickBot="1" x14ac:dyDescent="0.35">
      <c r="A29" s="118"/>
      <c r="B29" s="121"/>
      <c r="C29" s="118"/>
      <c r="D29" s="55" t="s">
        <v>7</v>
      </c>
      <c r="E29" s="40">
        <v>93.67</v>
      </c>
      <c r="F29" s="41">
        <v>29.5</v>
      </c>
      <c r="G29" s="41">
        <v>46.88</v>
      </c>
      <c r="H29" s="3">
        <f t="shared" si="3"/>
        <v>27.750000000000004</v>
      </c>
      <c r="I29" s="37"/>
      <c r="N29" s="115"/>
    </row>
    <row r="30" spans="1:14" ht="10.8" thickBot="1" x14ac:dyDescent="0.35">
      <c r="A30" s="118"/>
      <c r="B30" s="121"/>
      <c r="C30" s="118"/>
      <c r="D30" s="55" t="s">
        <v>8</v>
      </c>
      <c r="E30" s="61">
        <v>959</v>
      </c>
      <c r="F30" s="4">
        <v>863</v>
      </c>
      <c r="G30" s="4">
        <v>957.71</v>
      </c>
      <c r="H30" s="62" t="s">
        <v>23</v>
      </c>
      <c r="I30" s="37"/>
      <c r="N30" s="115"/>
    </row>
    <row r="31" spans="1:14" ht="10.8" thickBot="1" x14ac:dyDescent="0.35">
      <c r="A31" s="119"/>
      <c r="B31" s="122"/>
      <c r="C31" s="119"/>
      <c r="D31" s="55" t="s">
        <v>85</v>
      </c>
      <c r="E31" s="61"/>
      <c r="F31" s="4"/>
      <c r="G31" s="4"/>
      <c r="H31" s="62">
        <v>8.4</v>
      </c>
      <c r="I31" s="37"/>
      <c r="J31" s="63"/>
      <c r="K31" s="63"/>
      <c r="L31" s="63"/>
      <c r="M31" s="63"/>
      <c r="N31" s="116"/>
    </row>
    <row r="32" spans="1:14" x14ac:dyDescent="0.3">
      <c r="A32" s="68" t="s">
        <v>37</v>
      </c>
      <c r="B32" s="69" t="s">
        <v>65</v>
      </c>
    </row>
    <row r="33" spans="1:5" x14ac:dyDescent="0.3">
      <c r="A33" s="70" t="s">
        <v>38</v>
      </c>
      <c r="B33" s="71" t="s">
        <v>66</v>
      </c>
    </row>
    <row r="34" spans="1:5" x14ac:dyDescent="0.3">
      <c r="A34" s="72" t="s">
        <v>39</v>
      </c>
      <c r="B34" s="72" t="s">
        <v>67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34">
    <mergeCell ref="A1:N1"/>
    <mergeCell ref="A2:A3"/>
    <mergeCell ref="B2:B3"/>
    <mergeCell ref="C2:C3"/>
    <mergeCell ref="E2:H2"/>
    <mergeCell ref="J2:M2"/>
    <mergeCell ref="A4:A7"/>
    <mergeCell ref="B4:B7"/>
    <mergeCell ref="C4:C7"/>
    <mergeCell ref="N4:N7"/>
    <mergeCell ref="A8:A15"/>
    <mergeCell ref="B8:B15"/>
    <mergeCell ref="C8:C15"/>
    <mergeCell ref="N8:N15"/>
    <mergeCell ref="J10:M10"/>
    <mergeCell ref="J11:M11"/>
    <mergeCell ref="J12:M12"/>
    <mergeCell ref="J13:M13"/>
    <mergeCell ref="J14:M14"/>
    <mergeCell ref="J15:M15"/>
    <mergeCell ref="A36:E36"/>
    <mergeCell ref="A37:E37"/>
    <mergeCell ref="A26:A31"/>
    <mergeCell ref="B26:B31"/>
    <mergeCell ref="C26:C31"/>
    <mergeCell ref="N26:N31"/>
    <mergeCell ref="N16:N20"/>
    <mergeCell ref="A21:A25"/>
    <mergeCell ref="B21:B25"/>
    <mergeCell ref="C21:C25"/>
    <mergeCell ref="N21:N25"/>
    <mergeCell ref="A16:A20"/>
    <mergeCell ref="B16:B20"/>
    <mergeCell ref="C16:C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0A24-7F0D-430B-88CA-5E8343B41B76}">
  <dimension ref="A1:R37"/>
  <sheetViews>
    <sheetView topLeftCell="B1" workbookViewId="0">
      <selection activeCell="H36" sqref="H36"/>
    </sheetView>
  </sheetViews>
  <sheetFormatPr defaultRowHeight="10.199999999999999" x14ac:dyDescent="0.3"/>
  <cols>
    <col min="1" max="1" width="12.109375" style="58" bestFit="1" customWidth="1"/>
    <col min="2" max="2" width="27.21875" style="58" customWidth="1"/>
    <col min="3" max="3" width="8.88671875" style="58"/>
    <col min="4" max="4" width="15.44140625" style="58" bestFit="1" customWidth="1"/>
    <col min="5" max="8" width="9" style="58" bestFit="1" customWidth="1"/>
    <col min="9" max="9" width="14.88671875" style="58" customWidth="1"/>
    <col min="10" max="12" width="11.44140625" style="58" bestFit="1" customWidth="1"/>
    <col min="13" max="13" width="9" style="58" bestFit="1" customWidth="1"/>
    <col min="14" max="16" width="9.44140625" style="58" bestFit="1" customWidth="1"/>
    <col min="17" max="17" width="9" style="58" bestFit="1" customWidth="1"/>
    <col min="18" max="18" width="23.6640625" style="58" customWidth="1"/>
    <col min="19" max="16384" width="8.88671875" style="58"/>
  </cols>
  <sheetData>
    <row r="1" spans="1:18" ht="10.8" thickBot="1" x14ac:dyDescent="0.35">
      <c r="A1" s="137" t="s">
        <v>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</row>
    <row r="2" spans="1:18" ht="10.8" thickBot="1" x14ac:dyDescent="0.35">
      <c r="A2" s="140" t="s">
        <v>13</v>
      </c>
      <c r="B2" s="140" t="s">
        <v>0</v>
      </c>
      <c r="C2" s="140" t="s">
        <v>14</v>
      </c>
      <c r="D2" s="5"/>
      <c r="E2" s="142" t="s">
        <v>10</v>
      </c>
      <c r="F2" s="143"/>
      <c r="G2" s="143"/>
      <c r="H2" s="144"/>
      <c r="I2" s="6" t="s">
        <v>15</v>
      </c>
      <c r="J2" s="148" t="s">
        <v>43</v>
      </c>
      <c r="K2" s="143"/>
      <c r="L2" s="143"/>
      <c r="M2" s="144"/>
      <c r="N2" s="148" t="s">
        <v>48</v>
      </c>
      <c r="O2" s="143"/>
      <c r="P2" s="143"/>
      <c r="Q2" s="143"/>
      <c r="R2" s="7" t="s">
        <v>16</v>
      </c>
    </row>
    <row r="3" spans="1:18" ht="10.8" thickBot="1" x14ac:dyDescent="0.35">
      <c r="A3" s="141"/>
      <c r="B3" s="141"/>
      <c r="C3" s="141"/>
      <c r="D3" s="8" t="s">
        <v>17</v>
      </c>
      <c r="E3" s="9" t="s">
        <v>18</v>
      </c>
      <c r="F3" s="10" t="s">
        <v>19</v>
      </c>
      <c r="G3" s="10" t="s">
        <v>20</v>
      </c>
      <c r="H3" s="10" t="s">
        <v>21</v>
      </c>
      <c r="I3" s="10" t="s">
        <v>17</v>
      </c>
      <c r="J3" s="9" t="s">
        <v>18</v>
      </c>
      <c r="K3" s="10" t="s">
        <v>19</v>
      </c>
      <c r="L3" s="10" t="s">
        <v>20</v>
      </c>
      <c r="M3" s="10" t="s">
        <v>21</v>
      </c>
      <c r="N3" s="9" t="s">
        <v>18</v>
      </c>
      <c r="O3" s="10" t="s">
        <v>19</v>
      </c>
      <c r="P3" s="10" t="s">
        <v>20</v>
      </c>
      <c r="Q3" s="10" t="s">
        <v>21</v>
      </c>
      <c r="R3" s="11"/>
    </row>
    <row r="4" spans="1:18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7"/>
      <c r="O4" s="18"/>
      <c r="P4" s="18"/>
      <c r="Q4" s="19"/>
      <c r="R4" s="114"/>
    </row>
    <row r="5" spans="1:18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25"/>
      <c r="O5" s="26"/>
      <c r="P5" s="26"/>
      <c r="Q5" s="27"/>
      <c r="R5" s="115"/>
    </row>
    <row r="6" spans="1:18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25"/>
      <c r="O6" s="26"/>
      <c r="P6" s="26"/>
      <c r="Q6" s="27"/>
      <c r="R6" s="115"/>
    </row>
    <row r="7" spans="1:18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32"/>
      <c r="O7" s="33"/>
      <c r="P7" s="33"/>
      <c r="Q7" s="34"/>
      <c r="R7" s="116"/>
    </row>
    <row r="8" spans="1:18" ht="10.8" thickBot="1" x14ac:dyDescent="0.35">
      <c r="A8" s="127">
        <v>1</v>
      </c>
      <c r="B8" s="128" t="s">
        <v>24</v>
      </c>
      <c r="C8" s="129" t="s">
        <v>23</v>
      </c>
      <c r="D8" s="35" t="s">
        <v>1</v>
      </c>
      <c r="E8" s="36">
        <v>37.119999999999997</v>
      </c>
      <c r="F8" s="1">
        <v>21.02</v>
      </c>
      <c r="G8" s="1">
        <v>24.05</v>
      </c>
      <c r="H8" s="1">
        <f>(G8-G4)</f>
        <v>12.81</v>
      </c>
      <c r="I8" s="37" t="s">
        <v>1</v>
      </c>
      <c r="J8" s="36">
        <v>66.95</v>
      </c>
      <c r="K8" s="1">
        <v>66.72</v>
      </c>
      <c r="L8" s="1">
        <v>66.849999999999994</v>
      </c>
      <c r="M8" s="38" t="s">
        <v>23</v>
      </c>
      <c r="N8" s="36">
        <v>0.09</v>
      </c>
      <c r="O8" s="1">
        <v>0.05</v>
      </c>
      <c r="P8" s="1">
        <v>0.06</v>
      </c>
      <c r="Q8" s="39" t="s">
        <v>23</v>
      </c>
      <c r="R8" s="114"/>
    </row>
    <row r="9" spans="1:18" ht="10.8" thickBot="1" x14ac:dyDescent="0.35">
      <c r="A9" s="118"/>
      <c r="B9" s="121"/>
      <c r="C9" s="130"/>
      <c r="D9" s="35" t="s">
        <v>2</v>
      </c>
      <c r="E9" s="40">
        <v>22.03</v>
      </c>
      <c r="F9" s="41">
        <v>21.91</v>
      </c>
      <c r="G9" s="41">
        <v>21.97</v>
      </c>
      <c r="H9" s="1">
        <f t="shared" ref="H9:H11" si="0">(G9-G5)</f>
        <v>5.75</v>
      </c>
      <c r="I9" s="35" t="s">
        <v>25</v>
      </c>
      <c r="J9" s="40">
        <v>579600384</v>
      </c>
      <c r="K9" s="41">
        <v>579141632</v>
      </c>
      <c r="L9" s="41">
        <v>579458389.33000004</v>
      </c>
      <c r="M9" s="42" t="s">
        <v>23</v>
      </c>
      <c r="N9" s="40">
        <v>262784</v>
      </c>
      <c r="O9" s="41">
        <v>262784</v>
      </c>
      <c r="P9" s="41">
        <v>262784</v>
      </c>
      <c r="Q9" s="43" t="s">
        <v>23</v>
      </c>
      <c r="R9" s="115"/>
    </row>
    <row r="10" spans="1:18" ht="10.8" thickBot="1" x14ac:dyDescent="0.35">
      <c r="A10" s="118"/>
      <c r="B10" s="121"/>
      <c r="C10" s="130"/>
      <c r="D10" s="35" t="s">
        <v>3</v>
      </c>
      <c r="E10" s="36">
        <v>34.08</v>
      </c>
      <c r="F10" s="1">
        <v>13.83</v>
      </c>
      <c r="G10" s="1">
        <v>20.440000000000001</v>
      </c>
      <c r="H10" s="1">
        <f t="shared" si="0"/>
        <v>13.120000000000001</v>
      </c>
      <c r="I10" s="35" t="s">
        <v>26</v>
      </c>
      <c r="J10" s="131">
        <v>204800</v>
      </c>
      <c r="K10" s="132"/>
      <c r="L10" s="132"/>
      <c r="M10" s="133"/>
      <c r="N10" s="131">
        <v>204800</v>
      </c>
      <c r="O10" s="132"/>
      <c r="P10" s="132"/>
      <c r="Q10" s="132"/>
      <c r="R10" s="115"/>
    </row>
    <row r="11" spans="1:18" ht="10.8" thickBot="1" x14ac:dyDescent="0.35">
      <c r="A11" s="118"/>
      <c r="B11" s="121"/>
      <c r="C11" s="130"/>
      <c r="D11" s="35" t="s">
        <v>4</v>
      </c>
      <c r="E11" s="40">
        <v>29</v>
      </c>
      <c r="F11" s="41">
        <v>16.75</v>
      </c>
      <c r="G11" s="41">
        <v>21.21</v>
      </c>
      <c r="H11" s="1">
        <f t="shared" si="0"/>
        <v>14.27</v>
      </c>
      <c r="I11" s="35" t="s">
        <v>27</v>
      </c>
      <c r="J11" s="131">
        <v>40</v>
      </c>
      <c r="K11" s="132"/>
      <c r="L11" s="132"/>
      <c r="M11" s="133"/>
      <c r="N11" s="131">
        <v>40</v>
      </c>
      <c r="O11" s="132"/>
      <c r="P11" s="132"/>
      <c r="Q11" s="132"/>
      <c r="R11" s="115"/>
    </row>
    <row r="12" spans="1:18" ht="10.8" thickBot="1" x14ac:dyDescent="0.35">
      <c r="A12" s="118"/>
      <c r="B12" s="121"/>
      <c r="C12" s="130"/>
      <c r="D12" s="35" t="s">
        <v>5</v>
      </c>
      <c r="E12" s="36">
        <v>4.4390000000000001</v>
      </c>
      <c r="F12" s="1">
        <v>1.177</v>
      </c>
      <c r="G12" s="1">
        <v>1.6220000000000001</v>
      </c>
      <c r="H12" s="1" t="s">
        <v>23</v>
      </c>
      <c r="I12" s="35" t="s">
        <v>28</v>
      </c>
      <c r="J12" s="131">
        <v>42949672960</v>
      </c>
      <c r="K12" s="132"/>
      <c r="L12" s="132"/>
      <c r="M12" s="133"/>
      <c r="N12" s="131">
        <v>42949672960</v>
      </c>
      <c r="O12" s="132"/>
      <c r="P12" s="132"/>
      <c r="Q12" s="132"/>
      <c r="R12" s="115"/>
    </row>
    <row r="13" spans="1:18" ht="10.8" thickBot="1" x14ac:dyDescent="0.35">
      <c r="A13" s="118"/>
      <c r="B13" s="121"/>
      <c r="C13" s="130"/>
      <c r="D13" s="35"/>
      <c r="E13" s="44"/>
      <c r="F13" s="42"/>
      <c r="G13" s="42"/>
      <c r="H13" s="42"/>
      <c r="I13" s="35" t="s">
        <v>29</v>
      </c>
      <c r="J13" s="131">
        <v>2</v>
      </c>
      <c r="K13" s="132"/>
      <c r="L13" s="132"/>
      <c r="M13" s="133"/>
      <c r="N13" s="131">
        <v>2</v>
      </c>
      <c r="O13" s="132"/>
      <c r="P13" s="132"/>
      <c r="Q13" s="132"/>
      <c r="R13" s="115"/>
    </row>
    <row r="14" spans="1:18" ht="10.8" thickBot="1" x14ac:dyDescent="0.35">
      <c r="A14" s="118"/>
      <c r="B14" s="121"/>
      <c r="C14" s="130"/>
      <c r="D14" s="35"/>
      <c r="E14" s="45"/>
      <c r="F14" s="38"/>
      <c r="G14" s="38"/>
      <c r="H14" s="46"/>
      <c r="I14" s="35" t="s">
        <v>30</v>
      </c>
      <c r="J14" s="131">
        <v>4096</v>
      </c>
      <c r="K14" s="132"/>
      <c r="L14" s="132"/>
      <c r="M14" s="133"/>
      <c r="N14" s="131">
        <v>4096</v>
      </c>
      <c r="O14" s="132"/>
      <c r="P14" s="132"/>
      <c r="Q14" s="132"/>
      <c r="R14" s="115"/>
    </row>
    <row r="15" spans="1:18" ht="10.8" thickBot="1" x14ac:dyDescent="0.35">
      <c r="A15" s="118"/>
      <c r="B15" s="121"/>
      <c r="C15" s="130"/>
      <c r="D15" s="47"/>
      <c r="E15" s="48"/>
      <c r="F15" s="49"/>
      <c r="G15" s="49"/>
      <c r="H15" s="50"/>
      <c r="I15" s="47" t="s">
        <v>31</v>
      </c>
      <c r="J15" s="134">
        <v>0</v>
      </c>
      <c r="K15" s="135"/>
      <c r="L15" s="135"/>
      <c r="M15" s="136"/>
      <c r="N15" s="134">
        <v>0</v>
      </c>
      <c r="O15" s="135"/>
      <c r="P15" s="135"/>
      <c r="Q15" s="135"/>
      <c r="R15" s="116"/>
    </row>
    <row r="16" spans="1:18" ht="10.8" thickBot="1" x14ac:dyDescent="0.35">
      <c r="A16" s="117">
        <v>2</v>
      </c>
      <c r="B16" s="120" t="s">
        <v>32</v>
      </c>
      <c r="C16" s="117" t="s">
        <v>33</v>
      </c>
      <c r="D16" s="51" t="s">
        <v>1</v>
      </c>
      <c r="E16" s="52">
        <v>57.3</v>
      </c>
      <c r="F16" s="53">
        <v>27.83</v>
      </c>
      <c r="G16" s="53">
        <v>48.61</v>
      </c>
      <c r="H16" s="2">
        <f>(G16-G8)</f>
        <v>24.56</v>
      </c>
      <c r="I16" s="54" t="s">
        <v>1</v>
      </c>
      <c r="J16" s="52">
        <v>70.17</v>
      </c>
      <c r="K16" s="53">
        <v>67.099999999999994</v>
      </c>
      <c r="L16" s="53">
        <v>69.790000000000006</v>
      </c>
      <c r="M16" s="53">
        <f>(L16-L8)</f>
        <v>2.9400000000000119</v>
      </c>
      <c r="N16" s="52">
        <v>43.48</v>
      </c>
      <c r="O16" s="53">
        <v>0.1</v>
      </c>
      <c r="P16" s="53">
        <v>38.770000000000003</v>
      </c>
      <c r="Q16" s="2">
        <f>(P16-P8)</f>
        <v>38.71</v>
      </c>
      <c r="R16" s="114"/>
    </row>
    <row r="17" spans="1:18" ht="10.8" thickBot="1" x14ac:dyDescent="0.35">
      <c r="A17" s="118"/>
      <c r="B17" s="121"/>
      <c r="C17" s="118"/>
      <c r="D17" s="55" t="s">
        <v>2</v>
      </c>
      <c r="E17" s="40">
        <v>22.05</v>
      </c>
      <c r="F17" s="41">
        <v>21.93</v>
      </c>
      <c r="G17" s="41">
        <v>21.99</v>
      </c>
      <c r="H17" s="3">
        <f t="shared" ref="H17:H19" si="1">(G17-G9)</f>
        <v>1.9999999999999574E-2</v>
      </c>
      <c r="I17" s="56" t="s">
        <v>25</v>
      </c>
      <c r="J17" s="40">
        <v>580386816</v>
      </c>
      <c r="K17" s="41">
        <v>579731456</v>
      </c>
      <c r="L17" s="41">
        <v>580018806.14999998</v>
      </c>
      <c r="M17" s="1">
        <f>(L17-L9)</f>
        <v>560416.81999993324</v>
      </c>
      <c r="N17" s="40">
        <v>262784</v>
      </c>
      <c r="O17" s="41">
        <v>262784</v>
      </c>
      <c r="P17" s="41">
        <v>262784</v>
      </c>
      <c r="Q17" s="57">
        <f>(P17-P9)</f>
        <v>0</v>
      </c>
      <c r="R17" s="115"/>
    </row>
    <row r="18" spans="1:18" ht="10.8" thickBot="1" x14ac:dyDescent="0.35">
      <c r="A18" s="118"/>
      <c r="B18" s="121"/>
      <c r="C18" s="118"/>
      <c r="D18" s="55" t="s">
        <v>6</v>
      </c>
      <c r="E18" s="36">
        <v>80.75</v>
      </c>
      <c r="F18" s="1">
        <v>15.33</v>
      </c>
      <c r="G18" s="1">
        <v>42.44</v>
      </c>
      <c r="H18" s="3">
        <f t="shared" si="1"/>
        <v>21.999999999999996</v>
      </c>
      <c r="I18" s="56"/>
      <c r="N18" s="59"/>
      <c r="Q18" s="60"/>
      <c r="R18" s="115"/>
    </row>
    <row r="19" spans="1:18" ht="10.8" thickBot="1" x14ac:dyDescent="0.35">
      <c r="A19" s="118"/>
      <c r="B19" s="121"/>
      <c r="C19" s="118"/>
      <c r="D19" s="55" t="s">
        <v>7</v>
      </c>
      <c r="E19" s="40">
        <v>52</v>
      </c>
      <c r="F19" s="41">
        <v>16.420000000000002</v>
      </c>
      <c r="G19" s="41">
        <v>40.619999999999997</v>
      </c>
      <c r="H19" s="3">
        <f t="shared" si="1"/>
        <v>19.409999999999997</v>
      </c>
      <c r="I19" s="56"/>
      <c r="N19" s="59"/>
      <c r="Q19" s="60"/>
      <c r="R19" s="115"/>
    </row>
    <row r="20" spans="1:18" ht="10.8" thickBot="1" x14ac:dyDescent="0.35">
      <c r="A20" s="119"/>
      <c r="B20" s="122"/>
      <c r="C20" s="119"/>
      <c r="D20" s="55" t="s">
        <v>8</v>
      </c>
      <c r="E20" s="61">
        <v>933</v>
      </c>
      <c r="F20" s="4">
        <v>455</v>
      </c>
      <c r="G20" s="4">
        <v>725.98</v>
      </c>
      <c r="H20" s="62" t="s">
        <v>23</v>
      </c>
      <c r="I20" s="56"/>
      <c r="J20" s="63"/>
      <c r="K20" s="63"/>
      <c r="L20" s="63"/>
      <c r="M20" s="63"/>
      <c r="N20" s="64"/>
      <c r="O20" s="63"/>
      <c r="P20" s="63"/>
      <c r="Q20" s="65"/>
      <c r="R20" s="116"/>
    </row>
    <row r="21" spans="1:18" ht="10.8" thickBot="1" x14ac:dyDescent="0.35">
      <c r="A21" s="117">
        <v>3</v>
      </c>
      <c r="B21" s="120" t="s">
        <v>34</v>
      </c>
      <c r="C21" s="117" t="s">
        <v>33</v>
      </c>
      <c r="D21" s="51" t="s">
        <v>1</v>
      </c>
      <c r="E21" s="52">
        <v>67.03</v>
      </c>
      <c r="F21" s="53">
        <v>35.53</v>
      </c>
      <c r="G21" s="53">
        <v>56.06</v>
      </c>
      <c r="H21" s="2">
        <f>(G21-G8)</f>
        <v>32.010000000000005</v>
      </c>
      <c r="I21" s="35" t="s">
        <v>1</v>
      </c>
      <c r="J21" s="52">
        <v>73.66</v>
      </c>
      <c r="K21" s="53">
        <v>67</v>
      </c>
      <c r="L21" s="53">
        <v>72.900000000000006</v>
      </c>
      <c r="M21" s="53">
        <f>(L21-L8)</f>
        <v>6.0500000000000114</v>
      </c>
      <c r="N21" s="52">
        <v>39.01</v>
      </c>
      <c r="O21" s="53">
        <v>0.1</v>
      </c>
      <c r="P21" s="53">
        <v>35.630000000000003</v>
      </c>
      <c r="Q21" s="66">
        <f>(P21-P8)</f>
        <v>35.57</v>
      </c>
      <c r="R21" s="114" t="s">
        <v>44</v>
      </c>
    </row>
    <row r="22" spans="1:18" ht="10.8" thickBot="1" x14ac:dyDescent="0.35">
      <c r="A22" s="118"/>
      <c r="B22" s="121"/>
      <c r="C22" s="118"/>
      <c r="D22" s="55" t="s">
        <v>2</v>
      </c>
      <c r="E22" s="40">
        <v>22.18</v>
      </c>
      <c r="F22" s="41">
        <v>22.03</v>
      </c>
      <c r="G22" s="41">
        <v>22.11</v>
      </c>
      <c r="H22" s="3">
        <f t="shared" ref="H22:H24" si="2">(G22-G9)</f>
        <v>0.14000000000000057</v>
      </c>
      <c r="I22" s="37" t="s">
        <v>25</v>
      </c>
      <c r="J22" s="40">
        <v>580714496</v>
      </c>
      <c r="K22" s="41">
        <v>580583424</v>
      </c>
      <c r="L22" s="41">
        <v>580654001.23000002</v>
      </c>
      <c r="M22" s="1">
        <f>(L22-L9)</f>
        <v>1195611.8999999762</v>
      </c>
      <c r="N22" s="40">
        <v>262784</v>
      </c>
      <c r="O22" s="41">
        <v>262784</v>
      </c>
      <c r="P22" s="41">
        <v>262784</v>
      </c>
      <c r="Q22" s="67">
        <f>(P22-P9)</f>
        <v>0</v>
      </c>
      <c r="R22" s="115"/>
    </row>
    <row r="23" spans="1:18" ht="10.8" thickBot="1" x14ac:dyDescent="0.35">
      <c r="A23" s="118"/>
      <c r="B23" s="121"/>
      <c r="C23" s="118"/>
      <c r="D23" s="55" t="s">
        <v>6</v>
      </c>
      <c r="E23" s="36">
        <v>157.83000000000001</v>
      </c>
      <c r="F23" s="1">
        <v>28.58</v>
      </c>
      <c r="G23" s="1">
        <v>65.37</v>
      </c>
      <c r="H23" s="3">
        <f t="shared" si="2"/>
        <v>44.930000000000007</v>
      </c>
      <c r="I23" s="37"/>
      <c r="N23" s="59"/>
      <c r="R23" s="115"/>
    </row>
    <row r="24" spans="1:18" ht="10.8" thickBot="1" x14ac:dyDescent="0.35">
      <c r="A24" s="118"/>
      <c r="B24" s="121"/>
      <c r="C24" s="118"/>
      <c r="D24" s="55" t="s">
        <v>7</v>
      </c>
      <c r="E24" s="40">
        <v>109.58</v>
      </c>
      <c r="F24" s="41">
        <v>37.25</v>
      </c>
      <c r="G24" s="41">
        <v>64.64</v>
      </c>
      <c r="H24" s="3">
        <f t="shared" si="2"/>
        <v>43.43</v>
      </c>
      <c r="I24" s="37"/>
      <c r="N24" s="59"/>
      <c r="R24" s="115"/>
    </row>
    <row r="25" spans="1:18" ht="10.8" thickBot="1" x14ac:dyDescent="0.35">
      <c r="A25" s="119"/>
      <c r="B25" s="122"/>
      <c r="C25" s="119"/>
      <c r="D25" s="55" t="s">
        <v>8</v>
      </c>
      <c r="E25" s="61">
        <v>53</v>
      </c>
      <c r="F25" s="4">
        <v>0</v>
      </c>
      <c r="G25" s="4">
        <v>8.52</v>
      </c>
      <c r="H25" s="62" t="s">
        <v>23</v>
      </c>
      <c r="I25" s="37"/>
      <c r="J25" s="63"/>
      <c r="K25" s="63"/>
      <c r="L25" s="63"/>
      <c r="M25" s="63"/>
      <c r="N25" s="64"/>
      <c r="O25" s="63"/>
      <c r="P25" s="63"/>
      <c r="Q25" s="63"/>
      <c r="R25" s="116"/>
    </row>
    <row r="26" spans="1:18" ht="10.8" thickBot="1" x14ac:dyDescent="0.35">
      <c r="A26" s="117">
        <v>4</v>
      </c>
      <c r="B26" s="120" t="s">
        <v>35</v>
      </c>
      <c r="C26" s="117" t="s">
        <v>36</v>
      </c>
      <c r="D26" s="51" t="s">
        <v>1</v>
      </c>
      <c r="E26" s="52">
        <v>63.3</v>
      </c>
      <c r="F26" s="53">
        <v>23.58</v>
      </c>
      <c r="G26" s="53">
        <v>53.69</v>
      </c>
      <c r="H26" s="2">
        <f>(G26-G8)</f>
        <v>29.639999999999997</v>
      </c>
      <c r="I26" s="35" t="s">
        <v>1</v>
      </c>
      <c r="J26" s="52">
        <v>72.92</v>
      </c>
      <c r="K26" s="53">
        <v>66.98</v>
      </c>
      <c r="L26" s="53">
        <v>72.13</v>
      </c>
      <c r="M26" s="53">
        <f>(L26-L8)</f>
        <v>5.2800000000000011</v>
      </c>
      <c r="N26" s="52">
        <v>84.93</v>
      </c>
      <c r="O26" s="53">
        <v>7.0000000000000007E-2</v>
      </c>
      <c r="P26" s="53">
        <v>75.41</v>
      </c>
      <c r="Q26" s="66">
        <f>(P26-P8)</f>
        <v>75.349999999999994</v>
      </c>
      <c r="R26" s="114" t="s">
        <v>68</v>
      </c>
    </row>
    <row r="27" spans="1:18" ht="10.8" thickBot="1" x14ac:dyDescent="0.35">
      <c r="A27" s="118"/>
      <c r="B27" s="121"/>
      <c r="C27" s="118"/>
      <c r="D27" s="55" t="s">
        <v>2</v>
      </c>
      <c r="E27" s="40">
        <v>22.22</v>
      </c>
      <c r="F27" s="41">
        <v>22.09</v>
      </c>
      <c r="G27" s="41">
        <v>22.16</v>
      </c>
      <c r="H27" s="3">
        <f t="shared" ref="H27:H29" si="3">(G27-G9)</f>
        <v>0.19000000000000128</v>
      </c>
      <c r="I27" s="37" t="s">
        <v>25</v>
      </c>
      <c r="J27" s="40">
        <v>580911104</v>
      </c>
      <c r="K27" s="41">
        <v>580714496</v>
      </c>
      <c r="L27" s="41">
        <v>580785073.23000002</v>
      </c>
      <c r="M27" s="1">
        <f>(L27-L9)</f>
        <v>1326683.8999999762</v>
      </c>
      <c r="N27" s="40">
        <v>262784</v>
      </c>
      <c r="O27" s="41">
        <v>262784</v>
      </c>
      <c r="P27" s="41">
        <v>262784</v>
      </c>
      <c r="Q27" s="67">
        <f>(P27-P9)</f>
        <v>0</v>
      </c>
      <c r="R27" s="115"/>
    </row>
    <row r="28" spans="1:18" ht="10.8" thickBot="1" x14ac:dyDescent="0.35">
      <c r="A28" s="118"/>
      <c r="B28" s="121"/>
      <c r="C28" s="118"/>
      <c r="D28" s="55" t="s">
        <v>6</v>
      </c>
      <c r="E28" s="36">
        <v>64.58</v>
      </c>
      <c r="F28" s="1">
        <v>24.5</v>
      </c>
      <c r="G28" s="1">
        <v>50.56</v>
      </c>
      <c r="H28" s="3">
        <f t="shared" si="3"/>
        <v>30.12</v>
      </c>
      <c r="I28" s="37"/>
      <c r="N28" s="59"/>
      <c r="R28" s="115"/>
    </row>
    <row r="29" spans="1:18" ht="10.8" thickBot="1" x14ac:dyDescent="0.35">
      <c r="A29" s="118"/>
      <c r="B29" s="121"/>
      <c r="C29" s="118"/>
      <c r="D29" s="55" t="s">
        <v>7</v>
      </c>
      <c r="E29" s="40">
        <v>56.42</v>
      </c>
      <c r="F29" s="41">
        <v>20.329999999999998</v>
      </c>
      <c r="G29" s="41">
        <v>48.53</v>
      </c>
      <c r="H29" s="3">
        <f t="shared" si="3"/>
        <v>27.32</v>
      </c>
      <c r="I29" s="37"/>
      <c r="N29" s="59"/>
      <c r="R29" s="115"/>
    </row>
    <row r="30" spans="1:18" ht="10.8" thickBot="1" x14ac:dyDescent="0.35">
      <c r="A30" s="118"/>
      <c r="B30" s="121"/>
      <c r="C30" s="118"/>
      <c r="D30" s="55" t="s">
        <v>8</v>
      </c>
      <c r="E30" s="61">
        <v>959</v>
      </c>
      <c r="F30" s="4">
        <v>863</v>
      </c>
      <c r="G30" s="4">
        <v>957.73</v>
      </c>
      <c r="H30" s="62" t="s">
        <v>23</v>
      </c>
      <c r="I30" s="37"/>
      <c r="N30" s="59"/>
      <c r="R30" s="115"/>
    </row>
    <row r="31" spans="1:18" ht="10.8" thickBot="1" x14ac:dyDescent="0.35">
      <c r="A31" s="119"/>
      <c r="B31" s="122"/>
      <c r="C31" s="119"/>
      <c r="D31" s="55" t="s">
        <v>85</v>
      </c>
      <c r="E31" s="61"/>
      <c r="F31" s="4"/>
      <c r="G31" s="4"/>
      <c r="H31" s="62">
        <v>22</v>
      </c>
      <c r="I31" s="37"/>
      <c r="J31" s="63"/>
      <c r="K31" s="63"/>
      <c r="L31" s="63"/>
      <c r="M31" s="63"/>
      <c r="N31" s="64"/>
      <c r="O31" s="63"/>
      <c r="P31" s="63"/>
      <c r="Q31" s="63"/>
      <c r="R31" s="116"/>
    </row>
    <row r="32" spans="1:18" ht="16.2" customHeight="1" x14ac:dyDescent="0.3">
      <c r="A32" s="68" t="s">
        <v>37</v>
      </c>
      <c r="B32" s="69" t="s">
        <v>69</v>
      </c>
    </row>
    <row r="33" spans="1:5" ht="16.2" customHeight="1" x14ac:dyDescent="0.3">
      <c r="A33" s="70" t="s">
        <v>38</v>
      </c>
      <c r="B33" s="71" t="s">
        <v>70</v>
      </c>
      <c r="D33" s="58" t="s">
        <v>92</v>
      </c>
    </row>
    <row r="34" spans="1:5" ht="16.2" customHeight="1" x14ac:dyDescent="0.3">
      <c r="A34" s="72" t="s">
        <v>39</v>
      </c>
      <c r="B34" s="72" t="s">
        <v>67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41">
    <mergeCell ref="A1:R1"/>
    <mergeCell ref="A2:A3"/>
    <mergeCell ref="B2:B3"/>
    <mergeCell ref="C2:C3"/>
    <mergeCell ref="E2:H2"/>
    <mergeCell ref="J2:M2"/>
    <mergeCell ref="N2:Q2"/>
    <mergeCell ref="A4:A7"/>
    <mergeCell ref="B4:B7"/>
    <mergeCell ref="C4:C7"/>
    <mergeCell ref="R4:R7"/>
    <mergeCell ref="A8:A15"/>
    <mergeCell ref="B8:B15"/>
    <mergeCell ref="C8:C15"/>
    <mergeCell ref="R8:R15"/>
    <mergeCell ref="J10:M10"/>
    <mergeCell ref="N10:Q10"/>
    <mergeCell ref="J11:M11"/>
    <mergeCell ref="N11:Q11"/>
    <mergeCell ref="J12:M12"/>
    <mergeCell ref="N12:Q12"/>
    <mergeCell ref="J13:M13"/>
    <mergeCell ref="N13:Q13"/>
    <mergeCell ref="J14:M14"/>
    <mergeCell ref="N14:Q14"/>
    <mergeCell ref="J15:M15"/>
    <mergeCell ref="N15:Q15"/>
    <mergeCell ref="A16:A20"/>
    <mergeCell ref="B16:B20"/>
    <mergeCell ref="C16:C20"/>
    <mergeCell ref="A36:E36"/>
    <mergeCell ref="A37:E37"/>
    <mergeCell ref="R16:R20"/>
    <mergeCell ref="A21:A25"/>
    <mergeCell ref="B21:B25"/>
    <mergeCell ref="C21:C25"/>
    <mergeCell ref="R21:R25"/>
    <mergeCell ref="A26:A31"/>
    <mergeCell ref="B26:B31"/>
    <mergeCell ref="C26:C31"/>
    <mergeCell ref="R26:R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59DE-5F4B-4E8F-A962-27F509F42FEE}">
  <dimension ref="A1:N37"/>
  <sheetViews>
    <sheetView tabSelected="1" workbookViewId="0">
      <selection activeCell="F36" sqref="F36"/>
    </sheetView>
  </sheetViews>
  <sheetFormatPr defaultRowHeight="10.199999999999999" x14ac:dyDescent="0.3"/>
  <cols>
    <col min="1" max="1" width="12.109375" style="58" bestFit="1" customWidth="1"/>
    <col min="2" max="2" width="27.21875" style="58" customWidth="1"/>
    <col min="3" max="3" width="8.88671875" style="58"/>
    <col min="4" max="4" width="15.44140625" style="58" bestFit="1" customWidth="1"/>
    <col min="5" max="8" width="9" style="58" bestFit="1" customWidth="1"/>
    <col min="9" max="9" width="14.88671875" style="58" customWidth="1"/>
    <col min="10" max="12" width="11.44140625" style="58" bestFit="1" customWidth="1"/>
    <col min="13" max="13" width="9" style="58" bestFit="1" customWidth="1"/>
    <col min="14" max="14" width="23.6640625" style="58" customWidth="1"/>
    <col min="15" max="16384" width="8.88671875" style="58"/>
  </cols>
  <sheetData>
    <row r="1" spans="1:14" ht="10.8" thickBot="1" x14ac:dyDescent="0.35">
      <c r="A1" s="137" t="s">
        <v>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</row>
    <row r="2" spans="1:14" ht="10.8" thickBot="1" x14ac:dyDescent="0.35">
      <c r="A2" s="140" t="s">
        <v>13</v>
      </c>
      <c r="B2" s="140" t="s">
        <v>0</v>
      </c>
      <c r="C2" s="140" t="s">
        <v>14</v>
      </c>
      <c r="D2" s="5"/>
      <c r="E2" s="142" t="s">
        <v>10</v>
      </c>
      <c r="F2" s="143"/>
      <c r="G2" s="143"/>
      <c r="H2" s="144"/>
      <c r="I2" s="6" t="s">
        <v>15</v>
      </c>
      <c r="J2" s="148" t="s">
        <v>71</v>
      </c>
      <c r="K2" s="143"/>
      <c r="L2" s="143"/>
      <c r="M2" s="144"/>
      <c r="N2" s="7" t="s">
        <v>16</v>
      </c>
    </row>
    <row r="3" spans="1:14" ht="10.8" thickBot="1" x14ac:dyDescent="0.35">
      <c r="A3" s="141"/>
      <c r="B3" s="141"/>
      <c r="C3" s="141"/>
      <c r="D3" s="8" t="s">
        <v>17</v>
      </c>
      <c r="E3" s="9" t="s">
        <v>18</v>
      </c>
      <c r="F3" s="10" t="s">
        <v>19</v>
      </c>
      <c r="G3" s="10" t="s">
        <v>20</v>
      </c>
      <c r="H3" s="10" t="s">
        <v>21</v>
      </c>
      <c r="I3" s="10" t="s">
        <v>17</v>
      </c>
      <c r="J3" s="9" t="s">
        <v>18</v>
      </c>
      <c r="K3" s="10" t="s">
        <v>19</v>
      </c>
      <c r="L3" s="10" t="s">
        <v>20</v>
      </c>
      <c r="M3" s="10" t="s">
        <v>21</v>
      </c>
      <c r="N3" s="11"/>
    </row>
    <row r="4" spans="1:14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14"/>
    </row>
    <row r="5" spans="1:14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115"/>
    </row>
    <row r="6" spans="1:14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115"/>
    </row>
    <row r="7" spans="1:14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116"/>
    </row>
    <row r="8" spans="1:14" ht="10.8" thickBot="1" x14ac:dyDescent="0.35">
      <c r="A8" s="127">
        <v>1</v>
      </c>
      <c r="B8" s="128" t="s">
        <v>24</v>
      </c>
      <c r="C8" s="129" t="s">
        <v>23</v>
      </c>
      <c r="D8" s="35" t="s">
        <v>1</v>
      </c>
      <c r="E8" s="36">
        <v>23.15</v>
      </c>
      <c r="F8" s="1">
        <v>8.98</v>
      </c>
      <c r="G8" s="1">
        <v>12.52</v>
      </c>
      <c r="H8" s="1">
        <f>(G8-G4)</f>
        <v>1.2799999999999994</v>
      </c>
      <c r="I8" s="37" t="s">
        <v>1</v>
      </c>
      <c r="J8" s="36">
        <v>6.94</v>
      </c>
      <c r="K8" s="1">
        <v>0.05</v>
      </c>
      <c r="L8" s="1">
        <v>0.57999999999999996</v>
      </c>
      <c r="M8" s="38" t="s">
        <v>23</v>
      </c>
      <c r="N8" s="114"/>
    </row>
    <row r="9" spans="1:14" ht="10.8" thickBot="1" x14ac:dyDescent="0.35">
      <c r="A9" s="118"/>
      <c r="B9" s="121"/>
      <c r="C9" s="130"/>
      <c r="D9" s="35" t="s">
        <v>2</v>
      </c>
      <c r="E9" s="40">
        <v>17.68</v>
      </c>
      <c r="F9" s="41">
        <v>17.55</v>
      </c>
      <c r="G9" s="41">
        <v>17.61</v>
      </c>
      <c r="H9" s="1">
        <f t="shared" ref="H9:H11" si="0">(G9-G5)</f>
        <v>1.3900000000000006</v>
      </c>
      <c r="I9" s="35" t="s">
        <v>25</v>
      </c>
      <c r="J9" s="40">
        <v>262784</v>
      </c>
      <c r="K9" s="41">
        <v>262784</v>
      </c>
      <c r="L9" s="41">
        <v>262784</v>
      </c>
      <c r="M9" s="42" t="s">
        <v>23</v>
      </c>
      <c r="N9" s="115"/>
    </row>
    <row r="10" spans="1:14" ht="10.8" thickBot="1" x14ac:dyDescent="0.35">
      <c r="A10" s="118"/>
      <c r="B10" s="121"/>
      <c r="C10" s="130"/>
      <c r="D10" s="35" t="s">
        <v>3</v>
      </c>
      <c r="E10" s="36">
        <v>20.420000000000002</v>
      </c>
      <c r="F10" s="1">
        <v>2.08</v>
      </c>
      <c r="G10" s="1">
        <v>8.5</v>
      </c>
      <c r="H10" s="1">
        <f t="shared" si="0"/>
        <v>1.1799999999999997</v>
      </c>
      <c r="I10" s="35" t="s">
        <v>26</v>
      </c>
      <c r="J10" s="131">
        <v>204800</v>
      </c>
      <c r="K10" s="132"/>
      <c r="L10" s="132"/>
      <c r="M10" s="133"/>
      <c r="N10" s="115"/>
    </row>
    <row r="11" spans="1:14" ht="10.8" thickBot="1" x14ac:dyDescent="0.35">
      <c r="A11" s="118"/>
      <c r="B11" s="121"/>
      <c r="C11" s="130"/>
      <c r="D11" s="35" t="s">
        <v>4</v>
      </c>
      <c r="E11" s="40">
        <v>14.08</v>
      </c>
      <c r="F11" s="41">
        <v>5.5</v>
      </c>
      <c r="G11" s="41">
        <v>8.91</v>
      </c>
      <c r="H11" s="1">
        <f t="shared" si="0"/>
        <v>1.9699999999999998</v>
      </c>
      <c r="I11" s="35" t="s">
        <v>27</v>
      </c>
      <c r="J11" s="131">
        <v>40</v>
      </c>
      <c r="K11" s="132"/>
      <c r="L11" s="132"/>
      <c r="M11" s="133"/>
      <c r="N11" s="115"/>
    </row>
    <row r="12" spans="1:14" ht="10.8" thickBot="1" x14ac:dyDescent="0.35">
      <c r="A12" s="118"/>
      <c r="B12" s="121"/>
      <c r="C12" s="130"/>
      <c r="D12" s="35" t="s">
        <v>5</v>
      </c>
      <c r="E12" s="36">
        <v>2.6930000000000001</v>
      </c>
      <c r="F12" s="1">
        <v>0.74099999999999999</v>
      </c>
      <c r="G12" s="1">
        <v>1.1319999999999999</v>
      </c>
      <c r="H12" s="1" t="s">
        <v>23</v>
      </c>
      <c r="I12" s="35" t="s">
        <v>28</v>
      </c>
      <c r="J12" s="131">
        <v>42949672960</v>
      </c>
      <c r="K12" s="132"/>
      <c r="L12" s="132"/>
      <c r="M12" s="133"/>
      <c r="N12" s="115"/>
    </row>
    <row r="13" spans="1:14" ht="10.8" thickBot="1" x14ac:dyDescent="0.35">
      <c r="A13" s="118"/>
      <c r="B13" s="121"/>
      <c r="C13" s="130"/>
      <c r="D13" s="35"/>
      <c r="E13" s="44"/>
      <c r="F13" s="42"/>
      <c r="G13" s="42"/>
      <c r="H13" s="42"/>
      <c r="I13" s="35" t="s">
        <v>29</v>
      </c>
      <c r="J13" s="131">
        <v>2</v>
      </c>
      <c r="K13" s="132"/>
      <c r="L13" s="132"/>
      <c r="M13" s="133"/>
      <c r="N13" s="115"/>
    </row>
    <row r="14" spans="1:14" ht="10.8" thickBot="1" x14ac:dyDescent="0.35">
      <c r="A14" s="118"/>
      <c r="B14" s="121"/>
      <c r="C14" s="130"/>
      <c r="D14" s="35"/>
      <c r="E14" s="45"/>
      <c r="F14" s="38"/>
      <c r="G14" s="38"/>
      <c r="H14" s="46"/>
      <c r="I14" s="35" t="s">
        <v>30</v>
      </c>
      <c r="J14" s="131">
        <v>4096</v>
      </c>
      <c r="K14" s="132"/>
      <c r="L14" s="132"/>
      <c r="M14" s="133"/>
      <c r="N14" s="115"/>
    </row>
    <row r="15" spans="1:14" ht="10.8" thickBot="1" x14ac:dyDescent="0.35">
      <c r="A15" s="118"/>
      <c r="B15" s="121"/>
      <c r="C15" s="130"/>
      <c r="D15" s="47"/>
      <c r="E15" s="48"/>
      <c r="F15" s="49"/>
      <c r="G15" s="49"/>
      <c r="H15" s="50"/>
      <c r="I15" s="47" t="s">
        <v>31</v>
      </c>
      <c r="J15" s="134">
        <v>0</v>
      </c>
      <c r="K15" s="135"/>
      <c r="L15" s="135"/>
      <c r="M15" s="136"/>
      <c r="N15" s="116"/>
    </row>
    <row r="16" spans="1:14" ht="10.8" thickBot="1" x14ac:dyDescent="0.35">
      <c r="A16" s="117">
        <v>2</v>
      </c>
      <c r="B16" s="120" t="s">
        <v>32</v>
      </c>
      <c r="C16" s="117" t="s">
        <v>33</v>
      </c>
      <c r="D16" s="51" t="s">
        <v>1</v>
      </c>
      <c r="E16" s="52">
        <v>44.49</v>
      </c>
      <c r="F16" s="53">
        <v>11.23</v>
      </c>
      <c r="G16" s="53">
        <v>36.159999999999997</v>
      </c>
      <c r="H16" s="2">
        <f>(G16-G8)</f>
        <v>23.639999999999997</v>
      </c>
      <c r="I16" s="54" t="s">
        <v>1</v>
      </c>
      <c r="J16" s="52">
        <v>98.21</v>
      </c>
      <c r="K16" s="53">
        <v>0.09</v>
      </c>
      <c r="L16" s="53">
        <v>88.2</v>
      </c>
      <c r="M16" s="53">
        <f>(L16-L8)</f>
        <v>87.62</v>
      </c>
      <c r="N16" s="114"/>
    </row>
    <row r="17" spans="1:14" ht="10.8" thickBot="1" x14ac:dyDescent="0.35">
      <c r="A17" s="118"/>
      <c r="B17" s="121"/>
      <c r="C17" s="118"/>
      <c r="D17" s="55" t="s">
        <v>2</v>
      </c>
      <c r="E17" s="40">
        <v>17.7</v>
      </c>
      <c r="F17" s="41">
        <v>17.57</v>
      </c>
      <c r="G17" s="41">
        <v>17.62</v>
      </c>
      <c r="H17" s="3">
        <f t="shared" ref="H17:H19" si="1">(G17-G9)</f>
        <v>1.0000000000001563E-2</v>
      </c>
      <c r="I17" s="56" t="s">
        <v>25</v>
      </c>
      <c r="J17" s="40">
        <v>262784</v>
      </c>
      <c r="K17" s="41">
        <v>262784</v>
      </c>
      <c r="L17" s="41">
        <v>262784</v>
      </c>
      <c r="M17" s="1">
        <f>(L17-L9)</f>
        <v>0</v>
      </c>
      <c r="N17" s="115"/>
    </row>
    <row r="18" spans="1:14" ht="10.8" thickBot="1" x14ac:dyDescent="0.35">
      <c r="A18" s="118"/>
      <c r="B18" s="121"/>
      <c r="C18" s="118"/>
      <c r="D18" s="55" t="s">
        <v>6</v>
      </c>
      <c r="E18" s="36">
        <v>85.58</v>
      </c>
      <c r="F18" s="1">
        <v>16.670000000000002</v>
      </c>
      <c r="G18" s="1">
        <v>33.39</v>
      </c>
      <c r="H18" s="3">
        <f t="shared" si="1"/>
        <v>24.89</v>
      </c>
      <c r="I18" s="56"/>
      <c r="N18" s="115"/>
    </row>
    <row r="19" spans="1:14" ht="10.8" thickBot="1" x14ac:dyDescent="0.35">
      <c r="A19" s="118"/>
      <c r="B19" s="121"/>
      <c r="C19" s="118"/>
      <c r="D19" s="55" t="s">
        <v>7</v>
      </c>
      <c r="E19" s="40">
        <v>53.83</v>
      </c>
      <c r="F19" s="41">
        <v>11.25</v>
      </c>
      <c r="G19" s="41">
        <v>31.98</v>
      </c>
      <c r="H19" s="3">
        <f t="shared" si="1"/>
        <v>23.07</v>
      </c>
      <c r="I19" s="56"/>
      <c r="N19" s="115"/>
    </row>
    <row r="20" spans="1:14" ht="10.8" thickBot="1" x14ac:dyDescent="0.35">
      <c r="A20" s="119"/>
      <c r="B20" s="122"/>
      <c r="C20" s="119"/>
      <c r="D20" s="55" t="s">
        <v>8</v>
      </c>
      <c r="E20" s="61">
        <v>950</v>
      </c>
      <c r="F20" s="4">
        <v>912</v>
      </c>
      <c r="G20" s="4">
        <v>939.54</v>
      </c>
      <c r="H20" s="62" t="s">
        <v>23</v>
      </c>
      <c r="I20" s="56"/>
      <c r="J20" s="63"/>
      <c r="K20" s="63"/>
      <c r="L20" s="63"/>
      <c r="M20" s="63"/>
      <c r="N20" s="116"/>
    </row>
    <row r="21" spans="1:14" ht="10.8" thickBot="1" x14ac:dyDescent="0.35">
      <c r="A21" s="117">
        <v>3</v>
      </c>
      <c r="B21" s="120" t="s">
        <v>34</v>
      </c>
      <c r="C21" s="117" t="s">
        <v>33</v>
      </c>
      <c r="D21" s="51" t="s">
        <v>1</v>
      </c>
      <c r="E21" s="52">
        <v>47.45</v>
      </c>
      <c r="F21" s="53">
        <v>11.28</v>
      </c>
      <c r="G21" s="53">
        <v>37.700000000000003</v>
      </c>
      <c r="H21" s="2">
        <f>(G21-G8)</f>
        <v>25.180000000000003</v>
      </c>
      <c r="I21" s="35" t="s">
        <v>1</v>
      </c>
      <c r="J21" s="52">
        <v>75.12</v>
      </c>
      <c r="K21" s="53">
        <v>0.09</v>
      </c>
      <c r="L21" s="53">
        <v>50.68</v>
      </c>
      <c r="M21" s="53">
        <f>(L21-L8)</f>
        <v>50.1</v>
      </c>
      <c r="N21" s="114" t="s">
        <v>44</v>
      </c>
    </row>
    <row r="22" spans="1:14" ht="10.8" thickBot="1" x14ac:dyDescent="0.35">
      <c r="A22" s="118"/>
      <c r="B22" s="121"/>
      <c r="C22" s="118"/>
      <c r="D22" s="55" t="s">
        <v>2</v>
      </c>
      <c r="E22" s="40">
        <v>17.73</v>
      </c>
      <c r="F22" s="41">
        <v>17.59</v>
      </c>
      <c r="G22" s="41">
        <v>17.64</v>
      </c>
      <c r="H22" s="3">
        <f t="shared" ref="H22:H24" si="2">(G22-G9)</f>
        <v>3.0000000000001137E-2</v>
      </c>
      <c r="I22" s="37" t="s">
        <v>25</v>
      </c>
      <c r="J22" s="40">
        <v>262784</v>
      </c>
      <c r="K22" s="41">
        <v>262784</v>
      </c>
      <c r="L22" s="41">
        <v>262784</v>
      </c>
      <c r="M22" s="1">
        <f>(L22-L9)</f>
        <v>0</v>
      </c>
      <c r="N22" s="115"/>
    </row>
    <row r="23" spans="1:14" ht="10.8" thickBot="1" x14ac:dyDescent="0.35">
      <c r="A23" s="118"/>
      <c r="B23" s="121"/>
      <c r="C23" s="118"/>
      <c r="D23" s="55" t="s">
        <v>6</v>
      </c>
      <c r="E23" s="36">
        <v>52.75</v>
      </c>
      <c r="F23" s="1">
        <v>4.25</v>
      </c>
      <c r="G23" s="1">
        <v>29.02</v>
      </c>
      <c r="H23" s="3">
        <f t="shared" si="2"/>
        <v>20.52</v>
      </c>
      <c r="I23" s="37"/>
      <c r="N23" s="115"/>
    </row>
    <row r="24" spans="1:14" ht="10.8" thickBot="1" x14ac:dyDescent="0.35">
      <c r="A24" s="118"/>
      <c r="B24" s="121"/>
      <c r="C24" s="118"/>
      <c r="D24" s="55" t="s">
        <v>7</v>
      </c>
      <c r="E24" s="40">
        <v>37</v>
      </c>
      <c r="F24" s="41">
        <v>7.58</v>
      </c>
      <c r="G24" s="41">
        <v>27.56</v>
      </c>
      <c r="H24" s="3">
        <f t="shared" si="2"/>
        <v>18.649999999999999</v>
      </c>
      <c r="I24" s="37"/>
      <c r="N24" s="115"/>
    </row>
    <row r="25" spans="1:14" ht="10.8" thickBot="1" x14ac:dyDescent="0.35">
      <c r="A25" s="119"/>
      <c r="B25" s="122"/>
      <c r="C25" s="119"/>
      <c r="D25" s="55" t="s">
        <v>8</v>
      </c>
      <c r="E25" s="61">
        <v>77.2</v>
      </c>
      <c r="F25" s="4">
        <v>0</v>
      </c>
      <c r="G25" s="4">
        <v>9.39</v>
      </c>
      <c r="H25" s="62" t="s">
        <v>23</v>
      </c>
      <c r="I25" s="37"/>
      <c r="J25" s="63"/>
      <c r="K25" s="63"/>
      <c r="L25" s="63"/>
      <c r="M25" s="63"/>
      <c r="N25" s="116"/>
    </row>
    <row r="26" spans="1:14" ht="10.8" thickBot="1" x14ac:dyDescent="0.35">
      <c r="A26" s="117">
        <v>4</v>
      </c>
      <c r="B26" s="120" t="s">
        <v>35</v>
      </c>
      <c r="C26" s="117" t="s">
        <v>36</v>
      </c>
      <c r="D26" s="51" t="s">
        <v>1</v>
      </c>
      <c r="E26" s="52">
        <v>43.22</v>
      </c>
      <c r="F26" s="53">
        <v>11.55</v>
      </c>
      <c r="G26" s="53">
        <v>36.49</v>
      </c>
      <c r="H26" s="2">
        <f>(G26-G8)</f>
        <v>23.970000000000002</v>
      </c>
      <c r="I26" s="35" t="s">
        <v>1</v>
      </c>
      <c r="J26" s="52">
        <v>80.290000000000006</v>
      </c>
      <c r="K26" s="53">
        <v>7.0000000000000007E-2</v>
      </c>
      <c r="L26" s="53">
        <v>71.569999999999993</v>
      </c>
      <c r="M26" s="53">
        <f>(L26-L8)</f>
        <v>70.989999999999995</v>
      </c>
      <c r="N26" s="114" t="s">
        <v>93</v>
      </c>
    </row>
    <row r="27" spans="1:14" ht="10.8" thickBot="1" x14ac:dyDescent="0.35">
      <c r="A27" s="118"/>
      <c r="B27" s="121"/>
      <c r="C27" s="118"/>
      <c r="D27" s="55" t="s">
        <v>2</v>
      </c>
      <c r="E27" s="40">
        <v>17.78</v>
      </c>
      <c r="F27" s="41">
        <v>17.54</v>
      </c>
      <c r="G27" s="41">
        <v>17.66</v>
      </c>
      <c r="H27" s="3">
        <f t="shared" ref="H27:H29" si="3">(G27-G9)</f>
        <v>5.0000000000000711E-2</v>
      </c>
      <c r="I27" s="37" t="s">
        <v>25</v>
      </c>
      <c r="J27" s="40">
        <v>262784</v>
      </c>
      <c r="K27" s="41">
        <v>262784</v>
      </c>
      <c r="L27" s="41">
        <v>262784</v>
      </c>
      <c r="M27" s="1">
        <f>(L27-L9)</f>
        <v>0</v>
      </c>
      <c r="N27" s="115"/>
    </row>
    <row r="28" spans="1:14" ht="10.8" thickBot="1" x14ac:dyDescent="0.35">
      <c r="A28" s="118"/>
      <c r="B28" s="121"/>
      <c r="C28" s="118"/>
      <c r="D28" s="55" t="s">
        <v>6</v>
      </c>
      <c r="E28" s="36">
        <v>116.92</v>
      </c>
      <c r="F28" s="1">
        <v>7.42</v>
      </c>
      <c r="G28" s="1">
        <v>48.94</v>
      </c>
      <c r="H28" s="3">
        <f t="shared" si="3"/>
        <v>40.44</v>
      </c>
      <c r="I28" s="37"/>
      <c r="N28" s="115"/>
    </row>
    <row r="29" spans="1:14" ht="10.8" thickBot="1" x14ac:dyDescent="0.35">
      <c r="A29" s="118"/>
      <c r="B29" s="121"/>
      <c r="C29" s="118"/>
      <c r="D29" s="55" t="s">
        <v>7</v>
      </c>
      <c r="E29" s="40">
        <v>100</v>
      </c>
      <c r="F29" s="41">
        <v>9.58</v>
      </c>
      <c r="G29" s="41">
        <v>47.37</v>
      </c>
      <c r="H29" s="3">
        <f t="shared" si="3"/>
        <v>38.459999999999994</v>
      </c>
      <c r="I29" s="37"/>
      <c r="N29" s="115"/>
    </row>
    <row r="30" spans="1:14" ht="10.8" thickBot="1" x14ac:dyDescent="0.35">
      <c r="A30" s="118"/>
      <c r="B30" s="121"/>
      <c r="C30" s="118"/>
      <c r="D30" s="55" t="s">
        <v>8</v>
      </c>
      <c r="E30" s="61">
        <v>959</v>
      </c>
      <c r="F30" s="4">
        <v>863</v>
      </c>
      <c r="G30" s="4">
        <v>957.75</v>
      </c>
      <c r="H30" s="62" t="s">
        <v>23</v>
      </c>
      <c r="I30" s="37"/>
      <c r="N30" s="115"/>
    </row>
    <row r="31" spans="1:14" ht="10.8" thickBot="1" x14ac:dyDescent="0.35">
      <c r="A31" s="119"/>
      <c r="B31" s="122"/>
      <c r="C31" s="119"/>
      <c r="D31" s="55" t="s">
        <v>85</v>
      </c>
      <c r="E31" s="61"/>
      <c r="F31" s="4"/>
      <c r="G31" s="4"/>
      <c r="H31" s="62">
        <v>15</v>
      </c>
      <c r="I31" s="37"/>
      <c r="J31" s="63"/>
      <c r="K31" s="63"/>
      <c r="L31" s="63"/>
      <c r="M31" s="63"/>
      <c r="N31" s="116"/>
    </row>
    <row r="32" spans="1:14" ht="16.2" customHeight="1" x14ac:dyDescent="0.3">
      <c r="A32" s="68" t="s">
        <v>37</v>
      </c>
      <c r="B32" s="69" t="s">
        <v>72</v>
      </c>
    </row>
    <row r="33" spans="1:5" ht="16.2" customHeight="1" x14ac:dyDescent="0.3">
      <c r="A33" s="70" t="s">
        <v>38</v>
      </c>
      <c r="B33" s="71" t="s">
        <v>73</v>
      </c>
    </row>
    <row r="34" spans="1:5" ht="16.2" customHeight="1" x14ac:dyDescent="0.3">
      <c r="A34" s="72" t="s">
        <v>39</v>
      </c>
      <c r="B34" s="72" t="s">
        <v>67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34">
    <mergeCell ref="A1:N1"/>
    <mergeCell ref="A2:A3"/>
    <mergeCell ref="B2:B3"/>
    <mergeCell ref="C2:C3"/>
    <mergeCell ref="E2:H2"/>
    <mergeCell ref="J2:M2"/>
    <mergeCell ref="A4:A7"/>
    <mergeCell ref="B4:B7"/>
    <mergeCell ref="C4:C7"/>
    <mergeCell ref="N4:N7"/>
    <mergeCell ref="A8:A15"/>
    <mergeCell ref="B8:B15"/>
    <mergeCell ref="C8:C15"/>
    <mergeCell ref="N8:N15"/>
    <mergeCell ref="J10:M10"/>
    <mergeCell ref="J11:M11"/>
    <mergeCell ref="J12:M12"/>
    <mergeCell ref="J13:M13"/>
    <mergeCell ref="J14:M14"/>
    <mergeCell ref="J15:M15"/>
    <mergeCell ref="A36:E36"/>
    <mergeCell ref="A37:E37"/>
    <mergeCell ref="A26:A31"/>
    <mergeCell ref="B26:B31"/>
    <mergeCell ref="C26:C31"/>
    <mergeCell ref="N26:N31"/>
    <mergeCell ref="N16:N20"/>
    <mergeCell ref="A21:A25"/>
    <mergeCell ref="B21:B25"/>
    <mergeCell ref="C21:C25"/>
    <mergeCell ref="N21:N25"/>
    <mergeCell ref="A16:A20"/>
    <mergeCell ref="B16:B20"/>
    <mergeCell ref="C16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D0AE-006D-4041-B8AE-EAF96DA1D812}">
  <dimension ref="A1:L7"/>
  <sheetViews>
    <sheetView zoomScale="55" zoomScaleNormal="55" workbookViewId="0">
      <selection activeCell="A8" sqref="A8"/>
    </sheetView>
  </sheetViews>
  <sheetFormatPr defaultRowHeight="14.4" x14ac:dyDescent="0.3"/>
  <cols>
    <col min="1" max="1" width="19.88671875" bestFit="1" customWidth="1"/>
    <col min="3" max="3" width="10.109375" bestFit="1" customWidth="1"/>
  </cols>
  <sheetData>
    <row r="1" spans="1:12" x14ac:dyDescent="0.3">
      <c r="B1" t="str">
        <f>(Baseline!C1)</f>
        <v>N</v>
      </c>
      <c r="C1" t="str">
        <f>(Baseline!D1)</f>
        <v>R</v>
      </c>
      <c r="D1" t="str">
        <f>(Baseline!E1)</f>
        <v>F</v>
      </c>
      <c r="E1" t="str">
        <f>(Baseline!F1)</f>
        <v>RN</v>
      </c>
      <c r="F1" t="str">
        <f>(Baseline!G1)</f>
        <v>FN</v>
      </c>
      <c r="G1" t="str">
        <f>(Baseline!H1)</f>
        <v>RR</v>
      </c>
      <c r="H1" t="str">
        <f>(Baseline!I1)</f>
        <v>FR</v>
      </c>
      <c r="I1" t="str">
        <f>(Baseline!J1)</f>
        <v>FRN</v>
      </c>
      <c r="J1" t="str">
        <f>(Baseline!K1)</f>
        <v>RRR</v>
      </c>
      <c r="K1" t="str">
        <f>(Baseline!L1)</f>
        <v>RRRR</v>
      </c>
      <c r="L1" t="str">
        <f>(Baseline!M1)</f>
        <v>RRRRR</v>
      </c>
    </row>
    <row r="2" spans="1:12" x14ac:dyDescent="0.3">
      <c r="A2" t="s">
        <v>1</v>
      </c>
      <c r="B2">
        <f ca="1">INDIRECT(B1&amp;"!G16")</f>
        <v>36.159999999999997</v>
      </c>
      <c r="C2">
        <f t="shared" ref="C2:L2" ca="1" si="0">INDIRECT(C1&amp;"!G16")</f>
        <v>35.94</v>
      </c>
      <c r="D2">
        <f t="shared" ca="1" si="0"/>
        <v>34.71</v>
      </c>
      <c r="E2">
        <f t="shared" ca="1" si="0"/>
        <v>47.95</v>
      </c>
      <c r="F2">
        <f t="shared" ca="1" si="0"/>
        <v>48.61</v>
      </c>
      <c r="G2">
        <f t="shared" ca="1" si="0"/>
        <v>50.59</v>
      </c>
      <c r="H2">
        <f t="shared" ca="1" si="0"/>
        <v>49.59</v>
      </c>
      <c r="I2">
        <f t="shared" ca="1" si="0"/>
        <v>55.91</v>
      </c>
      <c r="J2">
        <f t="shared" ca="1" si="0"/>
        <v>62.96</v>
      </c>
      <c r="K2">
        <f t="shared" ca="1" si="0"/>
        <v>72.97</v>
      </c>
      <c r="L2">
        <f t="shared" ca="1" si="0"/>
        <v>81.260000000000005</v>
      </c>
    </row>
    <row r="3" spans="1:12" x14ac:dyDescent="0.3">
      <c r="A3" t="s">
        <v>2</v>
      </c>
      <c r="B3">
        <f ca="1">INDIRECT(B1&amp;"!G17")</f>
        <v>17.62</v>
      </c>
      <c r="C3">
        <f t="shared" ref="C3:L3" ca="1" si="1">INDIRECT(C1&amp;"!G17")</f>
        <v>22.09</v>
      </c>
      <c r="D3">
        <f t="shared" ca="1" si="1"/>
        <v>21.5</v>
      </c>
      <c r="E3">
        <f t="shared" ca="1" si="1"/>
        <v>22.62</v>
      </c>
      <c r="F3">
        <f t="shared" ca="1" si="1"/>
        <v>21.99</v>
      </c>
      <c r="G3">
        <f t="shared" ca="1" si="1"/>
        <v>25.07</v>
      </c>
      <c r="H3">
        <f t="shared" ca="1" si="1"/>
        <v>26.71</v>
      </c>
      <c r="I3">
        <f t="shared" ca="1" si="1"/>
        <v>27.39</v>
      </c>
      <c r="J3">
        <f t="shared" ca="1" si="1"/>
        <v>26.56</v>
      </c>
      <c r="K3">
        <f t="shared" ca="1" si="1"/>
        <v>27.33</v>
      </c>
      <c r="L3">
        <f t="shared" ca="1" si="1"/>
        <v>31.02</v>
      </c>
    </row>
    <row r="4" spans="1:12" x14ac:dyDescent="0.3">
      <c r="A4" t="s">
        <v>98</v>
      </c>
      <c r="B4">
        <f ca="1">INDIRECT(B1&amp;"!G18")</f>
        <v>33.39</v>
      </c>
      <c r="C4">
        <f t="shared" ref="C4:L4" ca="1" si="2">INDIRECT(C1&amp;"!G18")</f>
        <v>28.28</v>
      </c>
      <c r="D4">
        <f t="shared" ca="1" si="2"/>
        <v>29.53</v>
      </c>
      <c r="E4">
        <f t="shared" ca="1" si="2"/>
        <v>40.9</v>
      </c>
      <c r="F4">
        <f t="shared" ca="1" si="2"/>
        <v>42.44</v>
      </c>
      <c r="G4">
        <f t="shared" ca="1" si="2"/>
        <v>44.76</v>
      </c>
      <c r="H4">
        <f t="shared" ca="1" si="2"/>
        <v>85.78</v>
      </c>
      <c r="I4">
        <f t="shared" ca="1" si="2"/>
        <v>67.709999999999994</v>
      </c>
      <c r="J4">
        <f t="shared" ca="1" si="2"/>
        <v>57.65</v>
      </c>
      <c r="K4">
        <f t="shared" ca="1" si="2"/>
        <v>94.32</v>
      </c>
      <c r="L4">
        <f t="shared" ca="1" si="2"/>
        <v>108.03</v>
      </c>
    </row>
    <row r="5" spans="1:12" x14ac:dyDescent="0.3">
      <c r="A5" t="s">
        <v>4</v>
      </c>
      <c r="B5">
        <f ca="1">INDIRECT(B1&amp;"!G19")</f>
        <v>31.98</v>
      </c>
      <c r="C5">
        <f t="shared" ref="C5:L5" ca="1" si="3">INDIRECT(C1&amp;"!G19")</f>
        <v>27.56</v>
      </c>
      <c r="D5">
        <f t="shared" ca="1" si="3"/>
        <v>28.71</v>
      </c>
      <c r="E5">
        <f t="shared" ca="1" si="3"/>
        <v>39.36</v>
      </c>
      <c r="F5">
        <f t="shared" ca="1" si="3"/>
        <v>40.619999999999997</v>
      </c>
      <c r="G5">
        <f t="shared" ca="1" si="3"/>
        <v>44.57</v>
      </c>
      <c r="H5">
        <f t="shared" ca="1" si="3"/>
        <v>80.81</v>
      </c>
      <c r="I5">
        <f t="shared" ca="1" si="3"/>
        <v>65.680000000000007</v>
      </c>
      <c r="J5">
        <f t="shared" ca="1" si="3"/>
        <v>56.31</v>
      </c>
      <c r="K5">
        <f t="shared" ca="1" si="3"/>
        <v>87.99</v>
      </c>
      <c r="L5">
        <f t="shared" ca="1" si="3"/>
        <v>107.82</v>
      </c>
    </row>
    <row r="6" spans="1:12" x14ac:dyDescent="0.3">
      <c r="A6" t="s">
        <v>8</v>
      </c>
      <c r="B6" s="113">
        <f ca="1">INDIRECT(B1&amp;"!G20")</f>
        <v>939.54</v>
      </c>
      <c r="C6" s="113">
        <f t="shared" ref="C6:L6" ca="1" si="4">INDIRECT(C1&amp;"!G20")</f>
        <v>893.07</v>
      </c>
      <c r="D6" s="113">
        <f t="shared" ca="1" si="4"/>
        <v>649.97</v>
      </c>
      <c r="E6" s="113">
        <f t="shared" ca="1" si="4"/>
        <v>899.03</v>
      </c>
      <c r="F6" s="113">
        <f t="shared" ca="1" si="4"/>
        <v>725.98</v>
      </c>
      <c r="G6" s="113">
        <f t="shared" ca="1" si="4"/>
        <v>896.63</v>
      </c>
      <c r="H6" s="113">
        <f t="shared" ca="1" si="4"/>
        <v>676.78</v>
      </c>
      <c r="I6" s="113">
        <f t="shared" ca="1" si="4"/>
        <v>622.17999999999995</v>
      </c>
      <c r="J6" s="113">
        <f t="shared" ca="1" si="4"/>
        <v>851.12</v>
      </c>
      <c r="K6" s="113">
        <f t="shared" ca="1" si="4"/>
        <v>761.48</v>
      </c>
      <c r="L6" s="113">
        <f t="shared" ca="1" si="4"/>
        <v>663.43</v>
      </c>
    </row>
    <row r="7" spans="1:12" x14ac:dyDescent="0.3">
      <c r="A7" t="str">
        <f>(Baseline!A7)</f>
        <v>Server</v>
      </c>
      <c r="B7" t="str">
        <f ca="1">(Baseline!C7)</f>
        <v>172.16.218.10</v>
      </c>
      <c r="C7" t="str">
        <f ca="1">(Baseline!D7)</f>
        <v>172.16.218.20</v>
      </c>
      <c r="D7" t="str">
        <f ca="1">(Baseline!E7)</f>
        <v>172.16.218.10</v>
      </c>
      <c r="E7" t="str">
        <f ca="1">(Baseline!F7)</f>
        <v>172.16.218.20</v>
      </c>
      <c r="F7" t="str">
        <f ca="1">(Baseline!G7)</f>
        <v>172.16.218.10</v>
      </c>
      <c r="G7" t="str">
        <f ca="1">(Baseline!H7)</f>
        <v>172.16.218.20</v>
      </c>
      <c r="H7" t="str">
        <f ca="1">(Baseline!I7)</f>
        <v>172.16.218.20</v>
      </c>
      <c r="I7" t="str">
        <f ca="1">(Baseline!J7)</f>
        <v>172.16.218.20</v>
      </c>
      <c r="J7" t="str">
        <f ca="1">(Baseline!K7)</f>
        <v>172.16.218.20</v>
      </c>
      <c r="K7" t="str">
        <f ca="1">(Baseline!L7)</f>
        <v>172.16.218.20</v>
      </c>
      <c r="L7" t="str">
        <f ca="1">(Baseline!M7)</f>
        <v>172.16.218.20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D937-19F6-4690-BD70-AE5489D363EF}">
  <dimension ref="A1:L8"/>
  <sheetViews>
    <sheetView zoomScale="55" zoomScaleNormal="55" workbookViewId="0">
      <selection activeCell="I48" sqref="I48"/>
    </sheetView>
  </sheetViews>
  <sheetFormatPr defaultRowHeight="14.4" x14ac:dyDescent="0.3"/>
  <cols>
    <col min="1" max="1" width="20.21875" customWidth="1"/>
    <col min="3" max="3" width="10.109375" bestFit="1" customWidth="1"/>
    <col min="7" max="10" width="12.6640625" bestFit="1" customWidth="1"/>
  </cols>
  <sheetData>
    <row r="1" spans="1:12" x14ac:dyDescent="0.3">
      <c r="B1" t="str">
        <f>(Baseline!C1)</f>
        <v>N</v>
      </c>
      <c r="C1" t="str">
        <f>(Baseline!D1)</f>
        <v>R</v>
      </c>
      <c r="D1" t="str">
        <f>(Baseline!E1)</f>
        <v>F</v>
      </c>
      <c r="E1" t="str">
        <f>(Baseline!F1)</f>
        <v>RN</v>
      </c>
      <c r="F1" t="str">
        <f>(Baseline!G1)</f>
        <v>FN</v>
      </c>
      <c r="G1" t="str">
        <f>(Baseline!H1)</f>
        <v>RR</v>
      </c>
      <c r="H1" t="str">
        <f>(Baseline!I1)</f>
        <v>FR</v>
      </c>
      <c r="I1" t="str">
        <f>(Baseline!J1)</f>
        <v>FRN</v>
      </c>
      <c r="J1" t="str">
        <f>(Baseline!K1)</f>
        <v>RRR</v>
      </c>
      <c r="K1" t="str">
        <f>(Baseline!L1)</f>
        <v>RRRR</v>
      </c>
      <c r="L1" t="str">
        <f>(Baseline!M1)</f>
        <v>RRRRR</v>
      </c>
    </row>
    <row r="2" spans="1:12" x14ac:dyDescent="0.3">
      <c r="A2" t="s">
        <v>1</v>
      </c>
      <c r="B2">
        <f ca="1">INDIRECT(B1&amp;"!G21")</f>
        <v>37.700000000000003</v>
      </c>
      <c r="C2">
        <f t="shared" ref="C2:L2" ca="1" si="0">INDIRECT(C1&amp;"!G21")</f>
        <v>42.26</v>
      </c>
      <c r="D2">
        <f t="shared" ca="1" si="0"/>
        <v>37.4</v>
      </c>
      <c r="E2">
        <f t="shared" ca="1" si="0"/>
        <v>53.3</v>
      </c>
      <c r="F2">
        <f t="shared" ca="1" si="0"/>
        <v>56.06</v>
      </c>
      <c r="G2">
        <f t="shared" ca="1" si="0"/>
        <v>56.58</v>
      </c>
      <c r="H2">
        <f t="shared" ca="1" si="0"/>
        <v>59.9</v>
      </c>
      <c r="I2">
        <f t="shared" ca="1" si="0"/>
        <v>65.38</v>
      </c>
      <c r="J2">
        <f t="shared" ca="1" si="0"/>
        <v>68.459999999999994</v>
      </c>
      <c r="K2">
        <f t="shared" ca="1" si="0"/>
        <v>77.13</v>
      </c>
      <c r="L2">
        <f t="shared" ca="1" si="0"/>
        <v>84.02</v>
      </c>
    </row>
    <row r="3" spans="1:12" x14ac:dyDescent="0.3">
      <c r="A3" t="s">
        <v>2</v>
      </c>
      <c r="B3">
        <f ca="1">INDIRECT(B1&amp;"!G22")</f>
        <v>17.64</v>
      </c>
      <c r="C3">
        <f t="shared" ref="C3:L3" ca="1" si="1">INDIRECT(C1&amp;"!G22")</f>
        <v>22.11</v>
      </c>
      <c r="D3">
        <f t="shared" ca="1" si="1"/>
        <v>21.49</v>
      </c>
      <c r="E3">
        <f t="shared" ca="1" si="1"/>
        <v>22.63</v>
      </c>
      <c r="F3">
        <f t="shared" ca="1" si="1"/>
        <v>22.11</v>
      </c>
      <c r="G3">
        <f t="shared" ca="1" si="1"/>
        <v>23.87</v>
      </c>
      <c r="H3">
        <f t="shared" ca="1" si="1"/>
        <v>26.71</v>
      </c>
      <c r="I3">
        <f t="shared" ca="1" si="1"/>
        <v>27.21</v>
      </c>
      <c r="J3">
        <f t="shared" ca="1" si="1"/>
        <v>25.7</v>
      </c>
      <c r="K3">
        <f t="shared" ca="1" si="1"/>
        <v>27.35</v>
      </c>
      <c r="L3">
        <f t="shared" ca="1" si="1"/>
        <v>30.25</v>
      </c>
    </row>
    <row r="4" spans="1:12" x14ac:dyDescent="0.3">
      <c r="A4" t="s">
        <v>98</v>
      </c>
      <c r="B4">
        <f ca="1">INDIRECT(B1&amp;"!G23")</f>
        <v>29.02</v>
      </c>
      <c r="C4">
        <f t="shared" ref="C4:L4" ca="1" si="2">INDIRECT(C1&amp;"!G23")</f>
        <v>42.6</v>
      </c>
      <c r="D4">
        <f t="shared" ca="1" si="2"/>
        <v>32.729999999999997</v>
      </c>
      <c r="E4">
        <f t="shared" ca="1" si="2"/>
        <v>98.86</v>
      </c>
      <c r="F4">
        <f t="shared" ca="1" si="2"/>
        <v>65.37</v>
      </c>
      <c r="G4">
        <f t="shared" ca="1" si="2"/>
        <v>47.1</v>
      </c>
      <c r="H4">
        <f t="shared" ca="1" si="2"/>
        <v>52.17</v>
      </c>
      <c r="I4">
        <f t="shared" ca="1" si="2"/>
        <v>63.68</v>
      </c>
      <c r="J4">
        <f t="shared" ca="1" si="2"/>
        <v>88.82</v>
      </c>
      <c r="K4">
        <f t="shared" ca="1" si="2"/>
        <v>81</v>
      </c>
      <c r="L4">
        <f t="shared" ca="1" si="2"/>
        <v>130.93</v>
      </c>
    </row>
    <row r="5" spans="1:12" x14ac:dyDescent="0.3">
      <c r="A5" t="s">
        <v>4</v>
      </c>
      <c r="B5">
        <f ca="1">INDIRECT(B1&amp;"!G24")</f>
        <v>27.56</v>
      </c>
      <c r="C5">
        <f t="shared" ref="C5:L5" ca="1" si="3">INDIRECT(C1&amp;"!G24")</f>
        <v>39.82</v>
      </c>
      <c r="D5">
        <f t="shared" ca="1" si="3"/>
        <v>30.8</v>
      </c>
      <c r="E5">
        <f t="shared" ca="1" si="3"/>
        <v>96.88</v>
      </c>
      <c r="F5">
        <f t="shared" ca="1" si="3"/>
        <v>64.64</v>
      </c>
      <c r="G5">
        <f t="shared" ca="1" si="3"/>
        <v>45.69</v>
      </c>
      <c r="H5">
        <f t="shared" ca="1" si="3"/>
        <v>50.71</v>
      </c>
      <c r="I5">
        <f t="shared" ca="1" si="3"/>
        <v>61.69</v>
      </c>
      <c r="J5">
        <f t="shared" ca="1" si="3"/>
        <v>81.08</v>
      </c>
      <c r="K5">
        <f t="shared" ca="1" si="3"/>
        <v>78.97</v>
      </c>
      <c r="L5">
        <f t="shared" ca="1" si="3"/>
        <v>126.68</v>
      </c>
    </row>
    <row r="6" spans="1:12" x14ac:dyDescent="0.3">
      <c r="A6" t="s">
        <v>8</v>
      </c>
      <c r="B6" s="113">
        <f ca="1">INDIRECT(B1&amp;"!G25")*100</f>
        <v>939</v>
      </c>
      <c r="C6" s="113">
        <f t="shared" ref="C6:L6" ca="1" si="4">INDIRECT(C1&amp;"!G25")*100</f>
        <v>827</v>
      </c>
      <c r="D6" s="113">
        <f t="shared" ca="1" si="4"/>
        <v>554</v>
      </c>
      <c r="E6" s="113">
        <f t="shared" ca="1" si="4"/>
        <v>846.00000000000011</v>
      </c>
      <c r="F6" s="113">
        <f t="shared" ca="1" si="4"/>
        <v>852</v>
      </c>
      <c r="G6" s="113">
        <f t="shared" ca="1" si="4"/>
        <v>863.00000000000011</v>
      </c>
      <c r="H6" s="113">
        <f t="shared" ca="1" si="4"/>
        <v>860</v>
      </c>
      <c r="I6" s="113">
        <f t="shared" ca="1" si="4"/>
        <v>753</v>
      </c>
      <c r="J6" s="113">
        <f t="shared" ca="1" si="4"/>
        <v>813.00000000000011</v>
      </c>
      <c r="K6" s="113">
        <f t="shared" ca="1" si="4"/>
        <v>716</v>
      </c>
      <c r="L6" s="113">
        <f t="shared" ca="1" si="4"/>
        <v>615</v>
      </c>
    </row>
    <row r="7" spans="1:12" x14ac:dyDescent="0.3">
      <c r="A7" t="str">
        <f>(Baseline!A7)</f>
        <v>Server</v>
      </c>
      <c r="B7" t="str">
        <f ca="1">(Baseline!C7)</f>
        <v>172.16.218.10</v>
      </c>
      <c r="C7" t="str">
        <f ca="1">(Baseline!D7)</f>
        <v>172.16.218.20</v>
      </c>
      <c r="D7" t="str">
        <f ca="1">(Baseline!E7)</f>
        <v>172.16.218.10</v>
      </c>
      <c r="E7" t="str">
        <f ca="1">(Baseline!F7)</f>
        <v>172.16.218.20</v>
      </c>
      <c r="F7" t="str">
        <f ca="1">(Baseline!G7)</f>
        <v>172.16.218.10</v>
      </c>
      <c r="G7" t="str">
        <f ca="1">(Baseline!H7)</f>
        <v>172.16.218.20</v>
      </c>
      <c r="H7" t="str">
        <f ca="1">(Baseline!I7)</f>
        <v>172.16.218.20</v>
      </c>
      <c r="I7" t="str">
        <f ca="1">(Baseline!J7)</f>
        <v>172.16.218.20</v>
      </c>
      <c r="J7" t="str">
        <f ca="1">(Baseline!K7)</f>
        <v>172.16.218.20</v>
      </c>
      <c r="K7" t="str">
        <f ca="1">(Baseline!L7)</f>
        <v>172.16.218.20</v>
      </c>
      <c r="L7" t="str">
        <f ca="1">(Baseline!M7)</f>
        <v>172.16.218.20</v>
      </c>
    </row>
    <row r="8" spans="1:12" x14ac:dyDescent="0.3">
      <c r="A8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D215-A3FC-4CF0-B001-28F4F058CACF}">
  <dimension ref="A1:L9"/>
  <sheetViews>
    <sheetView topLeftCell="A13" zoomScale="55" zoomScaleNormal="55" workbookViewId="0">
      <selection activeCell="M1" sqref="M1:V1048576"/>
    </sheetView>
  </sheetViews>
  <sheetFormatPr defaultRowHeight="14.4" x14ac:dyDescent="0.3"/>
  <cols>
    <col min="1" max="1" width="19.88671875" bestFit="1" customWidth="1"/>
    <col min="3" max="3" width="10.109375" bestFit="1" customWidth="1"/>
  </cols>
  <sheetData>
    <row r="1" spans="1:12" x14ac:dyDescent="0.3">
      <c r="B1" t="str">
        <f>(Baseline!C1)</f>
        <v>N</v>
      </c>
      <c r="C1" t="str">
        <f>(Baseline!D1)</f>
        <v>R</v>
      </c>
      <c r="D1" t="str">
        <f>(Baseline!E1)</f>
        <v>F</v>
      </c>
      <c r="E1" t="str">
        <f>(Baseline!F1)</f>
        <v>RN</v>
      </c>
      <c r="F1" t="str">
        <f>(Baseline!G1)</f>
        <v>FN</v>
      </c>
      <c r="G1" t="str">
        <f>(Baseline!H1)</f>
        <v>RR</v>
      </c>
      <c r="H1" t="str">
        <f>(Baseline!I1)</f>
        <v>FR</v>
      </c>
      <c r="I1" t="str">
        <f>(Baseline!J1)</f>
        <v>FRN</v>
      </c>
      <c r="J1" t="str">
        <f>(Baseline!K1)</f>
        <v>RRR</v>
      </c>
      <c r="K1" t="str">
        <f>(Baseline!L1)</f>
        <v>RRRR</v>
      </c>
      <c r="L1" t="str">
        <f>(Baseline!M1)</f>
        <v>RRRRR</v>
      </c>
    </row>
    <row r="2" spans="1:12" x14ac:dyDescent="0.3">
      <c r="A2" t="s">
        <v>1</v>
      </c>
      <c r="B2">
        <f ca="1">INDIRECT(B1&amp;"!G26")</f>
        <v>36.49</v>
      </c>
      <c r="C2">
        <f t="shared" ref="C2:L2" ca="1" si="0">INDIRECT(C1&amp;"!G26")</f>
        <v>35.61</v>
      </c>
      <c r="D2">
        <f t="shared" ca="1" si="0"/>
        <v>36.630000000000003</v>
      </c>
      <c r="E2">
        <f t="shared" ca="1" si="0"/>
        <v>53.3</v>
      </c>
      <c r="F2">
        <f t="shared" ca="1" si="0"/>
        <v>53.69</v>
      </c>
      <c r="G2">
        <f t="shared" ca="1" si="0"/>
        <v>48.67</v>
      </c>
      <c r="H2">
        <f t="shared" ca="1" si="0"/>
        <v>51.82</v>
      </c>
      <c r="I2">
        <f t="shared" ca="1" si="0"/>
        <v>58.51</v>
      </c>
      <c r="J2">
        <f t="shared" ca="1" si="0"/>
        <v>61.41</v>
      </c>
      <c r="K2">
        <f t="shared" ca="1" si="0"/>
        <v>73.75</v>
      </c>
      <c r="L2">
        <f t="shared" ca="1" si="0"/>
        <v>84.5</v>
      </c>
    </row>
    <row r="3" spans="1:12" x14ac:dyDescent="0.3">
      <c r="A3" t="s">
        <v>2</v>
      </c>
      <c r="B3">
        <f ca="1">INDIRECT(B1&amp;"!G27")</f>
        <v>17.66</v>
      </c>
      <c r="C3">
        <f t="shared" ref="C3:L3" ca="1" si="1">INDIRECT(C1&amp;"!G27")</f>
        <v>22.11</v>
      </c>
      <c r="D3">
        <f t="shared" ca="1" si="1"/>
        <v>21.42</v>
      </c>
      <c r="E3">
        <f t="shared" ca="1" si="1"/>
        <v>22.63</v>
      </c>
      <c r="F3">
        <f t="shared" ca="1" si="1"/>
        <v>22.16</v>
      </c>
      <c r="G3">
        <f t="shared" ca="1" si="1"/>
        <v>23.87</v>
      </c>
      <c r="H3">
        <f t="shared" ca="1" si="1"/>
        <v>26.71</v>
      </c>
      <c r="I3">
        <f t="shared" ca="1" si="1"/>
        <v>27.22</v>
      </c>
      <c r="J3">
        <f t="shared" ca="1" si="1"/>
        <v>25.6</v>
      </c>
      <c r="K3">
        <f t="shared" ca="1" si="1"/>
        <v>27.35</v>
      </c>
      <c r="L3">
        <f t="shared" ca="1" si="1"/>
        <v>29.42</v>
      </c>
    </row>
    <row r="4" spans="1:12" x14ac:dyDescent="0.3">
      <c r="A4" t="s">
        <v>98</v>
      </c>
      <c r="B4">
        <f ca="1">INDIRECT(B1&amp;"!G28")</f>
        <v>48.94</v>
      </c>
      <c r="C4">
        <f t="shared" ref="C4:L4" ca="1" si="2">INDIRECT(C1&amp;"!G28")</f>
        <v>29.31</v>
      </c>
      <c r="D4">
        <f t="shared" ca="1" si="2"/>
        <v>48.19</v>
      </c>
      <c r="E4">
        <f t="shared" ca="1" si="2"/>
        <v>98.86</v>
      </c>
      <c r="F4">
        <f t="shared" ca="1" si="2"/>
        <v>50.56</v>
      </c>
      <c r="G4">
        <f t="shared" ca="1" si="2"/>
        <v>42.7</v>
      </c>
      <c r="H4">
        <f t="shared" ca="1" si="2"/>
        <v>53.92</v>
      </c>
      <c r="I4">
        <f t="shared" ca="1" si="2"/>
        <v>57.28</v>
      </c>
      <c r="J4">
        <f t="shared" ca="1" si="2"/>
        <v>72.790000000000006</v>
      </c>
      <c r="K4">
        <f t="shared" ca="1" si="2"/>
        <v>113.93</v>
      </c>
      <c r="L4">
        <f t="shared" ca="1" si="2"/>
        <v>111.11</v>
      </c>
    </row>
    <row r="5" spans="1:12" x14ac:dyDescent="0.3">
      <c r="A5" t="s">
        <v>4</v>
      </c>
      <c r="B5">
        <f ca="1">INDIRECT(B1&amp;"!G29")</f>
        <v>47.37</v>
      </c>
      <c r="C5">
        <f t="shared" ref="C5:L5" ca="1" si="3">INDIRECT(C1&amp;"!G29")</f>
        <v>32.19</v>
      </c>
      <c r="D5">
        <f t="shared" ca="1" si="3"/>
        <v>46.88</v>
      </c>
      <c r="E5">
        <f t="shared" ca="1" si="3"/>
        <v>96.88</v>
      </c>
      <c r="F5">
        <f t="shared" ca="1" si="3"/>
        <v>48.53</v>
      </c>
      <c r="G5">
        <f t="shared" ca="1" si="3"/>
        <v>41.92</v>
      </c>
      <c r="H5">
        <f t="shared" ca="1" si="3"/>
        <v>53.06</v>
      </c>
      <c r="I5">
        <f t="shared" ca="1" si="3"/>
        <v>58.8</v>
      </c>
      <c r="J5">
        <f t="shared" ca="1" si="3"/>
        <v>71.75</v>
      </c>
      <c r="K5">
        <f t="shared" ca="1" si="3"/>
        <v>112.94</v>
      </c>
      <c r="L5">
        <f t="shared" ca="1" si="3"/>
        <v>106.84</v>
      </c>
    </row>
    <row r="6" spans="1:12" x14ac:dyDescent="0.3">
      <c r="A6" t="s">
        <v>8</v>
      </c>
      <c r="B6" s="113">
        <f ca="1">INDIRECT(B1&amp;"!G30")</f>
        <v>957.75</v>
      </c>
      <c r="C6" s="113">
        <f t="shared" ref="C6:L6" ca="1" si="4">INDIRECT(C1&amp;"!G30")</f>
        <v>957.78</v>
      </c>
      <c r="D6" s="113">
        <f t="shared" ca="1" si="4"/>
        <v>957.71</v>
      </c>
      <c r="E6" s="113">
        <f t="shared" ca="1" si="4"/>
        <v>957.75</v>
      </c>
      <c r="F6" s="113">
        <f t="shared" ca="1" si="4"/>
        <v>957.73</v>
      </c>
      <c r="G6" s="113">
        <f t="shared" ca="1" si="4"/>
        <v>957.82</v>
      </c>
      <c r="H6" s="113">
        <f t="shared" ca="1" si="4"/>
        <v>957.61</v>
      </c>
      <c r="I6" s="113">
        <f t="shared" ca="1" si="4"/>
        <v>957.72</v>
      </c>
      <c r="J6" s="113">
        <f t="shared" ca="1" si="4"/>
        <v>957.77</v>
      </c>
      <c r="K6" s="113">
        <f t="shared" ca="1" si="4"/>
        <v>957.84</v>
      </c>
      <c r="L6" s="113">
        <f t="shared" ca="1" si="4"/>
        <v>957.82</v>
      </c>
    </row>
    <row r="7" spans="1:12" x14ac:dyDescent="0.3">
      <c r="A7" t="s">
        <v>85</v>
      </c>
      <c r="B7">
        <f t="shared" ref="B7:L7" ca="1" si="5">INDIRECT(B1&amp;"!H31")</f>
        <v>15</v>
      </c>
      <c r="C7">
        <f t="shared" ca="1" si="5"/>
        <v>5.8</v>
      </c>
      <c r="D7">
        <f t="shared" ca="1" si="5"/>
        <v>8.4</v>
      </c>
      <c r="E7">
        <f t="shared" ca="1" si="5"/>
        <v>7.9</v>
      </c>
      <c r="F7">
        <f t="shared" ca="1" si="5"/>
        <v>22</v>
      </c>
      <c r="G7">
        <f t="shared" ca="1" si="5"/>
        <v>23</v>
      </c>
      <c r="H7">
        <f t="shared" ca="1" si="5"/>
        <v>18</v>
      </c>
      <c r="I7">
        <f t="shared" ca="1" si="5"/>
        <v>32</v>
      </c>
      <c r="J7">
        <f t="shared" ca="1" si="5"/>
        <v>24</v>
      </c>
      <c r="K7">
        <f t="shared" ca="1" si="5"/>
        <v>26</v>
      </c>
      <c r="L7">
        <f t="shared" ca="1" si="5"/>
        <v>29</v>
      </c>
    </row>
    <row r="8" spans="1:12" x14ac:dyDescent="0.3">
      <c r="A8" t="str">
        <f>(Baseline!A7)</f>
        <v>Server</v>
      </c>
      <c r="B8" t="str">
        <f ca="1">(Baseline!C7)</f>
        <v>172.16.218.10</v>
      </c>
      <c r="C8" t="str">
        <f ca="1">(Baseline!D7)</f>
        <v>172.16.218.20</v>
      </c>
      <c r="D8" t="str">
        <f ca="1">(Baseline!E7)</f>
        <v>172.16.218.10</v>
      </c>
      <c r="E8" t="str">
        <f ca="1">(Baseline!F7)</f>
        <v>172.16.218.20</v>
      </c>
      <c r="F8" t="str">
        <f ca="1">(Baseline!G7)</f>
        <v>172.16.218.10</v>
      </c>
      <c r="G8" t="str">
        <f ca="1">(Baseline!H7)</f>
        <v>172.16.218.20</v>
      </c>
      <c r="H8" t="str">
        <f ca="1">(Baseline!I7)</f>
        <v>172.16.218.20</v>
      </c>
      <c r="I8" t="str">
        <f ca="1">(Baseline!J7)</f>
        <v>172.16.218.20</v>
      </c>
      <c r="J8" t="str">
        <f ca="1">(Baseline!K7)</f>
        <v>172.16.218.20</v>
      </c>
      <c r="K8" t="str">
        <f ca="1">(Baseline!L7)</f>
        <v>172.16.218.20</v>
      </c>
      <c r="L8" t="str">
        <f ca="1">(Baseline!M7)</f>
        <v>172.16.218.20</v>
      </c>
    </row>
    <row r="9" spans="1:12" x14ac:dyDescent="0.3">
      <c r="A9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044A-7342-418D-B2D6-621AFB037B87}">
  <dimension ref="A1:N45"/>
  <sheetViews>
    <sheetView topLeftCell="A19" zoomScale="55" zoomScaleNormal="55" workbookViewId="0">
      <selection activeCell="J72" sqref="J72"/>
    </sheetView>
  </sheetViews>
  <sheetFormatPr defaultRowHeight="14.4" x14ac:dyDescent="0.3"/>
  <cols>
    <col min="1" max="1" width="13.33203125" bestFit="1" customWidth="1"/>
    <col min="10" max="10" width="20.88671875" customWidth="1"/>
  </cols>
  <sheetData>
    <row r="1" spans="1:14" x14ac:dyDescent="0.3">
      <c r="A1" t="s">
        <v>100</v>
      </c>
      <c r="B1" t="s">
        <v>101</v>
      </c>
      <c r="C1" t="s">
        <v>33</v>
      </c>
      <c r="D1" t="s">
        <v>102</v>
      </c>
      <c r="E1" t="s">
        <v>36</v>
      </c>
      <c r="J1" t="s">
        <v>2</v>
      </c>
      <c r="K1" t="s">
        <v>101</v>
      </c>
      <c r="L1" t="s">
        <v>33</v>
      </c>
      <c r="M1" t="s">
        <v>102</v>
      </c>
      <c r="N1" t="s">
        <v>36</v>
      </c>
    </row>
    <row r="2" spans="1:14" x14ac:dyDescent="0.3">
      <c r="A2" s="112" t="str">
        <f>(Baseline!C1)</f>
        <v>N</v>
      </c>
      <c r="B2">
        <f ca="1">INDIRECT(B1&amp;"!B2")</f>
        <v>11.24</v>
      </c>
      <c r="C2">
        <f ca="1">INDIRECT(C1&amp;"!B2")</f>
        <v>36.159999999999997</v>
      </c>
      <c r="D2">
        <f ca="1">INDIRECT(D1&amp;"!B2")</f>
        <v>37.700000000000003</v>
      </c>
      <c r="E2">
        <f ca="1">INDIRECT(E1&amp;"!B2")</f>
        <v>36.49</v>
      </c>
      <c r="J2" s="112" t="str">
        <f>(Baseline!C1)</f>
        <v>N</v>
      </c>
      <c r="K2">
        <f ca="1">INDIRECT(K1&amp;"!B3")</f>
        <v>16.22</v>
      </c>
      <c r="L2">
        <f t="shared" ref="L2:N2" ca="1" si="0">INDIRECT(L1&amp;"!B3")</f>
        <v>17.62</v>
      </c>
      <c r="M2">
        <f t="shared" ca="1" si="0"/>
        <v>17.64</v>
      </c>
      <c r="N2">
        <f t="shared" ca="1" si="0"/>
        <v>17.66</v>
      </c>
    </row>
    <row r="3" spans="1:14" x14ac:dyDescent="0.3">
      <c r="A3" t="str">
        <f>(Baseline!D1)</f>
        <v>R</v>
      </c>
      <c r="B3">
        <f ca="1">INDIRECT(B1&amp;"!C2")</f>
        <v>12.52</v>
      </c>
      <c r="C3">
        <f ca="1">INDIRECT(C1&amp;"!C2")</f>
        <v>35.94</v>
      </c>
      <c r="D3">
        <f ca="1">INDIRECT(D1&amp;"!C2")</f>
        <v>42.26</v>
      </c>
      <c r="E3">
        <f ca="1">INDIRECT(E1&amp;"!C2")</f>
        <v>35.61</v>
      </c>
      <c r="J3" t="str">
        <f>(Baseline!D1)</f>
        <v>R</v>
      </c>
      <c r="K3">
        <f ca="1">INDIRECT(K1&amp;"!C3")</f>
        <v>17.61</v>
      </c>
      <c r="L3">
        <f t="shared" ref="L3:N3" ca="1" si="1">INDIRECT(L1&amp;"!C3")</f>
        <v>22.09</v>
      </c>
      <c r="M3">
        <f t="shared" ca="1" si="1"/>
        <v>22.11</v>
      </c>
      <c r="N3">
        <f t="shared" ca="1" si="1"/>
        <v>22.11</v>
      </c>
    </row>
    <row r="4" spans="1:14" x14ac:dyDescent="0.3">
      <c r="A4" t="str">
        <f>(Baseline!E1)</f>
        <v>F</v>
      </c>
      <c r="B4">
        <f ca="1">INDIRECT(B1&amp;"!D2")</f>
        <v>21.84</v>
      </c>
      <c r="C4">
        <f ca="1">INDIRECT(C1&amp;"!D2")</f>
        <v>34.71</v>
      </c>
      <c r="D4">
        <f ca="1">INDIRECT(D1&amp;"!D2")</f>
        <v>37.4</v>
      </c>
      <c r="E4">
        <f ca="1">INDIRECT(E1&amp;"!D2")</f>
        <v>36.630000000000003</v>
      </c>
      <c r="J4" t="str">
        <f>(Baseline!E1)</f>
        <v>F</v>
      </c>
      <c r="K4">
        <f ca="1">INDIRECT(K1&amp;"!D3")</f>
        <v>22.1</v>
      </c>
      <c r="L4">
        <f t="shared" ref="L4:N4" ca="1" si="2">INDIRECT(L1&amp;"!D3")</f>
        <v>21.5</v>
      </c>
      <c r="M4">
        <f t="shared" ca="1" si="2"/>
        <v>21.49</v>
      </c>
      <c r="N4">
        <f t="shared" ca="1" si="2"/>
        <v>21.42</v>
      </c>
    </row>
    <row r="5" spans="1:14" x14ac:dyDescent="0.3">
      <c r="A5" t="str">
        <f>(Baseline!F1)</f>
        <v>RN</v>
      </c>
      <c r="B5">
        <f ca="1">INDIRECT(B1&amp;"!E2")</f>
        <v>23.19</v>
      </c>
      <c r="C5">
        <f ca="1">INDIRECT(C1&amp;"!E2")</f>
        <v>47.95</v>
      </c>
      <c r="D5">
        <f ca="1">INDIRECT(D1&amp;"!E2")</f>
        <v>53.3</v>
      </c>
      <c r="E5">
        <f ca="1">INDIRECT(E1&amp;"!E2")</f>
        <v>53.3</v>
      </c>
      <c r="J5" t="str">
        <f>(Baseline!F1)</f>
        <v>RN</v>
      </c>
      <c r="K5">
        <f ca="1">INDIRECT(K1&amp;"!E3")</f>
        <v>21.63</v>
      </c>
      <c r="L5">
        <f t="shared" ref="L5:N5" ca="1" si="3">INDIRECT(L1&amp;"!E3")</f>
        <v>22.62</v>
      </c>
      <c r="M5">
        <f t="shared" ca="1" si="3"/>
        <v>22.63</v>
      </c>
      <c r="N5">
        <f t="shared" ca="1" si="3"/>
        <v>22.63</v>
      </c>
    </row>
    <row r="6" spans="1:14" x14ac:dyDescent="0.3">
      <c r="A6" t="str">
        <f>(Baseline!G1)</f>
        <v>FN</v>
      </c>
      <c r="B6">
        <f ca="1">INDIRECT(B1&amp;"!F2")</f>
        <v>21.16</v>
      </c>
      <c r="C6">
        <f ca="1">INDIRECT(C1&amp;"!F2")</f>
        <v>48.61</v>
      </c>
      <c r="D6">
        <f ca="1">INDIRECT(D1&amp;"!F2")</f>
        <v>56.06</v>
      </c>
      <c r="E6">
        <f ca="1">INDIRECT(E1&amp;"!F2")</f>
        <v>53.69</v>
      </c>
      <c r="J6" t="str">
        <f>(Baseline!G1)</f>
        <v>FN</v>
      </c>
      <c r="K6">
        <f ca="1">INDIRECT(K1&amp;"!F3")</f>
        <v>22.58</v>
      </c>
      <c r="L6">
        <f t="shared" ref="L6:N6" ca="1" si="4">INDIRECT(L1&amp;"!F3")</f>
        <v>21.99</v>
      </c>
      <c r="M6">
        <f t="shared" ca="1" si="4"/>
        <v>22.11</v>
      </c>
      <c r="N6">
        <f t="shared" ca="1" si="4"/>
        <v>22.16</v>
      </c>
    </row>
    <row r="7" spans="1:14" x14ac:dyDescent="0.3">
      <c r="A7" t="str">
        <f>(Baseline!H1)</f>
        <v>RR</v>
      </c>
      <c r="B7">
        <f ca="1">INDIRECT(B1&amp;"!G2")</f>
        <v>24.05</v>
      </c>
      <c r="C7">
        <f ca="1">INDIRECT(C1&amp;"!G2")</f>
        <v>50.59</v>
      </c>
      <c r="D7">
        <f ca="1">INDIRECT(D1&amp;"!G2")</f>
        <v>56.58</v>
      </c>
      <c r="E7">
        <f ca="1">INDIRECT(E1&amp;"!G2")</f>
        <v>48.67</v>
      </c>
      <c r="J7" t="str">
        <f>(Baseline!H1)</f>
        <v>RR</v>
      </c>
      <c r="K7">
        <f ca="1">INDIRECT(K1&amp;"!G3")</f>
        <v>21.97</v>
      </c>
      <c r="L7">
        <f t="shared" ref="L7:N7" ca="1" si="5">INDIRECT(L1&amp;"!G3")</f>
        <v>25.07</v>
      </c>
      <c r="M7">
        <f t="shared" ca="1" si="5"/>
        <v>23.87</v>
      </c>
      <c r="N7">
        <f t="shared" ca="1" si="5"/>
        <v>23.87</v>
      </c>
    </row>
    <row r="8" spans="1:14" x14ac:dyDescent="0.3">
      <c r="A8" t="str">
        <f>(Baseline!I1)</f>
        <v>FR</v>
      </c>
      <c r="B8">
        <f ca="1">INDIRECT(B1&amp;"!H2")</f>
        <v>30.13</v>
      </c>
      <c r="C8">
        <f ca="1">INDIRECT(C1&amp;"!H2")</f>
        <v>49.59</v>
      </c>
      <c r="D8">
        <f ca="1">INDIRECT(D1&amp;"!H2")</f>
        <v>59.9</v>
      </c>
      <c r="E8">
        <f ca="1">INDIRECT(E1&amp;"!H2")</f>
        <v>51.82</v>
      </c>
      <c r="J8" t="str">
        <f>(Baseline!I1)</f>
        <v>FR</v>
      </c>
      <c r="K8">
        <f ca="1">INDIRECT(K1&amp;"!H3")</f>
        <v>23.91</v>
      </c>
      <c r="L8">
        <f t="shared" ref="L8:N8" ca="1" si="6">INDIRECT(L1&amp;"!H3")</f>
        <v>26.71</v>
      </c>
      <c r="M8">
        <f t="shared" ca="1" si="6"/>
        <v>26.71</v>
      </c>
      <c r="N8">
        <f t="shared" ca="1" si="6"/>
        <v>26.71</v>
      </c>
    </row>
    <row r="9" spans="1:14" x14ac:dyDescent="0.3">
      <c r="A9" t="str">
        <f>(Baseline!J1)</f>
        <v>FRN</v>
      </c>
      <c r="B9">
        <f ca="1">INDIRECT(B1&amp;"!I2")</f>
        <v>33.340000000000003</v>
      </c>
      <c r="C9">
        <f ca="1">INDIRECT(C1&amp;"!I2")</f>
        <v>55.91</v>
      </c>
      <c r="D9">
        <f ca="1">INDIRECT(D1&amp;"!I2")</f>
        <v>65.38</v>
      </c>
      <c r="E9">
        <f ca="1">INDIRECT(E1&amp;"!I2")</f>
        <v>58.51</v>
      </c>
      <c r="J9" t="str">
        <f>(Baseline!J1)</f>
        <v>FRN</v>
      </c>
      <c r="K9">
        <f ca="1">INDIRECT(K1&amp;"!I3")</f>
        <v>26.78</v>
      </c>
      <c r="L9">
        <f t="shared" ref="L9:N9" ca="1" si="7">INDIRECT(L1&amp;"!I3")</f>
        <v>27.39</v>
      </c>
      <c r="M9">
        <f t="shared" ca="1" si="7"/>
        <v>27.21</v>
      </c>
      <c r="N9">
        <f t="shared" ca="1" si="7"/>
        <v>27.22</v>
      </c>
    </row>
    <row r="10" spans="1:14" x14ac:dyDescent="0.3">
      <c r="A10" t="str">
        <f>(Baseline!K1)</f>
        <v>RRR</v>
      </c>
      <c r="B10">
        <f ca="1">INDIRECT(B1&amp;"!J2")</f>
        <v>32.56</v>
      </c>
      <c r="C10">
        <f ca="1">INDIRECT(C1&amp;"!J2")</f>
        <v>62.96</v>
      </c>
      <c r="D10">
        <f ca="1">INDIRECT(D1&amp;"!J2")</f>
        <v>68.459999999999994</v>
      </c>
      <c r="E10">
        <f ca="1">INDIRECT(E1&amp;"!J2")</f>
        <v>61.41</v>
      </c>
      <c r="J10" t="str">
        <f>(Baseline!K1)</f>
        <v>RRR</v>
      </c>
      <c r="K10">
        <f ca="1">INDIRECT(K1&amp;"!J3")</f>
        <v>28.83</v>
      </c>
      <c r="L10">
        <f t="shared" ref="L10:N10" ca="1" si="8">INDIRECT(L1&amp;"!J3")</f>
        <v>26.56</v>
      </c>
      <c r="M10">
        <f t="shared" ca="1" si="8"/>
        <v>25.7</v>
      </c>
      <c r="N10">
        <f t="shared" ca="1" si="8"/>
        <v>25.6</v>
      </c>
    </row>
    <row r="11" spans="1:14" x14ac:dyDescent="0.3">
      <c r="A11" t="str">
        <f>(Baseline!L1)</f>
        <v>RRRR</v>
      </c>
      <c r="B11">
        <f ca="1">INDIRECT(B1&amp;"!K2")</f>
        <v>40.18</v>
      </c>
      <c r="C11">
        <f ca="1">INDIRECT(C1&amp;"!K2")</f>
        <v>72.97</v>
      </c>
      <c r="D11">
        <f ca="1">INDIRECT(D1&amp;"!K2")</f>
        <v>77.13</v>
      </c>
      <c r="E11">
        <f ca="1">INDIRECT(E1&amp;"!K2")</f>
        <v>73.75</v>
      </c>
      <c r="J11" t="str">
        <f>(Baseline!L1)</f>
        <v>RRRR</v>
      </c>
      <c r="K11">
        <f ca="1">INDIRECT(K1&amp;"!K3")</f>
        <v>28.82</v>
      </c>
      <c r="L11">
        <f t="shared" ref="L11:N11" ca="1" si="9">INDIRECT(L1&amp;"!K3")</f>
        <v>27.33</v>
      </c>
      <c r="M11">
        <f t="shared" ca="1" si="9"/>
        <v>27.35</v>
      </c>
      <c r="N11">
        <f t="shared" ca="1" si="9"/>
        <v>27.35</v>
      </c>
    </row>
    <row r="12" spans="1:14" x14ac:dyDescent="0.3">
      <c r="A12" t="str">
        <f>(Baseline!M1)</f>
        <v>RRRRR</v>
      </c>
      <c r="B12">
        <f ca="1">INDIRECT(B1&amp;"!L2")</f>
        <v>48.47</v>
      </c>
      <c r="C12">
        <f ca="1">INDIRECT(C1&amp;"!L2")</f>
        <v>81.260000000000005</v>
      </c>
      <c r="D12">
        <f ca="1">INDIRECT(D1&amp;"!L2")</f>
        <v>84.02</v>
      </c>
      <c r="E12">
        <f ca="1">INDIRECT(E1&amp;"!L2")</f>
        <v>84.5</v>
      </c>
      <c r="J12" t="str">
        <f>(Baseline!M1)</f>
        <v>RRRRR</v>
      </c>
      <c r="K12">
        <f ca="1">INDIRECT(K1&amp;"!L3")</f>
        <v>28.31</v>
      </c>
      <c r="L12">
        <f t="shared" ref="L12:N12" ca="1" si="10">INDIRECT(L1&amp;"!L3")</f>
        <v>31.02</v>
      </c>
      <c r="M12">
        <f t="shared" ca="1" si="10"/>
        <v>30.25</v>
      </c>
      <c r="N12">
        <f t="shared" ca="1" si="10"/>
        <v>29.42</v>
      </c>
    </row>
    <row r="34" spans="1:14" x14ac:dyDescent="0.3">
      <c r="A34" t="s">
        <v>103</v>
      </c>
      <c r="B34" t="s">
        <v>33</v>
      </c>
      <c r="C34" t="s">
        <v>102</v>
      </c>
      <c r="D34" t="s">
        <v>36</v>
      </c>
      <c r="J34" t="s">
        <v>108</v>
      </c>
      <c r="K34" t="s">
        <v>101</v>
      </c>
      <c r="L34" t="s">
        <v>33</v>
      </c>
      <c r="M34" t="s">
        <v>102</v>
      </c>
      <c r="N34" t="s">
        <v>36</v>
      </c>
    </row>
    <row r="35" spans="1:14" x14ac:dyDescent="0.3">
      <c r="A35" t="str">
        <f>(Baseline!C1)</f>
        <v>N</v>
      </c>
      <c r="B35">
        <f ca="1">INDIRECT(B34&amp;"!B6")</f>
        <v>939.54</v>
      </c>
      <c r="C35">
        <f t="shared" ref="C35:D35" ca="1" si="11">INDIRECT(C34&amp;"!B6")</f>
        <v>939</v>
      </c>
      <c r="D35">
        <f t="shared" ca="1" si="11"/>
        <v>957.75</v>
      </c>
      <c r="J35" t="str">
        <f>(Baseline!C1)</f>
        <v>N</v>
      </c>
      <c r="K35">
        <f ca="1">INDIRECT(K34&amp;"!B4")</f>
        <v>7.32</v>
      </c>
      <c r="L35">
        <f t="shared" ref="L35:N35" ca="1" si="12">INDIRECT(L34&amp;"!B4")</f>
        <v>33.39</v>
      </c>
      <c r="M35">
        <f t="shared" ca="1" si="12"/>
        <v>29.02</v>
      </c>
      <c r="N35">
        <f t="shared" ca="1" si="12"/>
        <v>48.94</v>
      </c>
    </row>
    <row r="36" spans="1:14" x14ac:dyDescent="0.3">
      <c r="A36" t="str">
        <f>(Baseline!D1)</f>
        <v>R</v>
      </c>
      <c r="B36">
        <f ca="1">INDIRECT(B34&amp;"!C6")</f>
        <v>893.07</v>
      </c>
      <c r="C36">
        <f t="shared" ref="C36:D36" ca="1" si="13">INDIRECT(C34&amp;"!C6")</f>
        <v>827</v>
      </c>
      <c r="D36">
        <f t="shared" ca="1" si="13"/>
        <v>957.78</v>
      </c>
      <c r="J36" t="str">
        <f>(Baseline!D1)</f>
        <v>R</v>
      </c>
      <c r="K36">
        <f ca="1">INDIRECT(K34&amp;"!C4")</f>
        <v>8.5</v>
      </c>
      <c r="L36">
        <f t="shared" ref="L36:N36" ca="1" si="14">INDIRECT(L34&amp;"!C4")</f>
        <v>28.28</v>
      </c>
      <c r="M36">
        <f t="shared" ca="1" si="14"/>
        <v>42.6</v>
      </c>
      <c r="N36">
        <f t="shared" ca="1" si="14"/>
        <v>29.31</v>
      </c>
    </row>
    <row r="37" spans="1:14" x14ac:dyDescent="0.3">
      <c r="A37" t="str">
        <f>(Baseline!E1)</f>
        <v>F</v>
      </c>
      <c r="B37">
        <f ca="1">INDIRECT(B34&amp;"!D6")</f>
        <v>649.97</v>
      </c>
      <c r="C37">
        <f t="shared" ref="C37:D37" ca="1" si="15">INDIRECT(C34&amp;"!D6")</f>
        <v>554</v>
      </c>
      <c r="D37">
        <f t="shared" ca="1" si="15"/>
        <v>957.71</v>
      </c>
      <c r="J37" t="str">
        <f>(Baseline!E1)</f>
        <v>F</v>
      </c>
      <c r="K37">
        <f ca="1">INDIRECT(K34&amp;"!D4")</f>
        <v>17.13</v>
      </c>
      <c r="L37">
        <f t="shared" ref="L37:N37" ca="1" si="16">INDIRECT(L34&amp;"!D4")</f>
        <v>29.53</v>
      </c>
      <c r="M37">
        <f t="shared" ca="1" si="16"/>
        <v>32.729999999999997</v>
      </c>
      <c r="N37">
        <f t="shared" ca="1" si="16"/>
        <v>48.19</v>
      </c>
    </row>
    <row r="38" spans="1:14" x14ac:dyDescent="0.3">
      <c r="A38" t="str">
        <f>(Baseline!F1)</f>
        <v>RN</v>
      </c>
      <c r="B38">
        <f ca="1">INDIRECT(B34&amp;"!E6")</f>
        <v>899.03</v>
      </c>
      <c r="C38">
        <f t="shared" ref="C38:D38" ca="1" si="17">INDIRECT(C34&amp;"!E6")</f>
        <v>846.00000000000011</v>
      </c>
      <c r="D38">
        <f t="shared" ca="1" si="17"/>
        <v>957.75</v>
      </c>
      <c r="J38" t="str">
        <f>(Baseline!F1)</f>
        <v>RN</v>
      </c>
      <c r="K38">
        <f ca="1">INDIRECT(K34&amp;"!E4")</f>
        <v>19.149999999999999</v>
      </c>
      <c r="L38">
        <f t="shared" ref="L38:N38" ca="1" si="18">INDIRECT(L34&amp;"!E4")</f>
        <v>40.9</v>
      </c>
      <c r="M38">
        <f t="shared" ca="1" si="18"/>
        <v>98.86</v>
      </c>
      <c r="N38">
        <f t="shared" ca="1" si="18"/>
        <v>98.86</v>
      </c>
    </row>
    <row r="39" spans="1:14" x14ac:dyDescent="0.3">
      <c r="A39" t="str">
        <f>(Baseline!G1)</f>
        <v>FN</v>
      </c>
      <c r="B39">
        <f ca="1">INDIRECT(B34&amp;"!F6")</f>
        <v>725.98</v>
      </c>
      <c r="C39">
        <f t="shared" ref="C39:D39" ca="1" si="19">INDIRECT(C34&amp;"!F6")</f>
        <v>852</v>
      </c>
      <c r="D39">
        <f t="shared" ca="1" si="19"/>
        <v>957.73</v>
      </c>
      <c r="J39" t="str">
        <f>(Baseline!G1)</f>
        <v>FN</v>
      </c>
      <c r="K39">
        <f ca="1">INDIRECT(K34&amp;"!F4")</f>
        <v>17.260000000000002</v>
      </c>
      <c r="L39">
        <f t="shared" ref="L39:N39" ca="1" si="20">INDIRECT(L34&amp;"!F4")</f>
        <v>42.44</v>
      </c>
      <c r="M39">
        <f t="shared" ca="1" si="20"/>
        <v>65.37</v>
      </c>
      <c r="N39">
        <f t="shared" ca="1" si="20"/>
        <v>50.56</v>
      </c>
    </row>
    <row r="40" spans="1:14" x14ac:dyDescent="0.3">
      <c r="A40" t="str">
        <f>(Baseline!H1)</f>
        <v>RR</v>
      </c>
      <c r="B40">
        <f ca="1">INDIRECT(B34&amp;"!G6")</f>
        <v>896.63</v>
      </c>
      <c r="C40">
        <f t="shared" ref="C40:D40" ca="1" si="21">INDIRECT(C34&amp;"!G6")</f>
        <v>863.00000000000011</v>
      </c>
      <c r="D40">
        <f t="shared" ca="1" si="21"/>
        <v>957.82</v>
      </c>
      <c r="J40" t="str">
        <f>(Baseline!H1)</f>
        <v>RR</v>
      </c>
      <c r="K40">
        <f ca="1">INDIRECT(K34&amp;"!G4")</f>
        <v>20.440000000000001</v>
      </c>
      <c r="L40">
        <f t="shared" ref="L40:N40" ca="1" si="22">INDIRECT(L34&amp;"!G4")</f>
        <v>44.76</v>
      </c>
      <c r="M40">
        <f t="shared" ca="1" si="22"/>
        <v>47.1</v>
      </c>
      <c r="N40">
        <f t="shared" ca="1" si="22"/>
        <v>42.7</v>
      </c>
    </row>
    <row r="41" spans="1:14" x14ac:dyDescent="0.3">
      <c r="A41" t="str">
        <f>(Baseline!I1)</f>
        <v>FR</v>
      </c>
      <c r="B41">
        <f ca="1">INDIRECT(B34&amp;"!H6")</f>
        <v>676.78</v>
      </c>
      <c r="C41">
        <f t="shared" ref="C41:D41" ca="1" si="23">INDIRECT(C34&amp;"!H6")</f>
        <v>860</v>
      </c>
      <c r="D41">
        <f t="shared" ca="1" si="23"/>
        <v>957.61</v>
      </c>
      <c r="J41" t="str">
        <f>(Baseline!I1)</f>
        <v>FR</v>
      </c>
      <c r="K41">
        <f ca="1">INDIRECT(K34&amp;"!H4")</f>
        <v>28.26</v>
      </c>
      <c r="L41">
        <f t="shared" ref="L41:N41" ca="1" si="24">INDIRECT(L34&amp;"!H4")</f>
        <v>85.78</v>
      </c>
      <c r="M41">
        <f t="shared" ca="1" si="24"/>
        <v>52.17</v>
      </c>
      <c r="N41">
        <f t="shared" ca="1" si="24"/>
        <v>53.92</v>
      </c>
    </row>
    <row r="42" spans="1:14" x14ac:dyDescent="0.3">
      <c r="A42" t="str">
        <f>(Baseline!J1)</f>
        <v>FRN</v>
      </c>
      <c r="B42">
        <f ca="1">INDIRECT(B34&amp;"!I6")</f>
        <v>622.17999999999995</v>
      </c>
      <c r="C42">
        <f t="shared" ref="C42:D42" ca="1" si="25">INDIRECT(C34&amp;"!I6")</f>
        <v>753</v>
      </c>
      <c r="D42">
        <f t="shared" ca="1" si="25"/>
        <v>957.72</v>
      </c>
      <c r="J42" t="str">
        <f>(Baseline!J1)</f>
        <v>FRN</v>
      </c>
      <c r="K42">
        <f ca="1">INDIRECT(K34&amp;"!I4")</f>
        <v>45.63</v>
      </c>
      <c r="L42">
        <f t="shared" ref="L42:N42" ca="1" si="26">INDIRECT(L34&amp;"!I4")</f>
        <v>67.709999999999994</v>
      </c>
      <c r="M42">
        <f t="shared" ca="1" si="26"/>
        <v>63.68</v>
      </c>
      <c r="N42">
        <f t="shared" ca="1" si="26"/>
        <v>57.28</v>
      </c>
    </row>
    <row r="43" spans="1:14" x14ac:dyDescent="0.3">
      <c r="A43" t="str">
        <f>(Baseline!K1)</f>
        <v>RRR</v>
      </c>
      <c r="B43">
        <f ca="1">INDIRECT(B34&amp;"!J6")</f>
        <v>851.12</v>
      </c>
      <c r="C43">
        <f t="shared" ref="C43:D43" ca="1" si="27">INDIRECT(C34&amp;"!J6")</f>
        <v>813.00000000000011</v>
      </c>
      <c r="D43">
        <f t="shared" ca="1" si="27"/>
        <v>957.77</v>
      </c>
      <c r="J43" t="str">
        <f>(Baseline!K1)</f>
        <v>RRR</v>
      </c>
      <c r="K43">
        <f ca="1">INDIRECT(K34&amp;"!J4")</f>
        <v>38.15</v>
      </c>
      <c r="L43">
        <f t="shared" ref="L43:N43" ca="1" si="28">INDIRECT(L34&amp;"!J4")</f>
        <v>57.65</v>
      </c>
      <c r="M43">
        <f t="shared" ca="1" si="28"/>
        <v>88.82</v>
      </c>
      <c r="N43">
        <f t="shared" ca="1" si="28"/>
        <v>72.790000000000006</v>
      </c>
    </row>
    <row r="44" spans="1:14" x14ac:dyDescent="0.3">
      <c r="A44" t="str">
        <f>(Baseline!L1)</f>
        <v>RRRR</v>
      </c>
      <c r="B44">
        <f ca="1">INDIRECT(B34&amp;"!K6")</f>
        <v>761.48</v>
      </c>
      <c r="C44">
        <f t="shared" ref="C44:D44" ca="1" si="29">INDIRECT(C34&amp;"!K6")</f>
        <v>716</v>
      </c>
      <c r="D44">
        <f t="shared" ca="1" si="29"/>
        <v>957.84</v>
      </c>
      <c r="J44" t="str">
        <f>(Baseline!L1)</f>
        <v>RRRR</v>
      </c>
      <c r="K44">
        <f ca="1">INDIRECT(K34&amp;"!K4")</f>
        <v>37.32</v>
      </c>
      <c r="L44">
        <f t="shared" ref="L44:N44" ca="1" si="30">INDIRECT(L34&amp;"!K4")</f>
        <v>94.32</v>
      </c>
      <c r="M44">
        <f t="shared" ca="1" si="30"/>
        <v>81</v>
      </c>
      <c r="N44">
        <f t="shared" ca="1" si="30"/>
        <v>113.93</v>
      </c>
    </row>
    <row r="45" spans="1:14" x14ac:dyDescent="0.3">
      <c r="A45" t="str">
        <f>(Baseline!M1)</f>
        <v>RRRRR</v>
      </c>
      <c r="B45">
        <f ca="1">INDIRECT(B34&amp;"!L6")</f>
        <v>663.43</v>
      </c>
      <c r="C45">
        <f t="shared" ref="C45:D45" ca="1" si="31">INDIRECT(C34&amp;"!L6")</f>
        <v>615</v>
      </c>
      <c r="D45">
        <f t="shared" ca="1" si="31"/>
        <v>957.82</v>
      </c>
      <c r="J45" t="str">
        <f>(Baseline!M1)</f>
        <v>RRRRR</v>
      </c>
      <c r="K45">
        <f ca="1">INDIRECT(K34&amp;"!L4")</f>
        <v>52.32</v>
      </c>
      <c r="L45">
        <f t="shared" ref="L45:N45" ca="1" si="32">INDIRECT(L34&amp;"!L4")</f>
        <v>108.03</v>
      </c>
      <c r="M45">
        <f t="shared" ca="1" si="32"/>
        <v>130.93</v>
      </c>
      <c r="N45">
        <f t="shared" ca="1" si="32"/>
        <v>111.11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ADE6-CEB5-4C28-BB41-740835D80884}">
  <dimension ref="A1:D5"/>
  <sheetViews>
    <sheetView workbookViewId="0">
      <selection activeCell="M25" sqref="M25"/>
    </sheetView>
  </sheetViews>
  <sheetFormatPr defaultRowHeight="14.4" x14ac:dyDescent="0.3"/>
  <cols>
    <col min="1" max="2" width="16.33203125" bestFit="1" customWidth="1"/>
  </cols>
  <sheetData>
    <row r="1" spans="1:4" x14ac:dyDescent="0.3">
      <c r="A1" t="s">
        <v>1</v>
      </c>
      <c r="B1" t="s">
        <v>104</v>
      </c>
      <c r="C1" t="s">
        <v>106</v>
      </c>
      <c r="D1" t="s">
        <v>107</v>
      </c>
    </row>
    <row r="2" spans="1:4" x14ac:dyDescent="0.3">
      <c r="A2" t="s">
        <v>101</v>
      </c>
      <c r="B2">
        <v>54.59</v>
      </c>
      <c r="C2">
        <v>68.33</v>
      </c>
      <c r="D2">
        <v>0.57999999999999996</v>
      </c>
    </row>
    <row r="3" spans="1:4" x14ac:dyDescent="0.3">
      <c r="A3" t="s">
        <v>33</v>
      </c>
      <c r="B3">
        <v>55.5</v>
      </c>
      <c r="C3">
        <v>68.09</v>
      </c>
      <c r="D3">
        <v>88.2</v>
      </c>
    </row>
    <row r="4" spans="1:4" x14ac:dyDescent="0.3">
      <c r="A4" t="s">
        <v>105</v>
      </c>
      <c r="B4">
        <v>56.2</v>
      </c>
      <c r="C4">
        <v>69.25</v>
      </c>
      <c r="D4">
        <v>50.68</v>
      </c>
    </row>
    <row r="5" spans="1:4" x14ac:dyDescent="0.3">
      <c r="A5" t="s">
        <v>36</v>
      </c>
      <c r="B5">
        <v>55.95</v>
      </c>
      <c r="C5">
        <v>70.27</v>
      </c>
      <c r="D5">
        <v>71.569999999999993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98E4-7C61-420B-BB4A-DE742B393370}">
  <dimension ref="A1:N37"/>
  <sheetViews>
    <sheetView workbookViewId="0">
      <selection activeCell="J34" sqref="J34"/>
    </sheetView>
  </sheetViews>
  <sheetFormatPr defaultRowHeight="10.199999999999999" x14ac:dyDescent="0.3"/>
  <cols>
    <col min="1" max="1" width="12.109375" style="58" bestFit="1" customWidth="1"/>
    <col min="2" max="2" width="27.21875" style="58" customWidth="1"/>
    <col min="3" max="3" width="8.88671875" style="58"/>
    <col min="4" max="4" width="15.44140625" style="58" bestFit="1" customWidth="1"/>
    <col min="5" max="8" width="9" style="58" bestFit="1" customWidth="1"/>
    <col min="9" max="9" width="14.88671875" style="58" customWidth="1"/>
    <col min="10" max="12" width="11.44140625" style="58" bestFit="1" customWidth="1"/>
    <col min="13" max="13" width="9" style="58" bestFit="1" customWidth="1"/>
    <col min="14" max="14" width="23.6640625" style="58" customWidth="1"/>
    <col min="15" max="16384" width="8.88671875" style="58"/>
  </cols>
  <sheetData>
    <row r="1" spans="1:14" ht="10.8" thickBot="1" x14ac:dyDescent="0.35">
      <c r="A1" s="137" t="s">
        <v>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</row>
    <row r="2" spans="1:14" ht="10.8" thickBot="1" x14ac:dyDescent="0.35">
      <c r="A2" s="140" t="s">
        <v>13</v>
      </c>
      <c r="B2" s="140" t="s">
        <v>0</v>
      </c>
      <c r="C2" s="140" t="s">
        <v>14</v>
      </c>
      <c r="D2" s="5"/>
      <c r="E2" s="142" t="s">
        <v>10</v>
      </c>
      <c r="F2" s="143"/>
      <c r="G2" s="143"/>
      <c r="H2" s="144"/>
      <c r="I2" s="6" t="s">
        <v>15</v>
      </c>
      <c r="J2" s="145" t="s">
        <v>43</v>
      </c>
      <c r="K2" s="146"/>
      <c r="L2" s="146"/>
      <c r="M2" s="147"/>
      <c r="N2" s="7" t="s">
        <v>16</v>
      </c>
    </row>
    <row r="3" spans="1:14" ht="10.8" thickBot="1" x14ac:dyDescent="0.35">
      <c r="A3" s="141"/>
      <c r="B3" s="141"/>
      <c r="C3" s="141"/>
      <c r="D3" s="8" t="s">
        <v>17</v>
      </c>
      <c r="E3" s="9" t="s">
        <v>18</v>
      </c>
      <c r="F3" s="10" t="s">
        <v>19</v>
      </c>
      <c r="G3" s="10" t="s">
        <v>20</v>
      </c>
      <c r="H3" s="10" t="s">
        <v>21</v>
      </c>
      <c r="I3" s="10" t="s">
        <v>17</v>
      </c>
      <c r="J3" s="9" t="s">
        <v>18</v>
      </c>
      <c r="K3" s="10" t="s">
        <v>19</v>
      </c>
      <c r="L3" s="10" t="s">
        <v>20</v>
      </c>
      <c r="M3" s="10" t="s">
        <v>21</v>
      </c>
      <c r="N3" s="11"/>
    </row>
    <row r="4" spans="1:14" ht="10.8" customHeight="1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14"/>
    </row>
    <row r="5" spans="1:14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115"/>
    </row>
    <row r="6" spans="1:14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115"/>
    </row>
    <row r="7" spans="1:14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116"/>
    </row>
    <row r="8" spans="1:14" ht="10.8" customHeight="1" thickBot="1" x14ac:dyDescent="0.35">
      <c r="A8" s="127">
        <v>1</v>
      </c>
      <c r="B8" s="128" t="s">
        <v>24</v>
      </c>
      <c r="C8" s="129" t="s">
        <v>23</v>
      </c>
      <c r="D8" s="35" t="s">
        <v>1</v>
      </c>
      <c r="E8" s="89">
        <v>35.28</v>
      </c>
      <c r="F8" s="89">
        <v>18.600000000000001</v>
      </c>
      <c r="G8" s="89">
        <v>21.84</v>
      </c>
      <c r="H8" s="1">
        <f>(G8-G4)</f>
        <v>10.6</v>
      </c>
      <c r="I8" s="37" t="s">
        <v>1</v>
      </c>
      <c r="J8" s="36">
        <v>54.68</v>
      </c>
      <c r="K8" s="1">
        <v>54.5</v>
      </c>
      <c r="L8" s="1">
        <v>54.59</v>
      </c>
      <c r="M8" s="38" t="s">
        <v>23</v>
      </c>
      <c r="N8" s="114"/>
    </row>
    <row r="9" spans="1:14" ht="10.8" thickBot="1" x14ac:dyDescent="0.35">
      <c r="A9" s="118"/>
      <c r="B9" s="121"/>
      <c r="C9" s="130"/>
      <c r="D9" s="35" t="s">
        <v>2</v>
      </c>
      <c r="E9" s="89">
        <v>22.18</v>
      </c>
      <c r="F9" s="89">
        <v>22.03</v>
      </c>
      <c r="G9" s="89">
        <v>22.1</v>
      </c>
      <c r="H9" s="1">
        <f t="shared" ref="H9:H11" si="0">(G9-G5)</f>
        <v>5.8800000000000026</v>
      </c>
      <c r="I9" s="35" t="s">
        <v>25</v>
      </c>
      <c r="J9" s="40">
        <v>55312384</v>
      </c>
      <c r="K9" s="41">
        <v>55246848</v>
      </c>
      <c r="L9" s="41">
        <v>55307342.770000003</v>
      </c>
      <c r="M9" s="42" t="s">
        <v>23</v>
      </c>
      <c r="N9" s="115"/>
    </row>
    <row r="10" spans="1:14" ht="10.8" thickBot="1" x14ac:dyDescent="0.35">
      <c r="A10" s="118"/>
      <c r="B10" s="121"/>
      <c r="C10" s="130"/>
      <c r="D10" s="35" t="s">
        <v>3</v>
      </c>
      <c r="E10" s="89">
        <v>28.08</v>
      </c>
      <c r="F10" s="89">
        <v>11.08</v>
      </c>
      <c r="G10" s="89">
        <v>17.13</v>
      </c>
      <c r="H10" s="1">
        <f t="shared" si="0"/>
        <v>9.8099999999999987</v>
      </c>
      <c r="I10" s="35" t="s">
        <v>26</v>
      </c>
      <c r="J10" s="131">
        <v>204800</v>
      </c>
      <c r="K10" s="132"/>
      <c r="L10" s="132"/>
      <c r="M10" s="133"/>
      <c r="N10" s="115"/>
    </row>
    <row r="11" spans="1:14" ht="10.8" thickBot="1" x14ac:dyDescent="0.35">
      <c r="A11" s="118"/>
      <c r="B11" s="121"/>
      <c r="C11" s="130"/>
      <c r="D11" s="35" t="s">
        <v>4</v>
      </c>
      <c r="E11" s="89">
        <v>27.58</v>
      </c>
      <c r="F11" s="89">
        <v>14.17</v>
      </c>
      <c r="G11" s="89">
        <v>18.11</v>
      </c>
      <c r="H11" s="1">
        <f t="shared" si="0"/>
        <v>11.169999999999998</v>
      </c>
      <c r="I11" s="35" t="s">
        <v>27</v>
      </c>
      <c r="J11" s="131">
        <v>40</v>
      </c>
      <c r="K11" s="132"/>
      <c r="L11" s="132"/>
      <c r="M11" s="133"/>
      <c r="N11" s="115"/>
    </row>
    <row r="12" spans="1:14" ht="10.199999999999999" customHeight="1" thickBot="1" x14ac:dyDescent="0.35">
      <c r="A12" s="118"/>
      <c r="B12" s="121"/>
      <c r="C12" s="130"/>
      <c r="D12" s="35" t="s">
        <v>5</v>
      </c>
      <c r="E12" s="89">
        <v>3.819</v>
      </c>
      <c r="F12" s="89">
        <v>0.80900000000000005</v>
      </c>
      <c r="G12" s="89">
        <v>1.5329999999999999</v>
      </c>
      <c r="H12" s="1" t="s">
        <v>23</v>
      </c>
      <c r="I12" s="35" t="s">
        <v>28</v>
      </c>
      <c r="J12" s="131">
        <v>42949672960</v>
      </c>
      <c r="K12" s="132"/>
      <c r="L12" s="132"/>
      <c r="M12" s="133"/>
      <c r="N12" s="115"/>
    </row>
    <row r="13" spans="1:14" ht="10.8" thickBot="1" x14ac:dyDescent="0.35">
      <c r="A13" s="118"/>
      <c r="B13" s="121"/>
      <c r="C13" s="130"/>
      <c r="D13" s="35"/>
      <c r="E13" s="44"/>
      <c r="F13" s="42"/>
      <c r="G13" s="42"/>
      <c r="H13" s="42"/>
      <c r="I13" s="35" t="s">
        <v>29</v>
      </c>
      <c r="J13" s="131">
        <v>2</v>
      </c>
      <c r="K13" s="132"/>
      <c r="L13" s="132"/>
      <c r="M13" s="133"/>
      <c r="N13" s="115"/>
    </row>
    <row r="14" spans="1:14" ht="10.8" thickBot="1" x14ac:dyDescent="0.35">
      <c r="A14" s="118"/>
      <c r="B14" s="121"/>
      <c r="C14" s="130"/>
      <c r="D14" s="35"/>
      <c r="E14" s="45"/>
      <c r="F14" s="38"/>
      <c r="G14" s="38"/>
      <c r="H14" s="46"/>
      <c r="I14" s="35" t="s">
        <v>30</v>
      </c>
      <c r="J14" s="131">
        <v>4096</v>
      </c>
      <c r="K14" s="132"/>
      <c r="L14" s="132"/>
      <c r="M14" s="133"/>
      <c r="N14" s="115"/>
    </row>
    <row r="15" spans="1:14" ht="10.8" thickBot="1" x14ac:dyDescent="0.35">
      <c r="A15" s="118"/>
      <c r="B15" s="121"/>
      <c r="C15" s="130"/>
      <c r="D15" s="47"/>
      <c r="E15" s="48"/>
      <c r="F15" s="49"/>
      <c r="G15" s="49"/>
      <c r="H15" s="50"/>
      <c r="I15" s="47" t="s">
        <v>31</v>
      </c>
      <c r="J15" s="134">
        <v>0</v>
      </c>
      <c r="K15" s="135"/>
      <c r="L15" s="135"/>
      <c r="M15" s="136"/>
      <c r="N15" s="116"/>
    </row>
    <row r="16" spans="1:14" ht="10.8" customHeight="1" thickBot="1" x14ac:dyDescent="0.35">
      <c r="A16" s="117">
        <v>2</v>
      </c>
      <c r="B16" s="120" t="s">
        <v>32</v>
      </c>
      <c r="C16" s="117" t="s">
        <v>33</v>
      </c>
      <c r="D16" s="51" t="s">
        <v>1</v>
      </c>
      <c r="E16" s="89">
        <v>46.63</v>
      </c>
      <c r="F16" s="89">
        <v>20.079999999999998</v>
      </c>
      <c r="G16" s="89">
        <v>35.94</v>
      </c>
      <c r="H16" s="2">
        <f>(G16-G8)</f>
        <v>14.099999999999998</v>
      </c>
      <c r="I16" s="54" t="s">
        <v>1</v>
      </c>
      <c r="J16" s="84">
        <v>55.74</v>
      </c>
      <c r="K16" s="85">
        <v>54.83</v>
      </c>
      <c r="L16" s="85">
        <v>55.5</v>
      </c>
      <c r="M16" s="53">
        <f>(L16-L8)</f>
        <v>0.90999999999999659</v>
      </c>
      <c r="N16" s="114"/>
    </row>
    <row r="17" spans="1:14" ht="15" customHeight="1" thickBot="1" x14ac:dyDescent="0.35">
      <c r="A17" s="118"/>
      <c r="B17" s="121"/>
      <c r="C17" s="118"/>
      <c r="D17" s="55" t="s">
        <v>2</v>
      </c>
      <c r="E17" s="41">
        <v>22.17</v>
      </c>
      <c r="F17" s="41">
        <v>22.03</v>
      </c>
      <c r="G17" s="41">
        <v>22.09</v>
      </c>
      <c r="H17" s="3">
        <f t="shared" ref="H17:H19" si="1">(G17-G9)</f>
        <v>-1.0000000000001563E-2</v>
      </c>
      <c r="I17" s="56" t="s">
        <v>25</v>
      </c>
      <c r="J17" s="88">
        <v>55443456</v>
      </c>
      <c r="K17" s="89">
        <v>55443456</v>
      </c>
      <c r="L17" s="89">
        <v>55443456</v>
      </c>
      <c r="M17" s="1">
        <f>(L17-L9)</f>
        <v>136113.22999999672</v>
      </c>
      <c r="N17" s="115"/>
    </row>
    <row r="18" spans="1:14" ht="10.8" thickBot="1" x14ac:dyDescent="0.25">
      <c r="A18" s="118"/>
      <c r="B18" s="121"/>
      <c r="C18" s="118"/>
      <c r="D18" s="55" t="s">
        <v>6</v>
      </c>
      <c r="E18" s="41">
        <v>48.25</v>
      </c>
      <c r="F18" s="41">
        <v>13.92</v>
      </c>
      <c r="G18" s="41">
        <v>28.28</v>
      </c>
      <c r="H18" s="3">
        <f t="shared" si="1"/>
        <v>11.150000000000002</v>
      </c>
      <c r="I18" s="56"/>
      <c r="J18" s="104"/>
      <c r="K18" s="104"/>
      <c r="L18" s="104"/>
      <c r="N18" s="115"/>
    </row>
    <row r="19" spans="1:14" ht="10.8" thickBot="1" x14ac:dyDescent="0.25">
      <c r="A19" s="118"/>
      <c r="B19" s="121"/>
      <c r="C19" s="118"/>
      <c r="D19" s="55" t="s">
        <v>7</v>
      </c>
      <c r="E19" s="41">
        <v>35.92</v>
      </c>
      <c r="F19" s="41">
        <v>16</v>
      </c>
      <c r="G19" s="41">
        <v>27.56</v>
      </c>
      <c r="H19" s="3">
        <f t="shared" si="1"/>
        <v>9.4499999999999993</v>
      </c>
      <c r="I19" s="56"/>
      <c r="J19" s="104"/>
      <c r="K19" s="104"/>
      <c r="L19" s="104"/>
      <c r="N19" s="115"/>
    </row>
    <row r="20" spans="1:14" ht="10.8" thickBot="1" x14ac:dyDescent="0.25">
      <c r="A20" s="119"/>
      <c r="B20" s="122"/>
      <c r="C20" s="119"/>
      <c r="D20" s="55" t="s">
        <v>8</v>
      </c>
      <c r="E20" s="41">
        <v>944</v>
      </c>
      <c r="F20" s="41">
        <v>650</v>
      </c>
      <c r="G20" s="41">
        <v>893.07</v>
      </c>
      <c r="H20" s="62" t="s">
        <v>23</v>
      </c>
      <c r="I20" s="56"/>
      <c r="J20" s="108"/>
      <c r="K20" s="108"/>
      <c r="L20" s="108"/>
      <c r="M20" s="63"/>
      <c r="N20" s="116"/>
    </row>
    <row r="21" spans="1:14" ht="10.8" customHeight="1" thickBot="1" x14ac:dyDescent="0.35">
      <c r="A21" s="117">
        <v>3</v>
      </c>
      <c r="B21" s="120" t="s">
        <v>34</v>
      </c>
      <c r="C21" s="117" t="s">
        <v>33</v>
      </c>
      <c r="D21" s="51" t="s">
        <v>1</v>
      </c>
      <c r="E21" s="41">
        <v>51.8</v>
      </c>
      <c r="F21" s="41">
        <v>19.95</v>
      </c>
      <c r="G21" s="41">
        <v>42.26</v>
      </c>
      <c r="H21" s="2">
        <f>(G21-G8)</f>
        <v>20.419999999999998</v>
      </c>
      <c r="I21" s="35" t="s">
        <v>1</v>
      </c>
      <c r="J21" s="84">
        <v>56.5</v>
      </c>
      <c r="K21" s="85">
        <v>54.94</v>
      </c>
      <c r="L21" s="85">
        <v>56.2</v>
      </c>
      <c r="M21" s="53">
        <f>(L21-L8)</f>
        <v>1.6099999999999994</v>
      </c>
      <c r="N21" s="114" t="s">
        <v>44</v>
      </c>
    </row>
    <row r="22" spans="1:14" ht="15" customHeight="1" thickBot="1" x14ac:dyDescent="0.35">
      <c r="A22" s="118"/>
      <c r="B22" s="121"/>
      <c r="C22" s="118"/>
      <c r="D22" s="55" t="s">
        <v>2</v>
      </c>
      <c r="E22" s="41">
        <v>22.2</v>
      </c>
      <c r="F22" s="41">
        <v>22.03</v>
      </c>
      <c r="G22" s="41">
        <v>22.11</v>
      </c>
      <c r="H22" s="3">
        <f t="shared" ref="H22:H24" si="2">(G22-G9)</f>
        <v>9.9999999999980105E-3</v>
      </c>
      <c r="I22" s="37" t="s">
        <v>25</v>
      </c>
      <c r="J22" s="88">
        <v>55443456</v>
      </c>
      <c r="K22" s="89">
        <v>55443456</v>
      </c>
      <c r="L22" s="89">
        <v>55443456</v>
      </c>
      <c r="M22" s="1">
        <f>(L22-L9)</f>
        <v>136113.22999999672</v>
      </c>
      <c r="N22" s="115"/>
    </row>
    <row r="23" spans="1:14" ht="10.8" thickBot="1" x14ac:dyDescent="0.25">
      <c r="A23" s="118"/>
      <c r="B23" s="121"/>
      <c r="C23" s="118"/>
      <c r="D23" s="55" t="s">
        <v>6</v>
      </c>
      <c r="E23" s="41">
        <v>125.17</v>
      </c>
      <c r="F23" s="41">
        <v>17.170000000000002</v>
      </c>
      <c r="G23" s="41">
        <v>42.6</v>
      </c>
      <c r="H23" s="3">
        <f t="shared" si="2"/>
        <v>25.470000000000002</v>
      </c>
      <c r="I23" s="37"/>
      <c r="J23" s="104"/>
      <c r="K23" s="104"/>
      <c r="L23" s="104"/>
      <c r="N23" s="115"/>
    </row>
    <row r="24" spans="1:14" ht="10.8" thickBot="1" x14ac:dyDescent="0.25">
      <c r="A24" s="118"/>
      <c r="B24" s="121"/>
      <c r="C24" s="118"/>
      <c r="D24" s="55" t="s">
        <v>7</v>
      </c>
      <c r="E24" s="41">
        <v>74.08</v>
      </c>
      <c r="F24" s="41">
        <v>18.920000000000002</v>
      </c>
      <c r="G24" s="41">
        <v>39.82</v>
      </c>
      <c r="H24" s="3">
        <f t="shared" si="2"/>
        <v>21.71</v>
      </c>
      <c r="I24" s="37"/>
      <c r="J24" s="104"/>
      <c r="K24" s="104"/>
      <c r="L24" s="104"/>
      <c r="N24" s="115"/>
    </row>
    <row r="25" spans="1:14" ht="10.8" thickBot="1" x14ac:dyDescent="0.25">
      <c r="A25" s="119"/>
      <c r="B25" s="122"/>
      <c r="C25" s="119"/>
      <c r="D25" s="55" t="s">
        <v>8</v>
      </c>
      <c r="E25" s="41">
        <v>40.1</v>
      </c>
      <c r="F25" s="41">
        <v>0</v>
      </c>
      <c r="G25" s="41">
        <v>8.27</v>
      </c>
      <c r="H25" s="62" t="s">
        <v>23</v>
      </c>
      <c r="I25" s="37"/>
      <c r="J25" s="108"/>
      <c r="K25" s="108"/>
      <c r="L25" s="108"/>
      <c r="M25" s="63"/>
      <c r="N25" s="116"/>
    </row>
    <row r="26" spans="1:14" ht="10.8" customHeight="1" thickBot="1" x14ac:dyDescent="0.35">
      <c r="A26" s="117">
        <v>4</v>
      </c>
      <c r="B26" s="120" t="s">
        <v>35</v>
      </c>
      <c r="C26" s="117" t="s">
        <v>36</v>
      </c>
      <c r="D26" s="51" t="s">
        <v>1</v>
      </c>
      <c r="E26" s="41">
        <v>45.68</v>
      </c>
      <c r="F26" s="41">
        <v>20.05</v>
      </c>
      <c r="G26" s="41">
        <v>35.61</v>
      </c>
      <c r="H26" s="2">
        <f>(G26-G8)</f>
        <v>13.77</v>
      </c>
      <c r="I26" s="35" t="s">
        <v>1</v>
      </c>
      <c r="J26" s="84">
        <v>56.38</v>
      </c>
      <c r="K26" s="85">
        <v>54.87</v>
      </c>
      <c r="L26" s="85">
        <v>55.95</v>
      </c>
      <c r="M26" s="53">
        <f>(L26-L8)</f>
        <v>1.3599999999999994</v>
      </c>
      <c r="N26" s="114" t="s">
        <v>86</v>
      </c>
    </row>
    <row r="27" spans="1:14" ht="10.8" thickBot="1" x14ac:dyDescent="0.35">
      <c r="A27" s="118"/>
      <c r="B27" s="121"/>
      <c r="C27" s="118"/>
      <c r="D27" s="55" t="s">
        <v>2</v>
      </c>
      <c r="E27" s="41">
        <v>22.21</v>
      </c>
      <c r="F27" s="41">
        <v>21.97</v>
      </c>
      <c r="G27" s="41">
        <v>22.11</v>
      </c>
      <c r="H27" s="3">
        <f t="shared" ref="H27:H29" si="3">(G27-G9)</f>
        <v>9.9999999999980105E-3</v>
      </c>
      <c r="I27" s="37" t="s">
        <v>25</v>
      </c>
      <c r="J27" s="88">
        <v>55443456</v>
      </c>
      <c r="K27" s="89">
        <v>55443456</v>
      </c>
      <c r="L27" s="89">
        <v>55443456</v>
      </c>
      <c r="M27" s="1">
        <f>(L27-L9)</f>
        <v>136113.22999999672</v>
      </c>
      <c r="N27" s="115"/>
    </row>
    <row r="28" spans="1:14" ht="10.8" thickBot="1" x14ac:dyDescent="0.35">
      <c r="A28" s="118"/>
      <c r="B28" s="121"/>
      <c r="C28" s="118"/>
      <c r="D28" s="55" t="s">
        <v>6</v>
      </c>
      <c r="E28" s="41">
        <v>80.17</v>
      </c>
      <c r="F28" s="41">
        <v>19.170000000000002</v>
      </c>
      <c r="G28" s="41">
        <v>29.31</v>
      </c>
      <c r="H28" s="3">
        <f t="shared" si="3"/>
        <v>12.18</v>
      </c>
      <c r="I28" s="37"/>
      <c r="N28" s="115"/>
    </row>
    <row r="29" spans="1:14" ht="10.8" thickBot="1" x14ac:dyDescent="0.35">
      <c r="A29" s="118"/>
      <c r="B29" s="121"/>
      <c r="C29" s="118"/>
      <c r="D29" s="55" t="s">
        <v>7</v>
      </c>
      <c r="E29" s="41">
        <v>70.08</v>
      </c>
      <c r="F29" s="41">
        <v>23.83</v>
      </c>
      <c r="G29" s="41">
        <v>32.19</v>
      </c>
      <c r="H29" s="3">
        <f t="shared" si="3"/>
        <v>14.079999999999998</v>
      </c>
      <c r="I29" s="37"/>
      <c r="N29" s="115"/>
    </row>
    <row r="30" spans="1:14" ht="10.8" thickBot="1" x14ac:dyDescent="0.35">
      <c r="A30" s="118"/>
      <c r="B30" s="121"/>
      <c r="C30" s="118"/>
      <c r="D30" s="55" t="s">
        <v>8</v>
      </c>
      <c r="E30" s="41">
        <v>959</v>
      </c>
      <c r="F30" s="41">
        <v>862</v>
      </c>
      <c r="G30" s="41">
        <v>957.78</v>
      </c>
      <c r="H30" s="62" t="s">
        <v>23</v>
      </c>
      <c r="I30" s="37"/>
      <c r="N30" s="115"/>
    </row>
    <row r="31" spans="1:14" ht="10.8" thickBot="1" x14ac:dyDescent="0.35">
      <c r="A31" s="119"/>
      <c r="B31" s="122"/>
      <c r="C31" s="119"/>
      <c r="D31" s="55" t="s">
        <v>87</v>
      </c>
      <c r="E31" s="61"/>
      <c r="F31" s="4"/>
      <c r="G31" s="4"/>
      <c r="H31" s="62">
        <v>5.8</v>
      </c>
      <c r="I31" s="37"/>
      <c r="J31" s="63"/>
      <c r="K31" s="63"/>
      <c r="L31" s="63"/>
      <c r="M31" s="63"/>
      <c r="N31" s="116"/>
    </row>
    <row r="32" spans="1:14" x14ac:dyDescent="0.3">
      <c r="A32" s="68" t="s">
        <v>37</v>
      </c>
      <c r="B32" s="69" t="s">
        <v>88</v>
      </c>
    </row>
    <row r="33" spans="1:5" x14ac:dyDescent="0.3">
      <c r="A33" s="70" t="s">
        <v>38</v>
      </c>
      <c r="B33" s="71" t="s">
        <v>89</v>
      </c>
    </row>
    <row r="34" spans="1:5" x14ac:dyDescent="0.3">
      <c r="A34" s="72" t="s">
        <v>39</v>
      </c>
      <c r="B34" s="72" t="s">
        <v>40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34">
    <mergeCell ref="A1:N1"/>
    <mergeCell ref="A2:A3"/>
    <mergeCell ref="B2:B3"/>
    <mergeCell ref="C2:C3"/>
    <mergeCell ref="E2:H2"/>
    <mergeCell ref="J2:M2"/>
    <mergeCell ref="A4:A7"/>
    <mergeCell ref="B4:B7"/>
    <mergeCell ref="C4:C7"/>
    <mergeCell ref="N4:N7"/>
    <mergeCell ref="A8:A15"/>
    <mergeCell ref="B8:B15"/>
    <mergeCell ref="C8:C15"/>
    <mergeCell ref="N8:N15"/>
    <mergeCell ref="J10:M10"/>
    <mergeCell ref="J11:M11"/>
    <mergeCell ref="J12:M12"/>
    <mergeCell ref="J13:M13"/>
    <mergeCell ref="J14:M14"/>
    <mergeCell ref="J15:M15"/>
    <mergeCell ref="A36:E36"/>
    <mergeCell ref="A37:E37"/>
    <mergeCell ref="A26:A31"/>
    <mergeCell ref="B26:B31"/>
    <mergeCell ref="C26:C31"/>
    <mergeCell ref="N26:N31"/>
    <mergeCell ref="N16:N20"/>
    <mergeCell ref="A21:A25"/>
    <mergeCell ref="B21:B25"/>
    <mergeCell ref="C21:C25"/>
    <mergeCell ref="N21:N25"/>
    <mergeCell ref="A16:A20"/>
    <mergeCell ref="B16:B20"/>
    <mergeCell ref="C16:C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1016-AA47-4CAA-9939-BB8DE8DBAC92}">
  <dimension ref="A1:R37"/>
  <sheetViews>
    <sheetView topLeftCell="E1" workbookViewId="0">
      <selection activeCell="H16" sqref="H16"/>
    </sheetView>
  </sheetViews>
  <sheetFormatPr defaultRowHeight="10.199999999999999" x14ac:dyDescent="0.3"/>
  <cols>
    <col min="1" max="1" width="12.109375" style="58" bestFit="1" customWidth="1"/>
    <col min="2" max="2" width="27.21875" style="58" customWidth="1"/>
    <col min="3" max="3" width="8.88671875" style="58"/>
    <col min="4" max="4" width="15.44140625" style="58" bestFit="1" customWidth="1"/>
    <col min="5" max="8" width="9" style="58" bestFit="1" customWidth="1"/>
    <col min="9" max="9" width="14.88671875" style="58" customWidth="1"/>
    <col min="10" max="12" width="11.44140625" style="58" bestFit="1" customWidth="1"/>
    <col min="13" max="13" width="9" style="58" bestFit="1" customWidth="1"/>
    <col min="14" max="16" width="9.44140625" style="58" bestFit="1" customWidth="1"/>
    <col min="17" max="17" width="9" style="58" bestFit="1" customWidth="1"/>
    <col min="18" max="18" width="23.6640625" style="58" customWidth="1"/>
    <col min="19" max="16384" width="8.88671875" style="58"/>
  </cols>
  <sheetData>
    <row r="1" spans="1:18" ht="10.8" thickBot="1" x14ac:dyDescent="0.35">
      <c r="A1" s="137" t="s">
        <v>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</row>
    <row r="2" spans="1:18" ht="10.8" thickBot="1" x14ac:dyDescent="0.35">
      <c r="A2" s="140" t="s">
        <v>13</v>
      </c>
      <c r="B2" s="140" t="s">
        <v>0</v>
      </c>
      <c r="C2" s="140" t="s">
        <v>14</v>
      </c>
      <c r="D2" s="5"/>
      <c r="E2" s="142" t="s">
        <v>10</v>
      </c>
      <c r="F2" s="143"/>
      <c r="G2" s="143"/>
      <c r="H2" s="144"/>
      <c r="I2" s="6" t="s">
        <v>15</v>
      </c>
      <c r="J2" s="148" t="s">
        <v>43</v>
      </c>
      <c r="K2" s="143"/>
      <c r="L2" s="143"/>
      <c r="M2" s="144"/>
      <c r="N2" s="148" t="s">
        <v>43</v>
      </c>
      <c r="O2" s="143"/>
      <c r="P2" s="143"/>
      <c r="Q2" s="144"/>
      <c r="R2" s="7" t="s">
        <v>16</v>
      </c>
    </row>
    <row r="3" spans="1:18" ht="10.8" thickBot="1" x14ac:dyDescent="0.35">
      <c r="A3" s="141"/>
      <c r="B3" s="141"/>
      <c r="C3" s="141"/>
      <c r="D3" s="8" t="s">
        <v>17</v>
      </c>
      <c r="E3" s="9" t="s">
        <v>18</v>
      </c>
      <c r="F3" s="10" t="s">
        <v>19</v>
      </c>
      <c r="G3" s="10" t="s">
        <v>20</v>
      </c>
      <c r="H3" s="10" t="s">
        <v>21</v>
      </c>
      <c r="I3" s="10" t="s">
        <v>17</v>
      </c>
      <c r="J3" s="9" t="s">
        <v>18</v>
      </c>
      <c r="K3" s="10" t="s">
        <v>19</v>
      </c>
      <c r="L3" s="10" t="s">
        <v>20</v>
      </c>
      <c r="M3" s="10" t="s">
        <v>21</v>
      </c>
      <c r="N3" s="9" t="s">
        <v>18</v>
      </c>
      <c r="O3" s="10" t="s">
        <v>19</v>
      </c>
      <c r="P3" s="10" t="s">
        <v>20</v>
      </c>
      <c r="Q3" s="10" t="s">
        <v>21</v>
      </c>
      <c r="R3" s="11"/>
    </row>
    <row r="4" spans="1:18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7"/>
      <c r="O4" s="18"/>
      <c r="P4" s="18"/>
      <c r="Q4" s="19"/>
      <c r="R4" s="114"/>
    </row>
    <row r="5" spans="1:18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25"/>
      <c r="O5" s="26"/>
      <c r="P5" s="26"/>
      <c r="Q5" s="27"/>
      <c r="R5" s="115"/>
    </row>
    <row r="6" spans="1:18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25"/>
      <c r="O6" s="26"/>
      <c r="P6" s="26"/>
      <c r="Q6" s="27"/>
      <c r="R6" s="115"/>
    </row>
    <row r="7" spans="1:18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32"/>
      <c r="O7" s="33"/>
      <c r="P7" s="33"/>
      <c r="Q7" s="34"/>
      <c r="R7" s="116"/>
    </row>
    <row r="8" spans="1:18" ht="10.8" thickBot="1" x14ac:dyDescent="0.35">
      <c r="A8" s="127">
        <v>1</v>
      </c>
      <c r="B8" s="128" t="s">
        <v>24</v>
      </c>
      <c r="C8" s="129" t="s">
        <v>23</v>
      </c>
      <c r="D8" s="35" t="s">
        <v>1</v>
      </c>
      <c r="E8" s="36">
        <v>44.47</v>
      </c>
      <c r="F8" s="1">
        <v>27.12</v>
      </c>
      <c r="G8" s="1">
        <v>30.13</v>
      </c>
      <c r="H8" s="1">
        <f>(G8-G4)</f>
        <v>18.89</v>
      </c>
      <c r="I8" s="37" t="s">
        <v>1</v>
      </c>
      <c r="J8" s="36">
        <v>54.44</v>
      </c>
      <c r="K8" s="1">
        <v>54.27</v>
      </c>
      <c r="L8" s="1">
        <v>54.37</v>
      </c>
      <c r="M8" s="38" t="s">
        <v>23</v>
      </c>
      <c r="N8" s="36">
        <v>54.79</v>
      </c>
      <c r="O8" s="1">
        <v>54.38</v>
      </c>
      <c r="P8" s="1">
        <v>54.58</v>
      </c>
      <c r="Q8" s="39" t="s">
        <v>23</v>
      </c>
      <c r="R8" s="114"/>
    </row>
    <row r="9" spans="1:18" ht="10.8" thickBot="1" x14ac:dyDescent="0.35">
      <c r="A9" s="118"/>
      <c r="B9" s="121"/>
      <c r="C9" s="130"/>
      <c r="D9" s="35" t="s">
        <v>2</v>
      </c>
      <c r="E9" s="40">
        <v>24.03</v>
      </c>
      <c r="F9" s="41">
        <v>23.9</v>
      </c>
      <c r="G9" s="41">
        <v>23.91</v>
      </c>
      <c r="H9" s="1">
        <f t="shared" ref="H9:H11" si="0">(G9-G5)</f>
        <v>7.6900000000000013</v>
      </c>
      <c r="I9" s="35" t="s">
        <v>25</v>
      </c>
      <c r="J9" s="40">
        <v>55443456</v>
      </c>
      <c r="K9" s="41">
        <v>55443456</v>
      </c>
      <c r="L9" s="41">
        <v>55443456</v>
      </c>
      <c r="M9" s="42" t="s">
        <v>23</v>
      </c>
      <c r="N9" s="40">
        <v>54722560</v>
      </c>
      <c r="O9" s="41">
        <v>54722560</v>
      </c>
      <c r="P9" s="41">
        <v>54722560</v>
      </c>
      <c r="Q9" s="43" t="s">
        <v>23</v>
      </c>
      <c r="R9" s="115"/>
    </row>
    <row r="10" spans="1:18" ht="10.8" thickBot="1" x14ac:dyDescent="0.35">
      <c r="A10" s="118"/>
      <c r="B10" s="121"/>
      <c r="C10" s="130"/>
      <c r="D10" s="35" t="s">
        <v>3</v>
      </c>
      <c r="E10" s="36">
        <v>46.5</v>
      </c>
      <c r="F10" s="1">
        <v>19.920000000000002</v>
      </c>
      <c r="G10" s="1">
        <v>28.26</v>
      </c>
      <c r="H10" s="1">
        <f t="shared" si="0"/>
        <v>20.94</v>
      </c>
      <c r="I10" s="35" t="s">
        <v>26</v>
      </c>
      <c r="J10" s="131">
        <v>204800</v>
      </c>
      <c r="K10" s="132"/>
      <c r="L10" s="132"/>
      <c r="M10" s="133"/>
      <c r="N10" s="131">
        <v>204800</v>
      </c>
      <c r="O10" s="132"/>
      <c r="P10" s="132"/>
      <c r="Q10" s="132"/>
      <c r="R10" s="115"/>
    </row>
    <row r="11" spans="1:18" ht="10.8" thickBot="1" x14ac:dyDescent="0.35">
      <c r="A11" s="118"/>
      <c r="B11" s="121"/>
      <c r="C11" s="130"/>
      <c r="D11" s="35" t="s">
        <v>4</v>
      </c>
      <c r="E11" s="40">
        <v>43.5</v>
      </c>
      <c r="F11" s="41">
        <v>25.42</v>
      </c>
      <c r="G11" s="41">
        <v>32.630000000000003</v>
      </c>
      <c r="H11" s="1">
        <f t="shared" si="0"/>
        <v>25.69</v>
      </c>
      <c r="I11" s="35" t="s">
        <v>27</v>
      </c>
      <c r="J11" s="131">
        <v>40</v>
      </c>
      <c r="K11" s="132"/>
      <c r="L11" s="132"/>
      <c r="M11" s="133"/>
      <c r="N11" s="131">
        <v>40</v>
      </c>
      <c r="O11" s="132"/>
      <c r="P11" s="132"/>
      <c r="Q11" s="132"/>
      <c r="R11" s="115"/>
    </row>
    <row r="12" spans="1:18" ht="10.8" thickBot="1" x14ac:dyDescent="0.35">
      <c r="A12" s="118"/>
      <c r="B12" s="121"/>
      <c r="C12" s="130"/>
      <c r="D12" s="35" t="s">
        <v>5</v>
      </c>
      <c r="E12" s="36">
        <v>3.1520000000000001</v>
      </c>
      <c r="F12" s="1">
        <v>1.266</v>
      </c>
      <c r="G12" s="1">
        <v>1.613</v>
      </c>
      <c r="H12" s="1" t="s">
        <v>23</v>
      </c>
      <c r="I12" s="35" t="s">
        <v>28</v>
      </c>
      <c r="J12" s="131">
        <v>42949672960</v>
      </c>
      <c r="K12" s="132"/>
      <c r="L12" s="132"/>
      <c r="M12" s="133"/>
      <c r="N12" s="131">
        <v>42949672960</v>
      </c>
      <c r="O12" s="132"/>
      <c r="P12" s="132"/>
      <c r="Q12" s="132"/>
      <c r="R12" s="115"/>
    </row>
    <row r="13" spans="1:18" ht="10.8" thickBot="1" x14ac:dyDescent="0.35">
      <c r="A13" s="118"/>
      <c r="B13" s="121"/>
      <c r="C13" s="130"/>
      <c r="D13" s="35"/>
      <c r="E13" s="44"/>
      <c r="F13" s="42"/>
      <c r="G13" s="42"/>
      <c r="H13" s="42"/>
      <c r="I13" s="35" t="s">
        <v>29</v>
      </c>
      <c r="J13" s="131">
        <v>2</v>
      </c>
      <c r="K13" s="132"/>
      <c r="L13" s="132"/>
      <c r="M13" s="133"/>
      <c r="N13" s="131">
        <v>2</v>
      </c>
      <c r="O13" s="132"/>
      <c r="P13" s="132"/>
      <c r="Q13" s="132"/>
      <c r="R13" s="115"/>
    </row>
    <row r="14" spans="1:18" ht="10.8" thickBot="1" x14ac:dyDescent="0.35">
      <c r="A14" s="118"/>
      <c r="B14" s="121"/>
      <c r="C14" s="130"/>
      <c r="D14" s="35"/>
      <c r="E14" s="45"/>
      <c r="F14" s="38"/>
      <c r="G14" s="38"/>
      <c r="H14" s="46"/>
      <c r="I14" s="35" t="s">
        <v>30</v>
      </c>
      <c r="J14" s="131">
        <v>4096</v>
      </c>
      <c r="K14" s="132"/>
      <c r="L14" s="132"/>
      <c r="M14" s="133"/>
      <c r="N14" s="131">
        <v>4096</v>
      </c>
      <c r="O14" s="132"/>
      <c r="P14" s="132"/>
      <c r="Q14" s="132"/>
      <c r="R14" s="115"/>
    </row>
    <row r="15" spans="1:18" ht="10.8" thickBot="1" x14ac:dyDescent="0.35">
      <c r="A15" s="118"/>
      <c r="B15" s="121"/>
      <c r="C15" s="130"/>
      <c r="D15" s="47"/>
      <c r="E15" s="48"/>
      <c r="F15" s="49"/>
      <c r="G15" s="49"/>
      <c r="H15" s="50"/>
      <c r="I15" s="47" t="s">
        <v>31</v>
      </c>
      <c r="J15" s="134">
        <v>0</v>
      </c>
      <c r="K15" s="135"/>
      <c r="L15" s="135"/>
      <c r="M15" s="136"/>
      <c r="N15" s="134">
        <v>0</v>
      </c>
      <c r="O15" s="135"/>
      <c r="P15" s="135"/>
      <c r="Q15" s="135"/>
      <c r="R15" s="116"/>
    </row>
    <row r="16" spans="1:18" ht="10.8" thickBot="1" x14ac:dyDescent="0.35">
      <c r="A16" s="117">
        <v>2</v>
      </c>
      <c r="B16" s="120" t="s">
        <v>32</v>
      </c>
      <c r="C16" s="117" t="s">
        <v>33</v>
      </c>
      <c r="D16" s="51" t="s">
        <v>1</v>
      </c>
      <c r="E16" s="52">
        <v>63.52</v>
      </c>
      <c r="F16" s="53">
        <v>29.22</v>
      </c>
      <c r="G16" s="53">
        <v>50.59</v>
      </c>
      <c r="H16" s="2">
        <f>(G16-G8)</f>
        <v>20.460000000000004</v>
      </c>
      <c r="I16" s="54" t="s">
        <v>1</v>
      </c>
      <c r="J16" s="52">
        <v>55.69</v>
      </c>
      <c r="K16" s="53">
        <v>54.32</v>
      </c>
      <c r="L16" s="53">
        <v>55.34</v>
      </c>
      <c r="M16" s="53">
        <f>(L16-L8)</f>
        <v>0.97000000000000597</v>
      </c>
      <c r="N16" s="52">
        <v>55.24</v>
      </c>
      <c r="O16" s="53">
        <v>54.42</v>
      </c>
      <c r="P16" s="53">
        <v>54.95</v>
      </c>
      <c r="Q16" s="2">
        <f>(P16-P8)</f>
        <v>0.37000000000000455</v>
      </c>
      <c r="R16" s="114"/>
    </row>
    <row r="17" spans="1:18" ht="10.8" thickBot="1" x14ac:dyDescent="0.35">
      <c r="A17" s="118"/>
      <c r="B17" s="121"/>
      <c r="C17" s="118"/>
      <c r="D17" s="55" t="s">
        <v>2</v>
      </c>
      <c r="E17" s="40">
        <v>27.36</v>
      </c>
      <c r="F17" s="41">
        <v>23.89</v>
      </c>
      <c r="G17" s="41">
        <v>25.07</v>
      </c>
      <c r="H17" s="3">
        <f t="shared" ref="H17:H19" si="1">(G17-G9)</f>
        <v>1.1600000000000001</v>
      </c>
      <c r="I17" s="56" t="s">
        <v>25</v>
      </c>
      <c r="J17" s="40">
        <v>55443456</v>
      </c>
      <c r="K17" s="41">
        <v>55443456</v>
      </c>
      <c r="L17" s="41">
        <v>55443456</v>
      </c>
      <c r="M17" s="1">
        <f>(L17-L9)</f>
        <v>0</v>
      </c>
      <c r="N17" s="40">
        <v>54722560</v>
      </c>
      <c r="O17" s="41">
        <v>54722560</v>
      </c>
      <c r="P17" s="41">
        <v>54722560</v>
      </c>
      <c r="Q17" s="57">
        <f>(P17-P9)</f>
        <v>0</v>
      </c>
      <c r="R17" s="115"/>
    </row>
    <row r="18" spans="1:18" ht="10.8" thickBot="1" x14ac:dyDescent="0.35">
      <c r="A18" s="118"/>
      <c r="B18" s="121"/>
      <c r="C18" s="118"/>
      <c r="D18" s="55" t="s">
        <v>6</v>
      </c>
      <c r="E18" s="36">
        <v>75</v>
      </c>
      <c r="F18" s="1">
        <v>25.25</v>
      </c>
      <c r="G18" s="1">
        <v>44.76</v>
      </c>
      <c r="H18" s="3">
        <f t="shared" si="1"/>
        <v>16.499999999999996</v>
      </c>
      <c r="I18" s="56"/>
      <c r="N18" s="59"/>
      <c r="Q18" s="60"/>
      <c r="R18" s="115"/>
    </row>
    <row r="19" spans="1:18" ht="10.8" thickBot="1" x14ac:dyDescent="0.35">
      <c r="A19" s="118"/>
      <c r="B19" s="121"/>
      <c r="C19" s="118"/>
      <c r="D19" s="55" t="s">
        <v>7</v>
      </c>
      <c r="E19" s="40">
        <v>54.17</v>
      </c>
      <c r="F19" s="41">
        <v>36.75</v>
      </c>
      <c r="G19" s="41">
        <v>44.57</v>
      </c>
      <c r="H19" s="3">
        <f t="shared" si="1"/>
        <v>11.939999999999998</v>
      </c>
      <c r="I19" s="56"/>
      <c r="N19" s="59"/>
      <c r="Q19" s="60"/>
      <c r="R19" s="115"/>
    </row>
    <row r="20" spans="1:18" ht="10.8" thickBot="1" x14ac:dyDescent="0.35">
      <c r="A20" s="119"/>
      <c r="B20" s="122"/>
      <c r="C20" s="119"/>
      <c r="D20" s="55" t="s">
        <v>8</v>
      </c>
      <c r="E20" s="61">
        <v>954</v>
      </c>
      <c r="F20" s="4">
        <v>702</v>
      </c>
      <c r="G20" s="4">
        <v>896.63</v>
      </c>
      <c r="H20" s="62" t="s">
        <v>23</v>
      </c>
      <c r="I20" s="56"/>
      <c r="J20" s="63"/>
      <c r="K20" s="63"/>
      <c r="L20" s="63"/>
      <c r="M20" s="63"/>
      <c r="N20" s="64"/>
      <c r="O20" s="63"/>
      <c r="P20" s="63"/>
      <c r="Q20" s="65"/>
      <c r="R20" s="116"/>
    </row>
    <row r="21" spans="1:18" ht="10.8" thickBot="1" x14ac:dyDescent="0.35">
      <c r="A21" s="117">
        <v>3</v>
      </c>
      <c r="B21" s="120" t="s">
        <v>34</v>
      </c>
      <c r="C21" s="117" t="s">
        <v>33</v>
      </c>
      <c r="D21" s="51" t="s">
        <v>1</v>
      </c>
      <c r="E21" s="52">
        <v>67.62</v>
      </c>
      <c r="F21" s="53">
        <v>30.05</v>
      </c>
      <c r="G21" s="53">
        <v>56.58</v>
      </c>
      <c r="H21" s="2">
        <f>(G21-G8)</f>
        <v>26.45</v>
      </c>
      <c r="I21" s="35" t="s">
        <v>1</v>
      </c>
      <c r="J21" s="52">
        <v>56.85</v>
      </c>
      <c r="K21" s="53">
        <v>54.43</v>
      </c>
      <c r="L21" s="53">
        <v>56.44</v>
      </c>
      <c r="M21" s="53">
        <f>(L21-L8)</f>
        <v>2.0700000000000003</v>
      </c>
      <c r="N21" s="52">
        <v>55.78</v>
      </c>
      <c r="O21" s="53">
        <v>54.65</v>
      </c>
      <c r="P21" s="53">
        <v>55.53</v>
      </c>
      <c r="Q21" s="66">
        <f>(P21-P8)</f>
        <v>0.95000000000000284</v>
      </c>
      <c r="R21" s="114" t="s">
        <v>44</v>
      </c>
    </row>
    <row r="22" spans="1:18" ht="10.8" thickBot="1" x14ac:dyDescent="0.35">
      <c r="A22" s="118"/>
      <c r="B22" s="121"/>
      <c r="C22" s="118"/>
      <c r="D22" s="55" t="s">
        <v>2</v>
      </c>
      <c r="E22" s="40">
        <v>23.96</v>
      </c>
      <c r="F22" s="41">
        <v>23.82</v>
      </c>
      <c r="G22" s="41">
        <v>23.87</v>
      </c>
      <c r="H22" s="3">
        <f t="shared" ref="H22:H24" si="2">(G22-G9)</f>
        <v>-3.9999999999999147E-2</v>
      </c>
      <c r="I22" s="37" t="s">
        <v>25</v>
      </c>
      <c r="J22" s="40">
        <v>55508992</v>
      </c>
      <c r="K22" s="41">
        <v>55443456</v>
      </c>
      <c r="L22" s="41">
        <v>55468662.149999999</v>
      </c>
      <c r="M22" s="1">
        <f>(L22-L9)</f>
        <v>25206.14999999851</v>
      </c>
      <c r="N22" s="40">
        <v>54722560</v>
      </c>
      <c r="O22" s="41">
        <v>54722560</v>
      </c>
      <c r="P22" s="41">
        <v>54722560</v>
      </c>
      <c r="Q22" s="67">
        <f>(P22-P9)</f>
        <v>0</v>
      </c>
      <c r="R22" s="115"/>
    </row>
    <row r="23" spans="1:18" ht="10.8" thickBot="1" x14ac:dyDescent="0.35">
      <c r="A23" s="118"/>
      <c r="B23" s="121"/>
      <c r="C23" s="118"/>
      <c r="D23" s="55" t="s">
        <v>6</v>
      </c>
      <c r="E23" s="36">
        <v>59.5</v>
      </c>
      <c r="F23" s="1">
        <v>23.08</v>
      </c>
      <c r="G23" s="1">
        <v>47.1</v>
      </c>
      <c r="H23" s="3">
        <f t="shared" si="2"/>
        <v>18.84</v>
      </c>
      <c r="I23" s="37"/>
      <c r="N23" s="59"/>
      <c r="R23" s="115"/>
    </row>
    <row r="24" spans="1:18" ht="10.8" thickBot="1" x14ac:dyDescent="0.35">
      <c r="A24" s="118"/>
      <c r="B24" s="121"/>
      <c r="C24" s="118"/>
      <c r="D24" s="55" t="s">
        <v>7</v>
      </c>
      <c r="E24" s="40">
        <v>51.92</v>
      </c>
      <c r="F24" s="41">
        <v>25.33</v>
      </c>
      <c r="G24" s="41">
        <v>45.69</v>
      </c>
      <c r="H24" s="3">
        <f t="shared" si="2"/>
        <v>13.059999999999995</v>
      </c>
      <c r="I24" s="37"/>
      <c r="N24" s="59"/>
      <c r="R24" s="115"/>
    </row>
    <row r="25" spans="1:18" ht="10.8" thickBot="1" x14ac:dyDescent="0.35">
      <c r="A25" s="119"/>
      <c r="B25" s="122"/>
      <c r="C25" s="119"/>
      <c r="D25" s="55" t="s">
        <v>8</v>
      </c>
      <c r="E25" s="61">
        <v>92.8</v>
      </c>
      <c r="F25" s="4">
        <v>0</v>
      </c>
      <c r="G25" s="4">
        <v>8.6300000000000008</v>
      </c>
      <c r="H25" s="62" t="s">
        <v>23</v>
      </c>
      <c r="I25" s="37"/>
      <c r="J25" s="63"/>
      <c r="K25" s="63"/>
      <c r="L25" s="63"/>
      <c r="M25" s="63"/>
      <c r="N25" s="64"/>
      <c r="O25" s="63"/>
      <c r="P25" s="63"/>
      <c r="Q25" s="63"/>
      <c r="R25" s="116"/>
    </row>
    <row r="26" spans="1:18" ht="10.8" thickBot="1" x14ac:dyDescent="0.35">
      <c r="A26" s="117">
        <v>4</v>
      </c>
      <c r="B26" s="120" t="s">
        <v>35</v>
      </c>
      <c r="C26" s="117" t="s">
        <v>36</v>
      </c>
      <c r="D26" s="51" t="s">
        <v>1</v>
      </c>
      <c r="E26" s="52">
        <v>59.77</v>
      </c>
      <c r="F26" s="53">
        <v>31.22</v>
      </c>
      <c r="G26" s="53">
        <v>48.67</v>
      </c>
      <c r="H26" s="2">
        <f>(G26-G8)</f>
        <v>18.540000000000003</v>
      </c>
      <c r="I26" s="35" t="s">
        <v>1</v>
      </c>
      <c r="J26" s="52">
        <v>55.55</v>
      </c>
      <c r="K26" s="53">
        <v>54.48</v>
      </c>
      <c r="L26" s="53">
        <v>55.33</v>
      </c>
      <c r="M26" s="53">
        <f>(L26-L8)</f>
        <v>0.96000000000000085</v>
      </c>
      <c r="N26" s="52">
        <v>54.73</v>
      </c>
      <c r="O26" s="53">
        <v>54.33</v>
      </c>
      <c r="P26" s="53">
        <v>54.57</v>
      </c>
      <c r="Q26" s="66">
        <f>(P26-P8)</f>
        <v>-9.9999999999980105E-3</v>
      </c>
      <c r="R26" s="114" t="s">
        <v>99</v>
      </c>
    </row>
    <row r="27" spans="1:18" ht="10.8" thickBot="1" x14ac:dyDescent="0.35">
      <c r="A27" s="118"/>
      <c r="B27" s="121"/>
      <c r="C27" s="118"/>
      <c r="D27" s="55" t="s">
        <v>2</v>
      </c>
      <c r="E27" s="40">
        <v>23.94</v>
      </c>
      <c r="F27" s="41">
        <v>23.8</v>
      </c>
      <c r="G27" s="41">
        <v>23.87</v>
      </c>
      <c r="H27" s="3">
        <f t="shared" ref="H27:H29" si="3">(G27-G9)</f>
        <v>-3.9999999999999147E-2</v>
      </c>
      <c r="I27" s="37" t="s">
        <v>25</v>
      </c>
      <c r="J27" s="40">
        <v>55508992</v>
      </c>
      <c r="K27" s="41">
        <v>55508992</v>
      </c>
      <c r="L27" s="41">
        <v>55508992</v>
      </c>
      <c r="M27" s="1">
        <f>(L27-L9)</f>
        <v>65536</v>
      </c>
      <c r="N27" s="40">
        <v>54722560</v>
      </c>
      <c r="O27" s="41">
        <v>54722560</v>
      </c>
      <c r="P27" s="41">
        <v>54722560</v>
      </c>
      <c r="Q27" s="67">
        <f>(P27-P9)</f>
        <v>0</v>
      </c>
      <c r="R27" s="115"/>
    </row>
    <row r="28" spans="1:18" ht="10.8" thickBot="1" x14ac:dyDescent="0.35">
      <c r="A28" s="118"/>
      <c r="B28" s="121"/>
      <c r="C28" s="118"/>
      <c r="D28" s="55" t="s">
        <v>6</v>
      </c>
      <c r="E28" s="36">
        <v>59.25</v>
      </c>
      <c r="F28" s="1">
        <v>26.83</v>
      </c>
      <c r="G28" s="1">
        <v>42.7</v>
      </c>
      <c r="H28" s="3">
        <f t="shared" si="3"/>
        <v>14.440000000000001</v>
      </c>
      <c r="I28" s="37"/>
      <c r="N28" s="59"/>
      <c r="R28" s="115"/>
    </row>
    <row r="29" spans="1:18" ht="10.8" thickBot="1" x14ac:dyDescent="0.35">
      <c r="A29" s="118"/>
      <c r="B29" s="121"/>
      <c r="C29" s="118"/>
      <c r="D29" s="55" t="s">
        <v>7</v>
      </c>
      <c r="E29" s="40">
        <v>47.42</v>
      </c>
      <c r="F29" s="41">
        <v>31.08</v>
      </c>
      <c r="G29" s="41">
        <v>41.92</v>
      </c>
      <c r="H29" s="3">
        <f t="shared" si="3"/>
        <v>9.2899999999999991</v>
      </c>
      <c r="I29" s="37"/>
      <c r="N29" s="59"/>
      <c r="R29" s="115"/>
    </row>
    <row r="30" spans="1:18" ht="10.8" thickBot="1" x14ac:dyDescent="0.35">
      <c r="A30" s="118"/>
      <c r="B30" s="121"/>
      <c r="C30" s="118"/>
      <c r="D30" s="55" t="s">
        <v>8</v>
      </c>
      <c r="E30" s="61">
        <v>959</v>
      </c>
      <c r="F30" s="4">
        <v>863</v>
      </c>
      <c r="G30" s="4">
        <v>957.82</v>
      </c>
      <c r="H30" s="62" t="s">
        <v>23</v>
      </c>
      <c r="I30" s="37"/>
      <c r="N30" s="59"/>
      <c r="R30" s="115"/>
    </row>
    <row r="31" spans="1:18" ht="10.8" thickBot="1" x14ac:dyDescent="0.35">
      <c r="A31" s="119"/>
      <c r="B31" s="122"/>
      <c r="C31" s="119"/>
      <c r="D31" s="55" t="s">
        <v>85</v>
      </c>
      <c r="E31" s="61"/>
      <c r="F31" s="4"/>
      <c r="G31" s="4"/>
      <c r="H31" s="62">
        <v>23</v>
      </c>
      <c r="I31" s="37"/>
      <c r="J31" s="63"/>
      <c r="K31" s="63"/>
      <c r="L31" s="63"/>
      <c r="M31" s="63"/>
      <c r="N31" s="64"/>
      <c r="O31" s="63"/>
      <c r="P31" s="63"/>
      <c r="Q31" s="63"/>
      <c r="R31" s="116"/>
    </row>
    <row r="32" spans="1:18" x14ac:dyDescent="0.3">
      <c r="A32" s="68" t="s">
        <v>37</v>
      </c>
      <c r="B32" s="69" t="s">
        <v>49</v>
      </c>
    </row>
    <row r="33" spans="1:5" x14ac:dyDescent="0.3">
      <c r="A33" s="70" t="s">
        <v>38</v>
      </c>
      <c r="B33" s="71" t="s">
        <v>50</v>
      </c>
    </row>
    <row r="34" spans="1:5" x14ac:dyDescent="0.3">
      <c r="A34" s="72" t="s">
        <v>39</v>
      </c>
      <c r="B34" s="72" t="s">
        <v>40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41">
    <mergeCell ref="A1:R1"/>
    <mergeCell ref="A2:A3"/>
    <mergeCell ref="B2:B3"/>
    <mergeCell ref="C2:C3"/>
    <mergeCell ref="E2:H2"/>
    <mergeCell ref="J2:M2"/>
    <mergeCell ref="N2:Q2"/>
    <mergeCell ref="A4:A7"/>
    <mergeCell ref="B4:B7"/>
    <mergeCell ref="C4:C7"/>
    <mergeCell ref="R4:R7"/>
    <mergeCell ref="A8:A15"/>
    <mergeCell ref="B8:B15"/>
    <mergeCell ref="C8:C15"/>
    <mergeCell ref="R8:R15"/>
    <mergeCell ref="J10:M10"/>
    <mergeCell ref="N10:Q10"/>
    <mergeCell ref="J11:M11"/>
    <mergeCell ref="N11:Q11"/>
    <mergeCell ref="J12:M12"/>
    <mergeCell ref="N12:Q12"/>
    <mergeCell ref="J13:M13"/>
    <mergeCell ref="N13:Q13"/>
    <mergeCell ref="J14:M14"/>
    <mergeCell ref="N14:Q14"/>
    <mergeCell ref="J15:M15"/>
    <mergeCell ref="N15:Q15"/>
    <mergeCell ref="A16:A20"/>
    <mergeCell ref="B16:B20"/>
    <mergeCell ref="C16:C20"/>
    <mergeCell ref="A36:E36"/>
    <mergeCell ref="A37:E37"/>
    <mergeCell ref="R16:R20"/>
    <mergeCell ref="A21:A25"/>
    <mergeCell ref="B21:B25"/>
    <mergeCell ref="C21:C25"/>
    <mergeCell ref="R21:R25"/>
    <mergeCell ref="A26:A31"/>
    <mergeCell ref="B26:B31"/>
    <mergeCell ref="C26:C31"/>
    <mergeCell ref="R26:R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B992-10D9-4B4B-8A41-82EA3B598D8E}">
  <dimension ref="A1:V37"/>
  <sheetViews>
    <sheetView topLeftCell="H1" workbookViewId="0">
      <selection activeCell="H16" sqref="H16"/>
    </sheetView>
  </sheetViews>
  <sheetFormatPr defaultRowHeight="10.199999999999999" x14ac:dyDescent="0.3"/>
  <cols>
    <col min="1" max="1" width="12.109375" style="58" bestFit="1" customWidth="1"/>
    <col min="2" max="2" width="27.21875" style="58" customWidth="1"/>
    <col min="3" max="3" width="8.88671875" style="58"/>
    <col min="4" max="4" width="15.44140625" style="58" bestFit="1" customWidth="1"/>
    <col min="5" max="8" width="9" style="58" bestFit="1" customWidth="1"/>
    <col min="9" max="9" width="14.88671875" style="58" customWidth="1"/>
    <col min="10" max="12" width="11.44140625" style="58" bestFit="1" customWidth="1"/>
    <col min="13" max="13" width="9" style="58" bestFit="1" customWidth="1"/>
    <col min="14" max="16" width="9.44140625" style="58" bestFit="1" customWidth="1"/>
    <col min="17" max="17" width="9" style="58" bestFit="1" customWidth="1"/>
    <col min="18" max="20" width="9.44140625" style="58" bestFit="1" customWidth="1"/>
    <col min="21" max="21" width="9" style="58" bestFit="1" customWidth="1"/>
    <col min="22" max="22" width="23.6640625" style="58" customWidth="1"/>
    <col min="23" max="16384" width="8.88671875" style="58"/>
  </cols>
  <sheetData>
    <row r="1" spans="1:22" ht="10.8" thickBot="1" x14ac:dyDescent="0.35">
      <c r="A1" s="137" t="s">
        <v>12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9"/>
    </row>
    <row r="2" spans="1:22" ht="10.8" thickBot="1" x14ac:dyDescent="0.35">
      <c r="A2" s="140" t="s">
        <v>13</v>
      </c>
      <c r="B2" s="140" t="s">
        <v>0</v>
      </c>
      <c r="C2" s="140" t="s">
        <v>14</v>
      </c>
      <c r="D2" s="5"/>
      <c r="E2" s="142" t="s">
        <v>10</v>
      </c>
      <c r="F2" s="143"/>
      <c r="G2" s="143"/>
      <c r="H2" s="144"/>
      <c r="I2" s="6" t="s">
        <v>15</v>
      </c>
      <c r="J2" s="145" t="s">
        <v>51</v>
      </c>
      <c r="K2" s="146"/>
      <c r="L2" s="146"/>
      <c r="M2" s="147"/>
      <c r="N2" s="145" t="s">
        <v>51</v>
      </c>
      <c r="O2" s="146"/>
      <c r="P2" s="146"/>
      <c r="Q2" s="147"/>
      <c r="R2" s="145" t="s">
        <v>51</v>
      </c>
      <c r="S2" s="146"/>
      <c r="T2" s="146"/>
      <c r="U2" s="147"/>
      <c r="V2" s="7" t="s">
        <v>16</v>
      </c>
    </row>
    <row r="3" spans="1:22" ht="10.8" thickBot="1" x14ac:dyDescent="0.35">
      <c r="A3" s="141"/>
      <c r="B3" s="141"/>
      <c r="C3" s="141"/>
      <c r="D3" s="8" t="s">
        <v>17</v>
      </c>
      <c r="E3" s="9" t="s">
        <v>18</v>
      </c>
      <c r="F3" s="10" t="s">
        <v>19</v>
      </c>
      <c r="G3" s="10" t="s">
        <v>20</v>
      </c>
      <c r="H3" s="10" t="s">
        <v>21</v>
      </c>
      <c r="I3" s="10" t="s">
        <v>17</v>
      </c>
      <c r="J3" s="9" t="s">
        <v>18</v>
      </c>
      <c r="K3" s="10" t="s">
        <v>19</v>
      </c>
      <c r="L3" s="10" t="s">
        <v>20</v>
      </c>
      <c r="M3" s="10" t="s">
        <v>21</v>
      </c>
      <c r="N3" s="9" t="s">
        <v>18</v>
      </c>
      <c r="O3" s="10" t="s">
        <v>19</v>
      </c>
      <c r="P3" s="10" t="s">
        <v>20</v>
      </c>
      <c r="Q3" s="10" t="s">
        <v>21</v>
      </c>
      <c r="R3" s="9" t="s">
        <v>18</v>
      </c>
      <c r="S3" s="10" t="s">
        <v>19</v>
      </c>
      <c r="T3" s="10" t="s">
        <v>20</v>
      </c>
      <c r="U3" s="10" t="s">
        <v>21</v>
      </c>
      <c r="V3" s="11"/>
    </row>
    <row r="4" spans="1:22" ht="10.8" thickBot="1" x14ac:dyDescent="0.35">
      <c r="A4" s="124">
        <v>0</v>
      </c>
      <c r="B4" s="124" t="s">
        <v>22</v>
      </c>
      <c r="C4" s="124" t="s">
        <v>23</v>
      </c>
      <c r="D4" s="12" t="s">
        <v>1</v>
      </c>
      <c r="E4" s="13">
        <v>20.9</v>
      </c>
      <c r="F4" s="14">
        <v>9.68</v>
      </c>
      <c r="G4" s="14">
        <v>11.24</v>
      </c>
      <c r="H4" s="15" t="s">
        <v>23</v>
      </c>
      <c r="I4" s="16"/>
      <c r="J4" s="17"/>
      <c r="K4" s="18"/>
      <c r="L4" s="18"/>
      <c r="M4" s="19"/>
      <c r="N4" s="17"/>
      <c r="O4" s="18"/>
      <c r="P4" s="18"/>
      <c r="Q4" s="19"/>
      <c r="R4" s="17"/>
      <c r="S4" s="18"/>
      <c r="T4" s="18"/>
      <c r="U4" s="19"/>
      <c r="V4" s="114"/>
    </row>
    <row r="5" spans="1:22" ht="10.8" thickBot="1" x14ac:dyDescent="0.35">
      <c r="A5" s="125"/>
      <c r="B5" s="125"/>
      <c r="C5" s="125"/>
      <c r="D5" s="20" t="s">
        <v>2</v>
      </c>
      <c r="E5" s="21">
        <v>16.29</v>
      </c>
      <c r="F5" s="22">
        <v>16.14</v>
      </c>
      <c r="G5" s="22">
        <v>16.22</v>
      </c>
      <c r="H5" s="23" t="s">
        <v>23</v>
      </c>
      <c r="I5" s="24"/>
      <c r="J5" s="25"/>
      <c r="K5" s="26"/>
      <c r="L5" s="26"/>
      <c r="M5" s="27"/>
      <c r="N5" s="25"/>
      <c r="O5" s="26"/>
      <c r="P5" s="26"/>
      <c r="Q5" s="27"/>
      <c r="R5" s="25"/>
      <c r="S5" s="26"/>
      <c r="T5" s="26"/>
      <c r="U5" s="27"/>
      <c r="V5" s="115"/>
    </row>
    <row r="6" spans="1:22" ht="10.8" thickBot="1" x14ac:dyDescent="0.35">
      <c r="A6" s="125"/>
      <c r="B6" s="125"/>
      <c r="C6" s="125"/>
      <c r="D6" s="20" t="s">
        <v>3</v>
      </c>
      <c r="E6" s="21">
        <v>22.5</v>
      </c>
      <c r="F6" s="22">
        <v>1.08</v>
      </c>
      <c r="G6" s="22">
        <v>7.32</v>
      </c>
      <c r="H6" s="23" t="s">
        <v>23</v>
      </c>
      <c r="I6" s="24"/>
      <c r="J6" s="25"/>
      <c r="K6" s="26"/>
      <c r="L6" s="26"/>
      <c r="M6" s="27"/>
      <c r="N6" s="25"/>
      <c r="O6" s="26"/>
      <c r="P6" s="26"/>
      <c r="Q6" s="27"/>
      <c r="R6" s="25"/>
      <c r="S6" s="26"/>
      <c r="T6" s="26"/>
      <c r="U6" s="27"/>
      <c r="V6" s="115"/>
    </row>
    <row r="7" spans="1:22" ht="10.8" thickBot="1" x14ac:dyDescent="0.35">
      <c r="A7" s="126"/>
      <c r="B7" s="126"/>
      <c r="C7" s="126"/>
      <c r="D7" s="20" t="s">
        <v>4</v>
      </c>
      <c r="E7" s="28">
        <v>12.33</v>
      </c>
      <c r="F7" s="29">
        <v>3.58</v>
      </c>
      <c r="G7" s="29">
        <v>6.94</v>
      </c>
      <c r="H7" s="30" t="s">
        <v>23</v>
      </c>
      <c r="I7" s="31"/>
      <c r="J7" s="32"/>
      <c r="K7" s="33"/>
      <c r="L7" s="33"/>
      <c r="M7" s="34"/>
      <c r="N7" s="32"/>
      <c r="O7" s="33"/>
      <c r="P7" s="33"/>
      <c r="Q7" s="34"/>
      <c r="R7" s="32"/>
      <c r="S7" s="33"/>
      <c r="T7" s="33"/>
      <c r="U7" s="34"/>
      <c r="V7" s="116"/>
    </row>
    <row r="8" spans="1:22" ht="10.8" thickBot="1" x14ac:dyDescent="0.35">
      <c r="A8" s="127">
        <v>1</v>
      </c>
      <c r="B8" s="128" t="s">
        <v>24</v>
      </c>
      <c r="C8" s="129" t="s">
        <v>23</v>
      </c>
      <c r="D8" s="35" t="s">
        <v>1</v>
      </c>
      <c r="E8" s="36">
        <v>57.42</v>
      </c>
      <c r="F8" s="1">
        <v>36.6</v>
      </c>
      <c r="G8" s="1">
        <v>40.18</v>
      </c>
      <c r="H8" s="1">
        <f>(G8-G4)</f>
        <v>28.939999999999998</v>
      </c>
      <c r="I8" s="37" t="s">
        <v>1</v>
      </c>
      <c r="J8" s="36">
        <v>54.49</v>
      </c>
      <c r="K8" s="1">
        <v>54.36</v>
      </c>
      <c r="L8" s="1">
        <v>54.41</v>
      </c>
      <c r="M8" s="38" t="s">
        <v>23</v>
      </c>
      <c r="N8" s="36">
        <v>55.44</v>
      </c>
      <c r="O8" s="1">
        <v>55</v>
      </c>
      <c r="P8" s="1">
        <v>55.21</v>
      </c>
      <c r="Q8" s="39" t="s">
        <v>23</v>
      </c>
      <c r="R8" s="36">
        <v>55.43</v>
      </c>
      <c r="S8" s="1">
        <v>54.96</v>
      </c>
      <c r="T8" s="1">
        <v>55.23</v>
      </c>
      <c r="U8" s="39" t="s">
        <v>23</v>
      </c>
      <c r="V8" s="114"/>
    </row>
    <row r="9" spans="1:22" ht="10.8" thickBot="1" x14ac:dyDescent="0.35">
      <c r="A9" s="118"/>
      <c r="B9" s="121"/>
      <c r="C9" s="130"/>
      <c r="D9" s="35" t="s">
        <v>2</v>
      </c>
      <c r="E9" s="40">
        <v>29.43</v>
      </c>
      <c r="F9" s="41">
        <v>28.68</v>
      </c>
      <c r="G9" s="41">
        <v>28.82</v>
      </c>
      <c r="H9" s="1">
        <f t="shared" ref="H9:H11" si="0">(G9-G5)</f>
        <v>12.600000000000001</v>
      </c>
      <c r="I9" s="35" t="s">
        <v>25</v>
      </c>
      <c r="J9" s="40">
        <v>55508992</v>
      </c>
      <c r="K9" s="41">
        <v>55508992</v>
      </c>
      <c r="L9" s="41">
        <v>55508992</v>
      </c>
      <c r="M9" s="42" t="s">
        <v>23</v>
      </c>
      <c r="N9" s="40">
        <v>54722560</v>
      </c>
      <c r="O9" s="41">
        <v>54722560</v>
      </c>
      <c r="P9" s="41">
        <v>54722560</v>
      </c>
      <c r="Q9" s="43" t="s">
        <v>23</v>
      </c>
      <c r="R9" s="40">
        <v>71499776</v>
      </c>
      <c r="S9" s="41">
        <v>71499776</v>
      </c>
      <c r="T9" s="41">
        <v>71499776</v>
      </c>
      <c r="U9" s="43" t="s">
        <v>23</v>
      </c>
      <c r="V9" s="115"/>
    </row>
    <row r="10" spans="1:22" ht="10.8" thickBot="1" x14ac:dyDescent="0.35">
      <c r="A10" s="118"/>
      <c r="B10" s="121"/>
      <c r="C10" s="130"/>
      <c r="D10" s="35" t="s">
        <v>3</v>
      </c>
      <c r="E10" s="36">
        <v>62.42</v>
      </c>
      <c r="F10" s="1">
        <v>30.08</v>
      </c>
      <c r="G10" s="1">
        <v>37.32</v>
      </c>
      <c r="H10" s="1">
        <f t="shared" si="0"/>
        <v>30</v>
      </c>
      <c r="I10" s="35" t="s">
        <v>26</v>
      </c>
      <c r="J10" s="131">
        <v>55451648</v>
      </c>
      <c r="K10" s="132"/>
      <c r="L10" s="132"/>
      <c r="M10" s="133"/>
      <c r="N10" s="131">
        <v>54665216</v>
      </c>
      <c r="O10" s="132"/>
      <c r="P10" s="132"/>
      <c r="Q10" s="133"/>
      <c r="R10" s="131">
        <v>71442432</v>
      </c>
      <c r="S10" s="132"/>
      <c r="T10" s="132"/>
      <c r="U10" s="133"/>
      <c r="V10" s="115"/>
    </row>
    <row r="11" spans="1:22" ht="10.8" thickBot="1" x14ac:dyDescent="0.35">
      <c r="A11" s="118"/>
      <c r="B11" s="121"/>
      <c r="C11" s="130"/>
      <c r="D11" s="35" t="s">
        <v>4</v>
      </c>
      <c r="E11" s="40">
        <v>80.75</v>
      </c>
      <c r="F11" s="41">
        <v>33.83</v>
      </c>
      <c r="G11" s="41">
        <v>40.549999999999997</v>
      </c>
      <c r="H11" s="1">
        <f t="shared" si="0"/>
        <v>33.61</v>
      </c>
      <c r="I11" s="35" t="s">
        <v>27</v>
      </c>
      <c r="J11" s="131">
        <v>40</v>
      </c>
      <c r="K11" s="132"/>
      <c r="L11" s="132"/>
      <c r="M11" s="133"/>
      <c r="N11" s="131">
        <v>40</v>
      </c>
      <c r="O11" s="132"/>
      <c r="P11" s="132"/>
      <c r="Q11" s="133"/>
      <c r="R11" s="131">
        <v>40</v>
      </c>
      <c r="S11" s="132"/>
      <c r="T11" s="132"/>
      <c r="U11" s="133"/>
      <c r="V11" s="115"/>
    </row>
    <row r="12" spans="1:22" ht="10.8" thickBot="1" x14ac:dyDescent="0.35">
      <c r="A12" s="118"/>
      <c r="B12" s="121"/>
      <c r="C12" s="130"/>
      <c r="D12" s="35" t="s">
        <v>5</v>
      </c>
      <c r="E12" s="36">
        <v>10.364000000000001</v>
      </c>
      <c r="F12" s="1">
        <v>1.8680000000000001</v>
      </c>
      <c r="G12" s="1">
        <v>2.9940000000000002</v>
      </c>
      <c r="H12" s="1" t="s">
        <v>23</v>
      </c>
      <c r="I12" s="35" t="s">
        <v>28</v>
      </c>
      <c r="J12" s="131">
        <v>42949672960</v>
      </c>
      <c r="K12" s="132"/>
      <c r="L12" s="132"/>
      <c r="M12" s="133"/>
      <c r="N12" s="131">
        <v>42949672960</v>
      </c>
      <c r="O12" s="132"/>
      <c r="P12" s="132"/>
      <c r="Q12" s="133"/>
      <c r="R12" s="131">
        <v>42949672960</v>
      </c>
      <c r="S12" s="132"/>
      <c r="T12" s="132"/>
      <c r="U12" s="133"/>
      <c r="V12" s="115"/>
    </row>
    <row r="13" spans="1:22" ht="10.8" thickBot="1" x14ac:dyDescent="0.35">
      <c r="A13" s="118"/>
      <c r="B13" s="121"/>
      <c r="C13" s="130"/>
      <c r="D13" s="35"/>
      <c r="E13" s="44"/>
      <c r="F13" s="42"/>
      <c r="G13" s="42"/>
      <c r="H13" s="42"/>
      <c r="I13" s="35" t="s">
        <v>29</v>
      </c>
      <c r="J13" s="131">
        <v>2</v>
      </c>
      <c r="K13" s="132"/>
      <c r="L13" s="132"/>
      <c r="M13" s="133"/>
      <c r="N13" s="131">
        <v>2</v>
      </c>
      <c r="O13" s="132"/>
      <c r="P13" s="132"/>
      <c r="Q13" s="133"/>
      <c r="R13" s="131">
        <v>2</v>
      </c>
      <c r="S13" s="132"/>
      <c r="T13" s="132"/>
      <c r="U13" s="133"/>
      <c r="V13" s="115"/>
    </row>
    <row r="14" spans="1:22" ht="10.8" thickBot="1" x14ac:dyDescent="0.35">
      <c r="A14" s="118"/>
      <c r="B14" s="121"/>
      <c r="C14" s="130"/>
      <c r="D14" s="35"/>
      <c r="E14" s="45"/>
      <c r="F14" s="38"/>
      <c r="G14" s="38"/>
      <c r="H14" s="46"/>
      <c r="I14" s="35" t="s">
        <v>30</v>
      </c>
      <c r="J14" s="131">
        <v>4096</v>
      </c>
      <c r="K14" s="132"/>
      <c r="L14" s="132"/>
      <c r="M14" s="133"/>
      <c r="N14" s="131">
        <v>4096</v>
      </c>
      <c r="O14" s="132"/>
      <c r="P14" s="132"/>
      <c r="Q14" s="133"/>
      <c r="R14" s="131">
        <v>4096</v>
      </c>
      <c r="S14" s="132"/>
      <c r="T14" s="132"/>
      <c r="U14" s="133"/>
      <c r="V14" s="115"/>
    </row>
    <row r="15" spans="1:22" ht="10.8" thickBot="1" x14ac:dyDescent="0.35">
      <c r="A15" s="118"/>
      <c r="B15" s="121"/>
      <c r="C15" s="130"/>
      <c r="D15" s="47"/>
      <c r="E15" s="48"/>
      <c r="F15" s="49"/>
      <c r="G15" s="49"/>
      <c r="H15" s="50"/>
      <c r="I15" s="47" t="s">
        <v>31</v>
      </c>
      <c r="J15" s="149">
        <v>0</v>
      </c>
      <c r="K15" s="150"/>
      <c r="L15" s="150"/>
      <c r="M15" s="151"/>
      <c r="N15" s="149">
        <v>0</v>
      </c>
      <c r="O15" s="150"/>
      <c r="P15" s="150"/>
      <c r="Q15" s="151"/>
      <c r="R15" s="149">
        <v>0</v>
      </c>
      <c r="S15" s="150"/>
      <c r="T15" s="150"/>
      <c r="U15" s="151"/>
      <c r="V15" s="116"/>
    </row>
    <row r="16" spans="1:22" ht="10.8" thickBot="1" x14ac:dyDescent="0.35">
      <c r="A16" s="117">
        <v>2</v>
      </c>
      <c r="B16" s="120" t="s">
        <v>32</v>
      </c>
      <c r="C16" s="117" t="s">
        <v>33</v>
      </c>
      <c r="D16" s="51" t="s">
        <v>1</v>
      </c>
      <c r="E16" s="52">
        <v>75.63</v>
      </c>
      <c r="F16" s="53">
        <v>39.58</v>
      </c>
      <c r="G16" s="53">
        <v>62.96</v>
      </c>
      <c r="H16" s="2">
        <f>(G16-G8)</f>
        <v>22.78</v>
      </c>
      <c r="I16" s="54" t="s">
        <v>1</v>
      </c>
      <c r="J16" s="52">
        <v>55.83</v>
      </c>
      <c r="K16" s="53">
        <v>55.08</v>
      </c>
      <c r="L16" s="53">
        <v>55.71</v>
      </c>
      <c r="M16" s="53">
        <f>(L16-L8)</f>
        <v>1.3000000000000043</v>
      </c>
      <c r="N16" s="52">
        <v>55.52</v>
      </c>
      <c r="O16" s="53">
        <v>55.07</v>
      </c>
      <c r="P16" s="53">
        <v>55.34</v>
      </c>
      <c r="Q16" s="2">
        <f>(P16-P8)</f>
        <v>0.13000000000000256</v>
      </c>
      <c r="R16" s="52">
        <v>55.56</v>
      </c>
      <c r="S16" s="53">
        <v>55.3</v>
      </c>
      <c r="T16" s="53">
        <v>55.44</v>
      </c>
      <c r="U16" s="2">
        <f>(T16-T8)</f>
        <v>0.21000000000000085</v>
      </c>
      <c r="V16" s="114"/>
    </row>
    <row r="17" spans="1:22" ht="10.8" thickBot="1" x14ac:dyDescent="0.35">
      <c r="A17" s="118"/>
      <c r="B17" s="121"/>
      <c r="C17" s="118"/>
      <c r="D17" s="55" t="s">
        <v>2</v>
      </c>
      <c r="E17" s="40">
        <v>28.59</v>
      </c>
      <c r="F17" s="41">
        <v>25.83</v>
      </c>
      <c r="G17" s="41">
        <v>26.56</v>
      </c>
      <c r="H17" s="3">
        <f t="shared" ref="H17:H19" si="1">(G17-G9)</f>
        <v>-2.2600000000000016</v>
      </c>
      <c r="I17" s="56" t="s">
        <v>25</v>
      </c>
      <c r="J17" s="40">
        <v>55508992</v>
      </c>
      <c r="K17" s="41">
        <v>55508992</v>
      </c>
      <c r="L17" s="41">
        <v>55508992</v>
      </c>
      <c r="M17" s="1">
        <f>(L17-L9)</f>
        <v>0</v>
      </c>
      <c r="N17" s="40">
        <v>54722560</v>
      </c>
      <c r="O17" s="41">
        <v>54722560</v>
      </c>
      <c r="P17" s="41">
        <v>54722560</v>
      </c>
      <c r="Q17" s="57">
        <f>(P17-P9)</f>
        <v>0</v>
      </c>
      <c r="R17" s="40">
        <v>71499776</v>
      </c>
      <c r="S17" s="41">
        <v>71499776</v>
      </c>
      <c r="T17" s="41">
        <v>71499776</v>
      </c>
      <c r="U17" s="57">
        <f>(T17-T9)</f>
        <v>0</v>
      </c>
      <c r="V17" s="115"/>
    </row>
    <row r="18" spans="1:22" ht="10.8" thickBot="1" x14ac:dyDescent="0.35">
      <c r="A18" s="118"/>
      <c r="B18" s="121"/>
      <c r="C18" s="118"/>
      <c r="D18" s="55" t="s">
        <v>6</v>
      </c>
      <c r="E18" s="36">
        <v>73.75</v>
      </c>
      <c r="F18" s="1">
        <v>36.58</v>
      </c>
      <c r="G18" s="1">
        <v>57.65</v>
      </c>
      <c r="H18" s="3">
        <f t="shared" si="1"/>
        <v>20.329999999999998</v>
      </c>
      <c r="I18" s="56"/>
      <c r="N18" s="59"/>
      <c r="Q18" s="60"/>
      <c r="R18" s="59"/>
      <c r="U18" s="60"/>
      <c r="V18" s="115"/>
    </row>
    <row r="19" spans="1:22" ht="10.8" thickBot="1" x14ac:dyDescent="0.35">
      <c r="A19" s="118"/>
      <c r="B19" s="121"/>
      <c r="C19" s="118"/>
      <c r="D19" s="55" t="s">
        <v>7</v>
      </c>
      <c r="E19" s="40">
        <v>62.17</v>
      </c>
      <c r="F19" s="41">
        <v>35.67</v>
      </c>
      <c r="G19" s="41">
        <v>56.31</v>
      </c>
      <c r="H19" s="3">
        <f t="shared" si="1"/>
        <v>15.760000000000005</v>
      </c>
      <c r="I19" s="56"/>
      <c r="N19" s="59"/>
      <c r="Q19" s="60"/>
      <c r="R19" s="59"/>
      <c r="U19" s="60"/>
      <c r="V19" s="115"/>
    </row>
    <row r="20" spans="1:22" ht="10.8" thickBot="1" x14ac:dyDescent="0.35">
      <c r="A20" s="119"/>
      <c r="B20" s="122"/>
      <c r="C20" s="119"/>
      <c r="D20" s="55" t="s">
        <v>8</v>
      </c>
      <c r="E20" s="61">
        <v>944</v>
      </c>
      <c r="F20" s="4">
        <v>524</v>
      </c>
      <c r="G20" s="4">
        <v>851.12</v>
      </c>
      <c r="H20" s="62" t="s">
        <v>23</v>
      </c>
      <c r="I20" s="56"/>
      <c r="J20" s="63"/>
      <c r="K20" s="63"/>
      <c r="L20" s="63"/>
      <c r="M20" s="63"/>
      <c r="N20" s="64"/>
      <c r="O20" s="63"/>
      <c r="P20" s="63"/>
      <c r="Q20" s="65"/>
      <c r="R20" s="64"/>
      <c r="S20" s="63"/>
      <c r="T20" s="63"/>
      <c r="U20" s="65"/>
      <c r="V20" s="116"/>
    </row>
    <row r="21" spans="1:22" ht="10.8" thickBot="1" x14ac:dyDescent="0.35">
      <c r="A21" s="117">
        <v>3</v>
      </c>
      <c r="B21" s="120" t="s">
        <v>34</v>
      </c>
      <c r="C21" s="117" t="s">
        <v>33</v>
      </c>
      <c r="D21" s="51" t="s">
        <v>1</v>
      </c>
      <c r="E21" s="52">
        <v>82.35</v>
      </c>
      <c r="F21" s="53">
        <v>40.299999999999997</v>
      </c>
      <c r="G21" s="53">
        <v>68.459999999999994</v>
      </c>
      <c r="H21" s="2">
        <f>(G21-G8)</f>
        <v>28.279999999999994</v>
      </c>
      <c r="I21" s="35" t="s">
        <v>1</v>
      </c>
      <c r="J21" s="52">
        <v>57.83</v>
      </c>
      <c r="K21" s="53">
        <v>55.84</v>
      </c>
      <c r="L21" s="53">
        <v>57.5</v>
      </c>
      <c r="M21" s="53">
        <f>(L21-L8)</f>
        <v>3.0900000000000034</v>
      </c>
      <c r="N21" s="52">
        <v>56.36</v>
      </c>
      <c r="O21" s="53">
        <v>55.57</v>
      </c>
      <c r="P21" s="53">
        <v>56.06</v>
      </c>
      <c r="Q21" s="66">
        <f>(P21-P8)</f>
        <v>0.85000000000000142</v>
      </c>
      <c r="R21" s="52">
        <v>56.66</v>
      </c>
      <c r="S21" s="53">
        <v>55.74</v>
      </c>
      <c r="T21" s="53">
        <v>56.37</v>
      </c>
      <c r="U21" s="66">
        <f>(T21-T8)</f>
        <v>1.1400000000000006</v>
      </c>
      <c r="V21" s="114" t="s">
        <v>44</v>
      </c>
    </row>
    <row r="22" spans="1:22" ht="10.8" thickBot="1" x14ac:dyDescent="0.35">
      <c r="A22" s="118"/>
      <c r="B22" s="121"/>
      <c r="C22" s="118"/>
      <c r="D22" s="55" t="s">
        <v>2</v>
      </c>
      <c r="E22" s="40">
        <v>25.87</v>
      </c>
      <c r="F22" s="41">
        <v>25.59</v>
      </c>
      <c r="G22" s="41">
        <v>25.7</v>
      </c>
      <c r="H22" s="3">
        <f t="shared" ref="H22:H24" si="2">(G22-G9)</f>
        <v>-3.120000000000001</v>
      </c>
      <c r="I22" s="37" t="s">
        <v>25</v>
      </c>
      <c r="J22" s="40">
        <v>55508992</v>
      </c>
      <c r="K22" s="41">
        <v>55508992</v>
      </c>
      <c r="L22" s="41">
        <v>55508992</v>
      </c>
      <c r="M22" s="1">
        <f>(L22-L9)</f>
        <v>0</v>
      </c>
      <c r="N22" s="40">
        <v>54722560</v>
      </c>
      <c r="O22" s="41">
        <v>54722560</v>
      </c>
      <c r="P22" s="41">
        <v>54722560</v>
      </c>
      <c r="Q22" s="67">
        <f>(P22-P9)</f>
        <v>0</v>
      </c>
      <c r="R22" s="40">
        <v>71499776</v>
      </c>
      <c r="S22" s="41">
        <v>71499776</v>
      </c>
      <c r="T22" s="41">
        <v>71499776</v>
      </c>
      <c r="U22" s="67">
        <f>(T22-T9)</f>
        <v>0</v>
      </c>
      <c r="V22" s="115"/>
    </row>
    <row r="23" spans="1:22" ht="10.8" thickBot="1" x14ac:dyDescent="0.35">
      <c r="A23" s="118"/>
      <c r="B23" s="121"/>
      <c r="C23" s="118"/>
      <c r="D23" s="55" t="s">
        <v>6</v>
      </c>
      <c r="E23" s="36">
        <v>186.42</v>
      </c>
      <c r="F23" s="1">
        <v>42.5</v>
      </c>
      <c r="G23" s="1">
        <v>88.82</v>
      </c>
      <c r="H23" s="3">
        <f t="shared" si="2"/>
        <v>51.499999999999993</v>
      </c>
      <c r="I23" s="37"/>
      <c r="N23" s="59"/>
      <c r="R23" s="59"/>
      <c r="V23" s="115"/>
    </row>
    <row r="24" spans="1:22" ht="10.8" thickBot="1" x14ac:dyDescent="0.35">
      <c r="A24" s="118"/>
      <c r="B24" s="121"/>
      <c r="C24" s="118"/>
      <c r="D24" s="55" t="s">
        <v>7</v>
      </c>
      <c r="E24" s="40">
        <v>159</v>
      </c>
      <c r="F24" s="41">
        <v>39.33</v>
      </c>
      <c r="G24" s="41">
        <v>81.08</v>
      </c>
      <c r="H24" s="3">
        <f t="shared" si="2"/>
        <v>40.53</v>
      </c>
      <c r="I24" s="37"/>
      <c r="N24" s="59"/>
      <c r="R24" s="59"/>
      <c r="V24" s="115"/>
    </row>
    <row r="25" spans="1:22" ht="10.8" thickBot="1" x14ac:dyDescent="0.35">
      <c r="A25" s="119"/>
      <c r="B25" s="122"/>
      <c r="C25" s="119"/>
      <c r="D25" s="55" t="s">
        <v>8</v>
      </c>
      <c r="E25" s="61">
        <v>116</v>
      </c>
      <c r="F25" s="4">
        <v>0</v>
      </c>
      <c r="G25" s="4">
        <v>8.1300000000000008</v>
      </c>
      <c r="H25" s="62" t="s">
        <v>23</v>
      </c>
      <c r="I25" s="37"/>
      <c r="J25" s="63"/>
      <c r="K25" s="63"/>
      <c r="L25" s="63"/>
      <c r="M25" s="63"/>
      <c r="N25" s="64"/>
      <c r="O25" s="63"/>
      <c r="P25" s="63"/>
      <c r="Q25" s="63"/>
      <c r="R25" s="64"/>
      <c r="S25" s="63"/>
      <c r="T25" s="63"/>
      <c r="U25" s="63"/>
      <c r="V25" s="116"/>
    </row>
    <row r="26" spans="1:22" ht="10.8" thickBot="1" x14ac:dyDescent="0.35">
      <c r="A26" s="117">
        <v>4</v>
      </c>
      <c r="B26" s="120" t="s">
        <v>35</v>
      </c>
      <c r="C26" s="117" t="s">
        <v>36</v>
      </c>
      <c r="D26" s="51" t="s">
        <v>1</v>
      </c>
      <c r="E26" s="52">
        <v>76.05</v>
      </c>
      <c r="F26" s="53">
        <v>40.85</v>
      </c>
      <c r="G26" s="53">
        <v>61.41</v>
      </c>
      <c r="H26" s="2">
        <f>(G26-G8)</f>
        <v>21.229999999999997</v>
      </c>
      <c r="I26" s="35" t="s">
        <v>1</v>
      </c>
      <c r="J26" s="52">
        <v>56.16</v>
      </c>
      <c r="K26" s="53">
        <v>54.8</v>
      </c>
      <c r="L26" s="53">
        <v>55.82</v>
      </c>
      <c r="M26" s="53">
        <f>(L26-L8)</f>
        <v>1.4100000000000037</v>
      </c>
      <c r="N26" s="52">
        <v>55.46</v>
      </c>
      <c r="O26" s="53">
        <v>55.07</v>
      </c>
      <c r="P26" s="53">
        <v>55.26</v>
      </c>
      <c r="Q26" s="66">
        <f>(P26-P8)</f>
        <v>4.9999999999997158E-2</v>
      </c>
      <c r="R26" s="52">
        <v>55.57</v>
      </c>
      <c r="S26" s="53">
        <v>55.2</v>
      </c>
      <c r="T26" s="53">
        <v>55.35</v>
      </c>
      <c r="U26" s="66">
        <f>(T26-T8)</f>
        <v>0.12000000000000455</v>
      </c>
      <c r="V26" s="114" t="s">
        <v>97</v>
      </c>
    </row>
    <row r="27" spans="1:22" ht="15" customHeight="1" thickBot="1" x14ac:dyDescent="0.35">
      <c r="A27" s="118"/>
      <c r="B27" s="121"/>
      <c r="C27" s="118"/>
      <c r="D27" s="55" t="s">
        <v>2</v>
      </c>
      <c r="E27" s="40">
        <v>25.69</v>
      </c>
      <c r="F27" s="41">
        <v>25.54</v>
      </c>
      <c r="G27" s="41">
        <v>25.6</v>
      </c>
      <c r="H27" s="3">
        <f t="shared" ref="H27:H29" si="3">(G27-G9)</f>
        <v>-3.2199999999999989</v>
      </c>
      <c r="I27" s="37" t="s">
        <v>25</v>
      </c>
      <c r="J27" s="40">
        <v>55508992</v>
      </c>
      <c r="K27" s="41">
        <v>55508992</v>
      </c>
      <c r="L27" s="41">
        <v>55508992</v>
      </c>
      <c r="M27" s="1">
        <f>(L27-L9)</f>
        <v>0</v>
      </c>
      <c r="N27" s="40">
        <v>54722560</v>
      </c>
      <c r="O27" s="41">
        <v>54722560</v>
      </c>
      <c r="P27" s="41">
        <v>54722560</v>
      </c>
      <c r="Q27" s="67">
        <f>(P27-P9)</f>
        <v>0</v>
      </c>
      <c r="R27" s="40">
        <v>71499776</v>
      </c>
      <c r="S27" s="41">
        <v>71499776</v>
      </c>
      <c r="T27" s="41">
        <v>71499776</v>
      </c>
      <c r="U27" s="67">
        <f>(T27-T9)</f>
        <v>0</v>
      </c>
      <c r="V27" s="115"/>
    </row>
    <row r="28" spans="1:22" ht="15" customHeight="1" thickBot="1" x14ac:dyDescent="0.35">
      <c r="A28" s="118"/>
      <c r="B28" s="121"/>
      <c r="C28" s="118"/>
      <c r="D28" s="55" t="s">
        <v>6</v>
      </c>
      <c r="E28" s="36">
        <v>160.5</v>
      </c>
      <c r="F28" s="1">
        <v>48.92</v>
      </c>
      <c r="G28" s="1">
        <v>72.790000000000006</v>
      </c>
      <c r="H28" s="3">
        <f t="shared" si="3"/>
        <v>35.470000000000006</v>
      </c>
      <c r="I28" s="37"/>
      <c r="N28" s="59"/>
      <c r="R28" s="59"/>
      <c r="V28" s="115"/>
    </row>
    <row r="29" spans="1:22" ht="15" customHeight="1" thickBot="1" x14ac:dyDescent="0.35">
      <c r="A29" s="118"/>
      <c r="B29" s="121"/>
      <c r="C29" s="118"/>
      <c r="D29" s="55" t="s">
        <v>7</v>
      </c>
      <c r="E29" s="40">
        <v>115.17</v>
      </c>
      <c r="F29" s="41">
        <v>46</v>
      </c>
      <c r="G29" s="41">
        <v>71.75</v>
      </c>
      <c r="H29" s="3">
        <f t="shared" si="3"/>
        <v>31.200000000000003</v>
      </c>
      <c r="I29" s="37"/>
      <c r="N29" s="59"/>
      <c r="R29" s="59"/>
      <c r="V29" s="115"/>
    </row>
    <row r="30" spans="1:22" ht="15" customHeight="1" thickBot="1" x14ac:dyDescent="0.35">
      <c r="A30" s="118"/>
      <c r="B30" s="121"/>
      <c r="C30" s="118"/>
      <c r="D30" s="55" t="s">
        <v>8</v>
      </c>
      <c r="E30" s="61">
        <v>959</v>
      </c>
      <c r="F30" s="4">
        <v>863</v>
      </c>
      <c r="G30" s="4">
        <v>957.77</v>
      </c>
      <c r="H30" s="62" t="s">
        <v>23</v>
      </c>
      <c r="I30" s="37"/>
      <c r="N30" s="59"/>
      <c r="R30" s="59"/>
      <c r="V30" s="115"/>
    </row>
    <row r="31" spans="1:22" ht="15" customHeight="1" thickBot="1" x14ac:dyDescent="0.35">
      <c r="A31" s="119"/>
      <c r="B31" s="122"/>
      <c r="C31" s="119"/>
      <c r="D31" s="55" t="s">
        <v>85</v>
      </c>
      <c r="E31" s="61"/>
      <c r="F31" s="4"/>
      <c r="G31" s="4"/>
      <c r="H31" s="62">
        <v>24</v>
      </c>
      <c r="I31" s="37"/>
      <c r="J31" s="63"/>
      <c r="K31" s="63"/>
      <c r="L31" s="63"/>
      <c r="M31" s="63"/>
      <c r="N31" s="64"/>
      <c r="O31" s="63"/>
      <c r="P31" s="63"/>
      <c r="Q31" s="63"/>
      <c r="R31" s="64"/>
      <c r="S31" s="63"/>
      <c r="T31" s="63"/>
      <c r="U31" s="63"/>
      <c r="V31" s="116"/>
    </row>
    <row r="32" spans="1:22" x14ac:dyDescent="0.3">
      <c r="A32" s="68" t="s">
        <v>37</v>
      </c>
      <c r="B32" s="69" t="s">
        <v>52</v>
      </c>
    </row>
    <row r="33" spans="1:5" x14ac:dyDescent="0.3">
      <c r="A33" s="70" t="s">
        <v>38</v>
      </c>
      <c r="B33" s="71" t="s">
        <v>53</v>
      </c>
    </row>
    <row r="34" spans="1:5" x14ac:dyDescent="0.3">
      <c r="A34" s="72" t="s">
        <v>39</v>
      </c>
      <c r="B34" s="72" t="s">
        <v>40</v>
      </c>
    </row>
    <row r="36" spans="1:5" x14ac:dyDescent="0.3">
      <c r="A36" s="123" t="s">
        <v>41</v>
      </c>
      <c r="B36" s="123"/>
      <c r="C36" s="123"/>
      <c r="D36" s="123"/>
      <c r="E36" s="123"/>
    </row>
    <row r="37" spans="1:5" x14ac:dyDescent="0.3">
      <c r="A37" s="123" t="s">
        <v>42</v>
      </c>
      <c r="B37" s="123"/>
      <c r="C37" s="123"/>
      <c r="D37" s="123"/>
      <c r="E37" s="123"/>
    </row>
  </sheetData>
  <mergeCells count="48">
    <mergeCell ref="A1:V1"/>
    <mergeCell ref="A2:A3"/>
    <mergeCell ref="B2:B3"/>
    <mergeCell ref="C2:C3"/>
    <mergeCell ref="E2:H2"/>
    <mergeCell ref="J2:M2"/>
    <mergeCell ref="N2:Q2"/>
    <mergeCell ref="R2:U2"/>
    <mergeCell ref="A4:A7"/>
    <mergeCell ref="B4:B7"/>
    <mergeCell ref="C4:C7"/>
    <mergeCell ref="V4:V7"/>
    <mergeCell ref="A8:A15"/>
    <mergeCell ref="B8:B15"/>
    <mergeCell ref="C8:C15"/>
    <mergeCell ref="V8:V15"/>
    <mergeCell ref="J10:M10"/>
    <mergeCell ref="N10:Q10"/>
    <mergeCell ref="R10:U10"/>
    <mergeCell ref="J11:M11"/>
    <mergeCell ref="N11:Q11"/>
    <mergeCell ref="R11:U11"/>
    <mergeCell ref="J12:M12"/>
    <mergeCell ref="N12:Q12"/>
    <mergeCell ref="R12:U12"/>
    <mergeCell ref="J13:M13"/>
    <mergeCell ref="N13:Q13"/>
    <mergeCell ref="R13:U13"/>
    <mergeCell ref="J14:M14"/>
    <mergeCell ref="N14:Q14"/>
    <mergeCell ref="R14:U14"/>
    <mergeCell ref="J15:M15"/>
    <mergeCell ref="N15:Q15"/>
    <mergeCell ref="R15:U15"/>
    <mergeCell ref="A16:A20"/>
    <mergeCell ref="B16:B20"/>
    <mergeCell ref="C16:C20"/>
    <mergeCell ref="A36:E36"/>
    <mergeCell ref="A37:E37"/>
    <mergeCell ref="V16:V20"/>
    <mergeCell ref="A21:A25"/>
    <mergeCell ref="B21:B25"/>
    <mergeCell ref="C21:C25"/>
    <mergeCell ref="V21:V25"/>
    <mergeCell ref="A26:A31"/>
    <mergeCell ref="B26:B31"/>
    <mergeCell ref="C26:C31"/>
    <mergeCell ref="V26:V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Baseline</vt:lpstr>
      <vt:lpstr>TCP</vt:lpstr>
      <vt:lpstr>Stream</vt:lpstr>
      <vt:lpstr>UDP</vt:lpstr>
      <vt:lpstr>Summary</vt:lpstr>
      <vt:lpstr>VNF</vt:lpstr>
      <vt:lpstr>R</vt:lpstr>
      <vt:lpstr>RR</vt:lpstr>
      <vt:lpstr>RRR</vt:lpstr>
      <vt:lpstr>RRRR</vt:lpstr>
      <vt:lpstr>RRRRR</vt:lpstr>
      <vt:lpstr>FR</vt:lpstr>
      <vt:lpstr>RN</vt:lpstr>
      <vt:lpstr>FRN</vt:lpstr>
      <vt:lpstr>F</vt:lpstr>
      <vt:lpstr>FN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2019-04-22T05:16:55Z</dcterms:modified>
</cp:coreProperties>
</file>