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temp-sale" sheetId="1" r:id="rId1"/>
    <sheet name="LeastSquareApproximation" sheetId="2" r:id="rId2"/>
    <sheet name="SLOPE" sheetId="3" r:id="rId3"/>
    <sheet name="DataAnalysi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C3" i="3"/>
  <c r="B13" i="1" l="1"/>
  <c r="B14" i="1"/>
  <c r="B12" i="1"/>
  <c r="D7" i="2"/>
  <c r="D8" i="2" s="1"/>
  <c r="D6" i="2"/>
  <c r="D9" i="2" s="1"/>
  <c r="D5" i="2"/>
  <c r="D4" i="2"/>
  <c r="D3" i="2"/>
  <c r="D12" i="2" l="1"/>
  <c r="D14" i="2"/>
  <c r="D13" i="2"/>
</calcChain>
</file>

<file path=xl/sharedStrings.xml><?xml version="1.0" encoding="utf-8"?>
<sst xmlns="http://schemas.openxmlformats.org/spreadsheetml/2006/main" count="49" uniqueCount="40">
  <si>
    <t>SUM(X)</t>
  </si>
  <si>
    <t>x</t>
  </si>
  <si>
    <t>y</t>
  </si>
  <si>
    <t>SUM(Y)</t>
  </si>
  <si>
    <t>SUM(XY)</t>
  </si>
  <si>
    <t>SUM(X^2)</t>
  </si>
  <si>
    <t>n</t>
  </si>
  <si>
    <t>m</t>
  </si>
  <si>
    <t>b</t>
  </si>
  <si>
    <t>Scoring Data</t>
  </si>
  <si>
    <t>Prediction</t>
  </si>
  <si>
    <t>Temperature (F)</t>
  </si>
  <si>
    <t>Ice Cream Sale (dollar in thousand)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</si>
  <si>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</si>
  <si>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</si>
  <si>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</si>
  <si>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</si>
  <si>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</si>
  <si>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</si>
  <si>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</si>
  <si>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</si>
  <si>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</si>
  <si>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</si>
  <si>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</si>
  <si>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</si>
  <si>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</si>
  <si>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</si>
  <si>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</si>
  <si>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</si>
  <si>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</si>
  <si>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</si>
  <si>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</si>
  <si>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</si>
  <si>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</si>
  <si>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</si>
  <si>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</si>
  <si>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</si>
  <si>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</si>
  <si>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m=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</si>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</sst>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2" xfId="0" applyFont="1" applyFill="1" applyBorder="1" applyAlignment="1"/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'temp-sale'!$B$1</c:f>
              <c:strCache>
                <c:ptCount val="1"/>
                <c:pt idx="0">
                  <c:v>Ice Cream Sale (dollar in thousand)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'temp-sale'!$A$2:$A$9</c:f>
              <c:numCache>
                <c:formatCode>General</c:formatCode>
                <c:ptCount val="8"/>
                <c:pt idx="0">
                  <c:v>91</c:v>
                </c:pt>
                <c:pt idx="1">
                  <c:v>87</c:v>
                </c:pt>
                <c:pt idx="2">
                  <c:v>86</c:v>
                </c:pt>
                <c:pt idx="3">
                  <c:v>88</c:v>
                </c:pt>
                <c:pt idx="4">
                  <c:v>92.8</c:v>
                </c:pt>
                <c:pt idx="5">
                  <c:v>95.2</c:v>
                </c:pt>
                <c:pt idx="6">
                  <c:v>93.3</c:v>
                </c:pt>
                <c:pt idx="7">
                  <c:v>97.7</c:v>
                </c:pt>
              </c:numCache>
            </c:numRef>
          </c:xVal>
          <c:yVal>
            <c:numRef>
              <c:f>'temp-sale'!$B$2:$B$9</c:f>
              <c:numCache>
                <c:formatCode>General</c:formatCode>
                <c:ptCount val="8"/>
                <c:pt idx="0">
                  <c:v>89.8</c:v>
                </c:pt>
                <c:pt idx="1">
                  <c:v>90.2</c:v>
                </c:pt>
                <c:pt idx="2">
                  <c:v>81.099999999999994</c:v>
                </c:pt>
                <c:pt idx="3">
                  <c:v>83</c:v>
                </c:pt>
                <c:pt idx="4">
                  <c:v>90.9</c:v>
                </c:pt>
                <c:pt idx="5">
                  <c:v>119</c:v>
                </c:pt>
                <c:pt idx="6">
                  <c:v>94.9</c:v>
                </c:pt>
                <c:pt idx="7">
                  <c:v>132.4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5-49A8-9072-4B8188C1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86464"/>
        <c:axId val="1094288544"/>
      </c:scatterChart>
      <c:valAx>
        <c:axId val="10942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8544"/>
        <c:crosses val="autoZero"/>
        <c:crossBetween val="midCat"/>
      </c:valAx>
      <c:valAx>
        <c:axId val="10942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76200</xdr:rowOff>
    </xdr:from>
    <xdr:to>
      <xdr:col>11</xdr:col>
      <xdr:colOff>381000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9" sqref="G19"/>
    </sheetView>
  </sheetViews>
  <sheetFormatPr defaultRowHeight="15" x14ac:dyDescent="0.25"/>
  <cols>
    <col min="1" max="1" width="16.85546875" bestFit="1" customWidth="1"/>
    <col min="2" max="2" width="35.85546875" bestFit="1" customWidth="1"/>
    <col min="3" max="3" width="13.5703125" customWidth="1"/>
    <col min="4" max="4" width="15" customWidth="1"/>
  </cols>
  <sheetData>
    <row r="1" spans="1:4" ht="15.75" x14ac:dyDescent="0.25">
      <c r="A1" s="1" t="s">
        <v>11</v>
      </c>
      <c r="B1" s="1" t="s">
        <v>12</v>
      </c>
      <c r="C1" s="2"/>
      <c r="D1" s="2"/>
    </row>
    <row r="2" spans="1:4" ht="15.75" x14ac:dyDescent="0.25">
      <c r="A2" s="2">
        <v>91</v>
      </c>
      <c r="B2" s="2">
        <v>89.8</v>
      </c>
      <c r="C2" s="3"/>
      <c r="D2" s="2"/>
    </row>
    <row r="3" spans="1:4" ht="15.75" x14ac:dyDescent="0.25">
      <c r="A3" s="2">
        <v>87</v>
      </c>
      <c r="B3" s="2">
        <v>90.2</v>
      </c>
      <c r="C3" s="3"/>
      <c r="D3" s="2"/>
    </row>
    <row r="4" spans="1:4" ht="15.75" x14ac:dyDescent="0.25">
      <c r="A4" s="2">
        <v>86</v>
      </c>
      <c r="B4" s="2">
        <v>81.099999999999994</v>
      </c>
      <c r="C4" s="3"/>
      <c r="D4" s="2"/>
    </row>
    <row r="5" spans="1:4" ht="15.75" x14ac:dyDescent="0.25">
      <c r="A5" s="2">
        <v>88</v>
      </c>
      <c r="B5" s="2">
        <v>83</v>
      </c>
      <c r="C5" s="3"/>
      <c r="D5" s="2"/>
    </row>
    <row r="6" spans="1:4" ht="15.75" x14ac:dyDescent="0.25">
      <c r="A6" s="2">
        <v>92.8</v>
      </c>
      <c r="B6" s="2">
        <v>90.9</v>
      </c>
      <c r="C6" s="3"/>
      <c r="D6" s="2"/>
    </row>
    <row r="7" spans="1:4" ht="15.75" x14ac:dyDescent="0.25">
      <c r="A7" s="2">
        <v>95.2</v>
      </c>
      <c r="B7" s="2">
        <v>119</v>
      </c>
      <c r="C7" s="3"/>
      <c r="D7" s="2"/>
    </row>
    <row r="8" spans="1:4" ht="15.75" x14ac:dyDescent="0.25">
      <c r="A8" s="2">
        <v>93.3</v>
      </c>
      <c r="B8" s="2">
        <v>94.9</v>
      </c>
      <c r="C8" s="3"/>
      <c r="D8" s="2"/>
    </row>
    <row r="9" spans="1:4" ht="15.75" x14ac:dyDescent="0.25">
      <c r="A9" s="2">
        <v>97.7</v>
      </c>
      <c r="B9" s="2">
        <v>132.4</v>
      </c>
      <c r="C9" s="3"/>
      <c r="D9" s="2"/>
    </row>
    <row r="10" spans="1:4" ht="15.75" x14ac:dyDescent="0.25">
      <c r="A10" s="2"/>
      <c r="B10" s="2"/>
      <c r="C10" s="2"/>
      <c r="D10" s="2"/>
    </row>
    <row r="11" spans="1:4" ht="15.75" x14ac:dyDescent="0.25">
      <c r="A11" s="3" t="s">
        <v>9</v>
      </c>
      <c r="B11" s="1" t="s">
        <v>10</v>
      </c>
      <c r="C11" t="s">
        <v>38</v>
      </c>
      <c r="D11">
        <v>3.8393999999999999</v>
      </c>
    </row>
    <row r="12" spans="1:4" ht="15.75" x14ac:dyDescent="0.25">
      <c r="A12" s="2">
        <v>88.8</v>
      </c>
      <c r="B12" s="4">
        <f>D$11*A12+D$12</f>
        <v>87.768720000000002</v>
      </c>
      <c r="C12" t="s">
        <v>39</v>
      </c>
      <c r="D12">
        <v>-253.17</v>
      </c>
    </row>
    <row r="13" spans="1:4" ht="15.75" x14ac:dyDescent="0.25">
      <c r="A13" s="2">
        <v>96.9</v>
      </c>
      <c r="B13" s="4">
        <f>D$11*A13+D$12</f>
        <v>118.86786000000004</v>
      </c>
    </row>
    <row r="14" spans="1:4" ht="15.75" x14ac:dyDescent="0.25">
      <c r="A14" s="2">
        <v>94.7</v>
      </c>
      <c r="B14" s="4">
        <f>D$11*A14+D$12</f>
        <v>110.42118000000002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O12" sqref="O12"/>
    </sheetView>
  </sheetViews>
  <sheetFormatPr defaultRowHeight="15" x14ac:dyDescent="0.25"/>
  <cols>
    <col min="1" max="1" width="9.7109375" customWidth="1"/>
    <col min="2" max="2" width="10.5703125" customWidth="1"/>
    <col min="3" max="3" width="13.5703125" customWidth="1"/>
    <col min="4" max="4" width="15" customWidth="1"/>
  </cols>
  <sheetData>
    <row r="1" spans="1:4" ht="15.75" x14ac:dyDescent="0.25">
      <c r="A1" s="1" t="s">
        <v>1</v>
      </c>
      <c r="B1" s="1" t="s">
        <v>2</v>
      </c>
      <c r="C1" s="2"/>
      <c r="D1" s="2"/>
    </row>
    <row r="2" spans="1:4" ht="15.75" x14ac:dyDescent="0.25">
      <c r="A2" s="2">
        <v>91</v>
      </c>
      <c r="B2" s="2">
        <v>89.8</v>
      </c>
      <c r="C2" s="3"/>
      <c r="D2" s="2"/>
    </row>
    <row r="3" spans="1:4" ht="15.75" x14ac:dyDescent="0.25">
      <c r="A3" s="2">
        <v>87</v>
      </c>
      <c r="B3" s="2">
        <v>90.2</v>
      </c>
      <c r="C3" s="3" t="s">
        <v>0</v>
      </c>
      <c r="D3" s="2">
        <f>SUM(A:A)</f>
        <v>731</v>
      </c>
    </row>
    <row r="4" spans="1:4" ht="15.75" x14ac:dyDescent="0.25">
      <c r="A4" s="2">
        <v>86</v>
      </c>
      <c r="B4" s="2">
        <v>81.099999999999994</v>
      </c>
      <c r="C4" s="3" t="s">
        <v>3</v>
      </c>
      <c r="D4" s="2">
        <f>SUM(B:B)</f>
        <v>781.3</v>
      </c>
    </row>
    <row r="5" spans="1:4" ht="15.75" x14ac:dyDescent="0.25">
      <c r="A5" s="2">
        <v>88</v>
      </c>
      <c r="B5" s="2">
        <v>83</v>
      </c>
      <c r="C5" s="3" t="s">
        <v>4</v>
      </c>
      <c r="D5" s="2">
        <f>SUMPRODUCT(A:A, B:B)</f>
        <v>71851.77</v>
      </c>
    </row>
    <row r="6" spans="1:4" ht="15.75" x14ac:dyDescent="0.25">
      <c r="A6" s="2">
        <v>92.8</v>
      </c>
      <c r="B6" s="2">
        <v>90.9</v>
      </c>
      <c r="C6" s="3" t="s">
        <v>5</v>
      </c>
      <c r="D6" s="2">
        <f>SUMPRODUCT(A:A,A:A)</f>
        <v>66915.06</v>
      </c>
    </row>
    <row r="7" spans="1:4" ht="15.75" x14ac:dyDescent="0.25">
      <c r="A7" s="2">
        <v>95.2</v>
      </c>
      <c r="B7" s="2">
        <v>119</v>
      </c>
      <c r="C7" s="3" t="s">
        <v>6</v>
      </c>
      <c r="D7" s="2">
        <f>COUNT(A:A)</f>
        <v>8</v>
      </c>
    </row>
    <row r="8" spans="1:4" ht="15.75" x14ac:dyDescent="0.25">
      <c r="A8" s="2">
        <v>93.3</v>
      </c>
      <c r="B8" s="2">
        <v>94.9</v>
      </c>
      <c r="C8" s="3" t="s">
        <v>7</v>
      </c>
      <c r="D8" s="2">
        <f>(D7*D5-D3*D4)/(D7*D6-D3^2)</f>
        <v>3.8394338600076852</v>
      </c>
    </row>
    <row r="9" spans="1:4" ht="15.75" x14ac:dyDescent="0.25">
      <c r="A9" s="2">
        <v>97.7</v>
      </c>
      <c r="B9" s="2">
        <v>132.4</v>
      </c>
      <c r="C9" s="3" t="s">
        <v>8</v>
      </c>
      <c r="D9" s="2">
        <f>(D6*D4-D3*D5)/(D7*D6-D3^2)</f>
        <v>-253.16576895819699</v>
      </c>
    </row>
    <row r="10" spans="1:4" ht="15.75" x14ac:dyDescent="0.25">
      <c r="A10" s="2"/>
      <c r="B10" s="2"/>
      <c r="C10" s="2"/>
      <c r="D10" s="2"/>
    </row>
    <row r="11" spans="1:4" ht="15.75" x14ac:dyDescent="0.25">
      <c r="A11" s="2"/>
      <c r="B11" s="2"/>
      <c r="C11" s="3" t="s">
        <v>9</v>
      </c>
      <c r="D11" s="1" t="s">
        <v>10</v>
      </c>
    </row>
    <row r="12" spans="1:4" ht="15.75" x14ac:dyDescent="0.25">
      <c r="A12" s="2"/>
      <c r="B12" s="2"/>
      <c r="C12" s="2">
        <v>88.8</v>
      </c>
      <c r="D12" s="4">
        <f>D$8*C12 + D$9</f>
        <v>87.775957810485437</v>
      </c>
    </row>
    <row r="13" spans="1:4" ht="15.75" x14ac:dyDescent="0.25">
      <c r="A13" s="2"/>
      <c r="B13" s="2"/>
      <c r="C13" s="2">
        <v>96.9</v>
      </c>
      <c r="D13" s="4">
        <f t="shared" ref="D13:D14" si="0">D$8*C13 + D$9</f>
        <v>118.87537207654773</v>
      </c>
    </row>
    <row r="14" spans="1:4" ht="15.75" x14ac:dyDescent="0.25">
      <c r="A14" s="2"/>
      <c r="B14" s="2"/>
      <c r="C14" s="2">
        <v>94.7</v>
      </c>
      <c r="D14" s="4">
        <f t="shared" si="0"/>
        <v>110.42861758453083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3" sqref="G3"/>
    </sheetView>
  </sheetViews>
  <sheetFormatPr defaultRowHeight="15" x14ac:dyDescent="0.25"/>
  <cols>
    <col min="3" max="3" width="9.5703125" customWidth="1"/>
  </cols>
  <sheetData>
    <row r="1" spans="1:4" ht="18.75" x14ac:dyDescent="0.3">
      <c r="A1" s="5" t="s">
        <v>1</v>
      </c>
      <c r="B1" s="5" t="s">
        <v>2</v>
      </c>
    </row>
    <row r="2" spans="1:4" ht="18.75" x14ac:dyDescent="0.3">
      <c r="A2" s="6">
        <v>91</v>
      </c>
      <c r="B2" s="6">
        <v>89.8</v>
      </c>
      <c r="C2" s="6" t="s">
        <v>7</v>
      </c>
      <c r="D2" s="6" t="s">
        <v>8</v>
      </c>
    </row>
    <row r="3" spans="1:4" ht="18.75" x14ac:dyDescent="0.3">
      <c r="A3" s="6">
        <v>87</v>
      </c>
      <c r="B3" s="6">
        <v>90.2</v>
      </c>
      <c r="C3" s="6">
        <f>SLOPE(B2:B9, A2:A9)</f>
        <v>3.8394338600075053</v>
      </c>
      <c r="D3" s="6">
        <f>INTERCEPT(B2:B9, A2:A9)</f>
        <v>-253.16576895818579</v>
      </c>
    </row>
    <row r="4" spans="1:4" ht="18.75" x14ac:dyDescent="0.3">
      <c r="A4" s="6">
        <v>86</v>
      </c>
      <c r="B4" s="6">
        <v>81.099999999999994</v>
      </c>
      <c r="C4" s="6"/>
      <c r="D4" s="6"/>
    </row>
    <row r="5" spans="1:4" ht="18.75" x14ac:dyDescent="0.3">
      <c r="A5" s="6">
        <v>88</v>
      </c>
      <c r="B5" s="6">
        <v>83</v>
      </c>
      <c r="C5" s="6"/>
      <c r="D5" s="6"/>
    </row>
    <row r="6" spans="1:4" ht="18.75" x14ac:dyDescent="0.3">
      <c r="A6" s="6">
        <v>92.8</v>
      </c>
      <c r="B6" s="6">
        <v>90.9</v>
      </c>
      <c r="C6" s="6"/>
      <c r="D6" s="6"/>
    </row>
    <row r="7" spans="1:4" ht="18.75" x14ac:dyDescent="0.3">
      <c r="A7" s="6">
        <v>95.2</v>
      </c>
      <c r="B7" s="6">
        <v>119</v>
      </c>
      <c r="C7" s="6"/>
      <c r="D7" s="6"/>
    </row>
    <row r="8" spans="1:4" ht="18.75" x14ac:dyDescent="0.3">
      <c r="A8" s="6">
        <v>93.3</v>
      </c>
      <c r="B8" s="6">
        <v>94.9</v>
      </c>
      <c r="C8" s="6"/>
      <c r="D8" s="6"/>
    </row>
    <row r="9" spans="1:4" ht="18.75" x14ac:dyDescent="0.3">
      <c r="A9" s="6">
        <v>97.7</v>
      </c>
      <c r="B9" s="6">
        <v>132.4</v>
      </c>
      <c r="C9" s="6"/>
      <c r="D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N10" sqref="N10"/>
    </sheetView>
  </sheetViews>
  <sheetFormatPr defaultRowHeight="15" x14ac:dyDescent="0.25"/>
  <cols>
    <col min="4" max="4" width="26.140625" customWidth="1"/>
    <col min="5" max="5" width="14.5703125" customWidth="1"/>
    <col min="9" max="9" width="16.7109375" customWidth="1"/>
  </cols>
  <sheetData>
    <row r="1" spans="1:12" ht="18.75" x14ac:dyDescent="0.3">
      <c r="A1" s="5" t="s">
        <v>1</v>
      </c>
      <c r="B1" s="5" t="s">
        <v>2</v>
      </c>
    </row>
    <row r="2" spans="1:12" ht="18.75" x14ac:dyDescent="0.3">
      <c r="A2" s="6">
        <v>91</v>
      </c>
      <c r="B2" s="6">
        <v>89.8</v>
      </c>
      <c r="D2" s="6" t="s">
        <v>13</v>
      </c>
      <c r="E2" s="6"/>
      <c r="F2" s="6"/>
      <c r="G2" s="6"/>
      <c r="H2" s="6"/>
      <c r="I2" s="6"/>
      <c r="J2" s="6"/>
      <c r="K2" s="6"/>
      <c r="L2" s="6"/>
    </row>
    <row r="3" spans="1:12" ht="19.5" thickBot="1" x14ac:dyDescent="0.35">
      <c r="A3" s="6">
        <v>87</v>
      </c>
      <c r="B3" s="6">
        <v>90.2</v>
      </c>
      <c r="D3" s="6"/>
      <c r="E3" s="6"/>
      <c r="F3" s="6"/>
      <c r="G3" s="6"/>
      <c r="H3" s="6"/>
      <c r="I3" s="6"/>
      <c r="J3" s="6"/>
      <c r="K3" s="6"/>
      <c r="L3" s="6"/>
    </row>
    <row r="4" spans="1:12" ht="18.75" x14ac:dyDescent="0.3">
      <c r="A4" s="6">
        <v>86</v>
      </c>
      <c r="B4" s="6">
        <v>81.099999999999994</v>
      </c>
      <c r="D4" s="7" t="s">
        <v>14</v>
      </c>
      <c r="E4" s="7"/>
      <c r="F4" s="6"/>
      <c r="G4" s="6"/>
      <c r="H4" s="6"/>
      <c r="I4" s="6"/>
      <c r="J4" s="6"/>
      <c r="K4" s="6"/>
      <c r="L4" s="6"/>
    </row>
    <row r="5" spans="1:12" ht="18.75" x14ac:dyDescent="0.3">
      <c r="A5" s="6">
        <v>88</v>
      </c>
      <c r="B5" s="6">
        <v>83</v>
      </c>
      <c r="D5" s="8" t="s">
        <v>15</v>
      </c>
      <c r="E5" s="8">
        <v>0.87255780431828578</v>
      </c>
      <c r="F5" s="6"/>
      <c r="G5" s="6"/>
      <c r="H5" s="6"/>
      <c r="I5" s="6"/>
      <c r="J5" s="6"/>
      <c r="K5" s="6"/>
      <c r="L5" s="6"/>
    </row>
    <row r="6" spans="1:12" ht="18.75" x14ac:dyDescent="0.3">
      <c r="A6" s="6">
        <v>92.8</v>
      </c>
      <c r="B6" s="6">
        <v>90.9</v>
      </c>
      <c r="D6" s="8" t="s">
        <v>16</v>
      </c>
      <c r="E6" s="8">
        <v>0.76135712187674787</v>
      </c>
      <c r="F6" s="6"/>
      <c r="G6" s="6"/>
      <c r="H6" s="6"/>
      <c r="I6" s="6"/>
      <c r="J6" s="6"/>
      <c r="K6" s="6"/>
      <c r="L6" s="6"/>
    </row>
    <row r="7" spans="1:12" ht="18.75" x14ac:dyDescent="0.3">
      <c r="A7" s="6">
        <v>95.2</v>
      </c>
      <c r="B7" s="6">
        <v>119</v>
      </c>
      <c r="D7" s="8" t="s">
        <v>17</v>
      </c>
      <c r="E7" s="8">
        <v>0.72158330885620581</v>
      </c>
      <c r="F7" s="6"/>
      <c r="G7" s="6"/>
      <c r="H7" s="6"/>
      <c r="I7" s="6"/>
      <c r="J7" s="6"/>
      <c r="K7" s="6"/>
      <c r="L7" s="6"/>
    </row>
    <row r="8" spans="1:12" ht="18.75" x14ac:dyDescent="0.3">
      <c r="A8" s="6">
        <v>93.3</v>
      </c>
      <c r="B8" s="6">
        <v>94.9</v>
      </c>
      <c r="D8" s="8" t="s">
        <v>18</v>
      </c>
      <c r="E8" s="8">
        <v>9.6104686632086587</v>
      </c>
      <c r="F8" s="6"/>
      <c r="G8" s="6"/>
      <c r="H8" s="6"/>
      <c r="I8" s="6"/>
      <c r="J8" s="6"/>
      <c r="K8" s="6"/>
      <c r="L8" s="6"/>
    </row>
    <row r="9" spans="1:12" ht="19.5" thickBot="1" x14ac:dyDescent="0.35">
      <c r="A9" s="6">
        <v>97.7</v>
      </c>
      <c r="B9" s="6">
        <v>132.4</v>
      </c>
      <c r="D9" s="9" t="s">
        <v>19</v>
      </c>
      <c r="E9" s="9">
        <v>8</v>
      </c>
      <c r="F9" s="6"/>
      <c r="G9" s="6"/>
      <c r="H9" s="6"/>
      <c r="I9" s="6"/>
      <c r="J9" s="6"/>
      <c r="K9" s="6"/>
      <c r="L9" s="6"/>
    </row>
    <row r="10" spans="1:12" ht="18.75" x14ac:dyDescent="0.3">
      <c r="D10" s="6"/>
      <c r="E10" s="6"/>
      <c r="F10" s="6"/>
      <c r="G10" s="6"/>
      <c r="H10" s="6"/>
      <c r="I10" s="6"/>
      <c r="J10" s="6"/>
      <c r="K10" s="6"/>
      <c r="L10" s="6"/>
    </row>
    <row r="11" spans="1:12" ht="19.5" thickBot="1" x14ac:dyDescent="0.35">
      <c r="D11" s="6" t="s">
        <v>20</v>
      </c>
      <c r="E11" s="6"/>
      <c r="F11" s="6"/>
      <c r="G11" s="6"/>
      <c r="H11" s="6"/>
      <c r="I11" s="6"/>
      <c r="J11" s="6"/>
      <c r="K11" s="6"/>
      <c r="L11" s="6"/>
    </row>
    <row r="12" spans="1:12" ht="18.75" x14ac:dyDescent="0.3">
      <c r="D12" s="10"/>
      <c r="E12" s="10" t="s">
        <v>21</v>
      </c>
      <c r="F12" s="10" t="s">
        <v>22</v>
      </c>
      <c r="G12" s="10" t="s">
        <v>23</v>
      </c>
      <c r="H12" s="10" t="s">
        <v>24</v>
      </c>
      <c r="I12" s="10" t="s">
        <v>25</v>
      </c>
      <c r="J12" s="6"/>
      <c r="K12" s="6"/>
      <c r="L12" s="6"/>
    </row>
    <row r="13" spans="1:12" ht="18.75" x14ac:dyDescent="0.3">
      <c r="D13" s="8" t="s">
        <v>26</v>
      </c>
      <c r="E13" s="8">
        <v>1</v>
      </c>
      <c r="F13" s="8">
        <v>1767.9921024409068</v>
      </c>
      <c r="G13" s="8">
        <v>1767.9921024409068</v>
      </c>
      <c r="H13" s="8">
        <v>19.142170791709834</v>
      </c>
      <c r="I13" s="8">
        <v>4.6926416967747698E-3</v>
      </c>
      <c r="J13" s="6"/>
      <c r="K13" s="6"/>
      <c r="L13" s="6"/>
    </row>
    <row r="14" spans="1:12" ht="18.75" x14ac:dyDescent="0.3">
      <c r="D14" s="8" t="s">
        <v>27</v>
      </c>
      <c r="E14" s="8">
        <v>6</v>
      </c>
      <c r="F14" s="8">
        <v>554.16664755909369</v>
      </c>
      <c r="G14" s="8">
        <v>92.361107926515615</v>
      </c>
      <c r="H14" s="8"/>
      <c r="I14" s="8"/>
      <c r="J14" s="6"/>
      <c r="K14" s="6"/>
      <c r="L14" s="6"/>
    </row>
    <row r="15" spans="1:12" ht="19.5" thickBot="1" x14ac:dyDescent="0.35">
      <c r="D15" s="9" t="s">
        <v>28</v>
      </c>
      <c r="E15" s="9">
        <v>7</v>
      </c>
      <c r="F15" s="9">
        <v>2322.1587500000005</v>
      </c>
      <c r="G15" s="9"/>
      <c r="H15" s="9"/>
      <c r="I15" s="9"/>
      <c r="J15" s="6"/>
      <c r="K15" s="6"/>
      <c r="L15" s="6"/>
    </row>
    <row r="16" spans="1:12" ht="19.5" thickBot="1" x14ac:dyDescent="0.35">
      <c r="D16" s="6"/>
      <c r="E16" s="6"/>
      <c r="F16" s="6"/>
      <c r="G16" s="6"/>
      <c r="H16" s="6"/>
      <c r="I16" s="6"/>
      <c r="J16" s="6"/>
      <c r="K16" s="6"/>
      <c r="L16" s="6"/>
    </row>
    <row r="17" spans="4:12" ht="18.75" x14ac:dyDescent="0.3">
      <c r="D17" s="10"/>
      <c r="E17" s="10" t="s">
        <v>29</v>
      </c>
      <c r="F17" s="10" t="s">
        <v>18</v>
      </c>
      <c r="G17" s="10" t="s">
        <v>30</v>
      </c>
      <c r="H17" s="10" t="s">
        <v>31</v>
      </c>
      <c r="I17" s="10" t="s">
        <v>32</v>
      </c>
      <c r="J17" s="10" t="s">
        <v>33</v>
      </c>
      <c r="K17" s="10" t="s">
        <v>34</v>
      </c>
      <c r="L17" s="10" t="s">
        <v>35</v>
      </c>
    </row>
    <row r="18" spans="4:12" ht="18.75" x14ac:dyDescent="0.3">
      <c r="D18" s="8" t="s">
        <v>36</v>
      </c>
      <c r="E18" s="8">
        <v>-253.16576895818574</v>
      </c>
      <c r="F18" s="8">
        <v>80.258038161606123</v>
      </c>
      <c r="G18" s="8">
        <v>-3.1543976747651836</v>
      </c>
      <c r="H18" s="8">
        <v>1.9704488747561991E-2</v>
      </c>
      <c r="I18" s="8">
        <v>-449.55011368546502</v>
      </c>
      <c r="J18" s="8">
        <v>-56.781424230906481</v>
      </c>
      <c r="K18" s="8">
        <v>-449.55011368546502</v>
      </c>
      <c r="L18" s="8">
        <v>-56.781424230906481</v>
      </c>
    </row>
    <row r="19" spans="4:12" ht="19.5" thickBot="1" x14ac:dyDescent="0.35">
      <c r="D19" s="9" t="s">
        <v>37</v>
      </c>
      <c r="E19" s="9">
        <v>3.8394338600075044</v>
      </c>
      <c r="F19" s="9">
        <v>0.87754944767454546</v>
      </c>
      <c r="G19" s="9">
        <v>4.3751766583430474</v>
      </c>
      <c r="H19" s="9">
        <v>4.6926416967747664E-3</v>
      </c>
      <c r="I19" s="9">
        <v>1.6921477165269367</v>
      </c>
      <c r="J19" s="9">
        <v>5.9867200034880721</v>
      </c>
      <c r="K19" s="9">
        <v>1.6921477165269367</v>
      </c>
      <c r="L19" s="9">
        <v>5.9867200034880721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temp-sale</vt:lpstr>
      <vt:lpstr>LeastSquareApproximation</vt:lpstr>
      <vt:lpstr>SLOPE</vt:lpstr>
      <vt:lpstr>DataAnalysis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2023-08-07T01:31:26Z</dcterms:modified>
</cp:coreProperties>
</file>