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activeTab="2"/>
  </bookViews>
  <sheets>
    <sheet name="LDA-Training-Dataset" sheetId="6" r:id="rId1"/>
    <sheet name="Testing-Dataset" sheetId="11" r:id="rId2"/>
    <sheet name="Reference" sheetId="12" r:id="rId3"/>
  </sheets>
  <definedNames>
    <definedName name="solver_adj" localSheetId="0" hidden="1">'LDA-Training-Dataset'!$W$9:$W$22</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100</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opt" localSheetId="0" hidden="1">'LDA-Training-Dataset'!$V$39</definedName>
    <definedName name="solver_pre" localSheetId="0" hidden="1">0.000001</definedName>
    <definedName name="solver_rbv" localSheetId="0" hidden="1">1</definedName>
    <definedName name="solver_rlx" localSheetId="0" hidden="1">1</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 i="11" l="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2" i="11"/>
  <c r="O2" i="6"/>
  <c r="O127" i="6" l="1"/>
  <c r="O126" i="6"/>
  <c r="O125" i="6"/>
  <c r="O124" i="6"/>
  <c r="O123" i="6"/>
  <c r="O122" i="6"/>
  <c r="O121" i="6"/>
  <c r="O120" i="6"/>
  <c r="O119" i="6"/>
  <c r="O118" i="6"/>
  <c r="O117" i="6"/>
  <c r="O116" i="6"/>
  <c r="O115" i="6"/>
  <c r="O114" i="6"/>
  <c r="O113" i="6"/>
  <c r="O112" i="6"/>
  <c r="O111" i="6"/>
  <c r="O110" i="6"/>
  <c r="O109" i="6"/>
  <c r="O108" i="6"/>
  <c r="O107" i="6"/>
  <c r="O106" i="6"/>
  <c r="O105" i="6"/>
  <c r="O104" i="6"/>
  <c r="O103" i="6"/>
  <c r="O102" i="6"/>
  <c r="O101" i="6"/>
  <c r="O100" i="6"/>
  <c r="O99" i="6"/>
  <c r="O98" i="6"/>
  <c r="O97" i="6"/>
  <c r="O96" i="6"/>
  <c r="O95" i="6"/>
  <c r="O94" i="6"/>
  <c r="O93" i="6"/>
  <c r="O92" i="6"/>
  <c r="O91" i="6"/>
  <c r="O90" i="6"/>
  <c r="O89" i="6"/>
  <c r="O88" i="6"/>
  <c r="O87" i="6"/>
  <c r="O86" i="6"/>
  <c r="O85" i="6"/>
  <c r="O84" i="6"/>
  <c r="O83" i="6"/>
  <c r="O82" i="6"/>
  <c r="O81" i="6"/>
  <c r="O80" i="6"/>
  <c r="O79" i="6"/>
  <c r="O78" i="6"/>
  <c r="O77" i="6"/>
  <c r="O76" i="6"/>
  <c r="O75" i="6"/>
  <c r="O74" i="6"/>
  <c r="O73" i="6"/>
  <c r="O72" i="6"/>
  <c r="O71" i="6"/>
  <c r="O70" i="6"/>
  <c r="O69" i="6"/>
  <c r="O68" i="6"/>
  <c r="O67" i="6"/>
  <c r="O66" i="6"/>
  <c r="O65" i="6"/>
  <c r="O64" i="6"/>
  <c r="O63" i="6"/>
  <c r="O62" i="6"/>
  <c r="O61" i="6"/>
  <c r="O60" i="6"/>
  <c r="O59" i="6"/>
  <c r="O58" i="6"/>
  <c r="O57" i="6"/>
  <c r="O56" i="6"/>
  <c r="O55" i="6"/>
  <c r="O54" i="6"/>
  <c r="O53" i="6"/>
  <c r="O52" i="6"/>
  <c r="O51" i="6"/>
  <c r="O50" i="6"/>
  <c r="O49" i="6"/>
  <c r="O48" i="6"/>
  <c r="O47" i="6"/>
  <c r="O46" i="6"/>
  <c r="O45" i="6"/>
  <c r="O44" i="6"/>
  <c r="O43" i="6"/>
  <c r="O42" i="6"/>
  <c r="O41" i="6"/>
  <c r="O40" i="6"/>
  <c r="O39" i="6"/>
  <c r="O38" i="6"/>
  <c r="O37" i="6"/>
  <c r="O36" i="6"/>
  <c r="O35" i="6"/>
  <c r="O34" i="6"/>
  <c r="O33" i="6"/>
  <c r="O32" i="6"/>
  <c r="O31" i="6"/>
  <c r="O30" i="6"/>
  <c r="O29" i="6"/>
  <c r="O28" i="6"/>
  <c r="O27" i="6"/>
  <c r="O26" i="6"/>
  <c r="O25" i="6"/>
  <c r="O24" i="6"/>
  <c r="O23" i="6"/>
  <c r="O22" i="6"/>
  <c r="O21" i="6"/>
  <c r="O20" i="6"/>
  <c r="O19" i="6"/>
  <c r="O18" i="6"/>
  <c r="O17" i="6"/>
  <c r="O16" i="6"/>
  <c r="O15" i="6"/>
  <c r="O14" i="6"/>
  <c r="O13" i="6"/>
  <c r="O12" i="6"/>
  <c r="O11" i="6"/>
  <c r="O10" i="6"/>
  <c r="O9" i="6"/>
  <c r="O8" i="6"/>
  <c r="O7" i="6"/>
  <c r="O6" i="6"/>
  <c r="V28" i="6" s="1"/>
  <c r="O5" i="6"/>
  <c r="O4" i="6"/>
  <c r="O3" i="6"/>
  <c r="U30" i="6" l="1"/>
  <c r="U29" i="6"/>
  <c r="V30" i="6"/>
  <c r="U28" i="6"/>
  <c r="V29" i="6"/>
  <c r="W29" i="6" l="1"/>
  <c r="V37" i="6"/>
  <c r="W28" i="6"/>
  <c r="V38" i="6" l="1"/>
  <c r="V39" i="6" s="1"/>
  <c r="W34" i="6" l="1"/>
  <c r="W35" i="6" s="1"/>
</calcChain>
</file>

<file path=xl/connections.xml><?xml version="1.0" encoding="utf-8"?>
<connections xmlns="http://schemas.openxmlformats.org/spreadsheetml/2006/main">
  <connection id="1" keepAlive="1" name="Query - wine2" description="Connection to the 'wine2' query in the workbook." type="5" refreshedVersion="6" background="1">
    <dbPr connection="Provider=Microsoft.Mashup.OleDb.1;Data Source=$Workbook$;Location=wine2;Extended Properties=&quot;&quot;" command="SELECT * FROM [wine2]"/>
  </connection>
</connections>
</file>

<file path=xl/sharedStrings.xml><?xml version="1.0" encoding="utf-8"?>
<sst xmlns="http://schemas.openxmlformats.org/spreadsheetml/2006/main" count="263" uniqueCount="48">
  <si>
    <t>Vendor</t>
  </si>
  <si>
    <t>C1</t>
  </si>
  <si>
    <t>C2</t>
  </si>
  <si>
    <t>C3</t>
  </si>
  <si>
    <t>C4</t>
  </si>
  <si>
    <t>C5</t>
  </si>
  <si>
    <t>C6</t>
  </si>
  <si>
    <t>C7</t>
  </si>
  <si>
    <t>C8</t>
  </si>
  <si>
    <t>C9</t>
  </si>
  <si>
    <t>C10</t>
  </si>
  <si>
    <t>C11</t>
  </si>
  <si>
    <t>C12</t>
  </si>
  <si>
    <t>C13</t>
  </si>
  <si>
    <t>V1</t>
  </si>
  <si>
    <t>V2</t>
  </si>
  <si>
    <t>V3</t>
  </si>
  <si>
    <t>Y</t>
  </si>
  <si>
    <t>b</t>
  </si>
  <si>
    <t>w1</t>
  </si>
  <si>
    <t>w2</t>
  </si>
  <si>
    <t>w3</t>
  </si>
  <si>
    <t>w4</t>
  </si>
  <si>
    <t>w5</t>
  </si>
  <si>
    <t>w6</t>
  </si>
  <si>
    <t>w7</t>
  </si>
  <si>
    <t>w8</t>
  </si>
  <si>
    <t>w9</t>
  </si>
  <si>
    <t>w10</t>
  </si>
  <si>
    <t>w11</t>
  </si>
  <si>
    <t>w12</t>
  </si>
  <si>
    <t>w13</t>
  </si>
  <si>
    <t>mean</t>
  </si>
  <si>
    <t>sample number</t>
  </si>
  <si>
    <t>cutoff</t>
  </si>
  <si>
    <t>Numerical Classification</t>
  </si>
  <si>
    <t>New Vendor Classification</t>
  </si>
  <si>
    <t>Difference</t>
  </si>
  <si>
    <t>Inter-group variance</t>
  </si>
  <si>
    <t>Within-group variance</t>
  </si>
  <si>
    <t>inter/within ratio</t>
  </si>
  <si>
    <t>Within-g varience</t>
  </si>
  <si>
    <t>Obtained by LINEST</t>
  </si>
  <si>
    <t>This is used</t>
  </si>
  <si>
    <t xml:space="preserve">Residual Difference = </t>
  </si>
  <si>
    <t xml:space="preserve">Cross-validation Accuracy = </t>
  </si>
  <si>
    <t xml:space="preserve">Residual analysis accuracy = </t>
  </si>
  <si>
    <t>Missed in cross-validation=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</si>
</sst>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0" fontId="0" fillId="2" borderId="0" xfId="0" applyFill="1"/>
    <xf numFmtId="164" fontId="0" fillId="0" borderId="0" xfId="0" applyNumberFormat="1"/>
    <xf numFmtId="0" fontId="0" fillId="0" borderId="0" xfId="0" applyFill="1"/>
    <xf numFmtId="0" fontId="1" fillId="0" borderId="0" xfId="0" applyFont="1" applyFill="1" applyAlignment="1"/>
    <xf numFmtId="0" fontId="0" fillId="0" borderId="0" xfId="0" applyFill="1" applyAlignment="1"/>
    <xf numFmtId="0" fontId="3" fillId="3" borderId="0" xfId="0" applyFont="1" applyFill="1"/>
    <xf numFmtId="10" fontId="3" fillId="3" borderId="0" xfId="1" applyNumberFormat="1" applyFont="1" applyFill="1"/>
    <xf numFmtId="0" fontId="0" fillId="2" borderId="0" xfId="0"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32</xdr:col>
      <xdr:colOff>256541</xdr:colOff>
      <xdr:row>11</xdr:row>
      <xdr:rowOff>173590</xdr:rowOff>
    </xdr:to>
    <xdr:sp macro="" textlink="">
      <xdr:nvSpPr>
        <xdr:cNvPr id="9" name="TextBox 8">
          <a:extLst>
            <a:ext uri="{FF2B5EF4-FFF2-40B4-BE49-F238E27FC236}">
              <a16:creationId xmlns:a16="http://schemas.microsoft.com/office/drawing/2014/main" id="{59BDCF3D-9747-C743-A626-9756557AEC99}"/>
            </a:ext>
          </a:extLst>
        </xdr:cNvPr>
        <xdr:cNvSpPr txBox="1"/>
      </xdr:nvSpPr>
      <xdr:spPr>
        <a:xfrm>
          <a:off x="18686124" y="192640"/>
          <a:ext cx="3788282" cy="209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the Wine data</a:t>
          </a:r>
          <a:r>
            <a:rPr lang="en-US" sz="1100" baseline="0"/>
            <a:t> which we used in the last chapter.</a:t>
          </a:r>
          <a:endParaRPr lang="en-US" sz="1100"/>
        </a:p>
        <a:p>
          <a:r>
            <a:rPr lang="en-US" sz="1100"/>
            <a:t>Based</a:t>
          </a:r>
          <a:r>
            <a:rPr lang="en-US" sz="1100" baseline="0"/>
            <a:t> on 13 chemical concentrations (C1-C13) in each wine production, people can determine the producer (vendor) of the wine. In this assignment, there are 178 wines, their vendors and chemical concentrations are known. Your job is to use LDA method to obtain a model (note, please do use LINEST and Excel Solver), and then based on the model, determine the vendors of the three samples in rows 182-184.</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190501</xdr:colOff>
      <xdr:row>1</xdr:row>
      <xdr:rowOff>114300</xdr:rowOff>
    </xdr:from>
    <xdr:to>
      <xdr:col>10</xdr:col>
      <xdr:colOff>209551</xdr:colOff>
      <xdr:row>8</xdr:row>
      <xdr:rowOff>152400</xdr:rowOff>
    </xdr:to>
    <xdr:sp macro="" textlink="">
      <xdr:nvSpPr>
        <xdr:cNvPr id="2" name="TextBox 1"/>
        <xdr:cNvSpPr txBox="1"/>
      </xdr:nvSpPr>
      <xdr:spPr>
        <a:xfrm>
          <a:off x="800101" y="304800"/>
          <a:ext cx="550545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Downloaded</a:t>
          </a:r>
          <a:r>
            <a:rPr lang="en-US" sz="1100" baseline="0"/>
            <a:t> from https://archive.ics.uci.edu/dataset/109/wine.</a:t>
          </a:r>
          <a:endParaRPr lang="en-US" sz="1100"/>
        </a:p>
        <a:p>
          <a:endParaRPr lang="en-US" sz="1100"/>
        </a:p>
        <a:p>
          <a:r>
            <a:rPr lang="en-US" sz="1100" b="0" i="0">
              <a:solidFill>
                <a:schemeClr val="dk1"/>
              </a:solidFill>
              <a:effectLst/>
              <a:latin typeface="+mn-lt"/>
              <a:ea typeface="+mn-ea"/>
              <a:cs typeface="+mn-cs"/>
            </a:rPr>
            <a:t>Reference:</a:t>
          </a:r>
        </a:p>
        <a:p>
          <a:r>
            <a:rPr lang="en-US" sz="1100" b="0" i="0">
              <a:solidFill>
                <a:schemeClr val="dk1"/>
              </a:solidFill>
              <a:effectLst/>
              <a:latin typeface="+mn-lt"/>
              <a:ea typeface="+mn-ea"/>
              <a:cs typeface="+mn-cs"/>
            </a:rPr>
            <a:t> </a:t>
          </a:r>
        </a:p>
        <a:p>
          <a:r>
            <a:rPr lang="en-US"/>
            <a:t>Aeberhard,Stefan and Forina,M.. (1991). Wine. UCI Machine Learning Repository. https://doi.org/10.24432/C5PC7J.</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9"/>
  <sheetViews>
    <sheetView topLeftCell="H1" zoomScale="89" zoomScaleNormal="160" workbookViewId="0">
      <selection activeCell="Y18" sqref="Y18"/>
    </sheetView>
  </sheetViews>
  <sheetFormatPr defaultColWidth="8.85546875" defaultRowHeight="15" x14ac:dyDescent="0.25"/>
  <cols>
    <col min="1" max="1" width="9.42578125" customWidth="1"/>
    <col min="16" max="16" width="19.42578125" bestFit="1" customWidth="1"/>
    <col min="17" max="17" width="20.85546875" bestFit="1" customWidth="1"/>
    <col min="19" max="19" width="14.5703125" bestFit="1" customWidth="1"/>
    <col min="21" max="21" width="18.42578125" bestFit="1" customWidth="1"/>
    <col min="22" max="22" width="12.85546875" bestFit="1" customWidth="1"/>
    <col min="23" max="23" width="13.85546875" bestFit="1" customWidth="1"/>
    <col min="24" max="24" width="11.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17</v>
      </c>
      <c r="P1" t="s">
        <v>35</v>
      </c>
      <c r="Q1" t="s">
        <v>36</v>
      </c>
      <c r="R1" t="s">
        <v>37</v>
      </c>
      <c r="S1" t="s">
        <v>41</v>
      </c>
    </row>
    <row r="2" spans="1:24" x14ac:dyDescent="0.25">
      <c r="A2" t="s">
        <v>14</v>
      </c>
      <c r="B2">
        <v>13.24</v>
      </c>
      <c r="C2">
        <v>2.59</v>
      </c>
      <c r="D2">
        <v>2.87</v>
      </c>
      <c r="E2">
        <v>21</v>
      </c>
      <c r="F2">
        <v>118</v>
      </c>
      <c r="G2">
        <v>2.8</v>
      </c>
      <c r="H2">
        <v>2.69</v>
      </c>
      <c r="I2">
        <v>0.39</v>
      </c>
      <c r="J2">
        <v>1.82</v>
      </c>
      <c r="K2">
        <v>4.32</v>
      </c>
      <c r="L2">
        <v>1.04</v>
      </c>
      <c r="M2">
        <v>2.93</v>
      </c>
      <c r="N2">
        <v>735</v>
      </c>
      <c r="O2">
        <f t="shared" ref="O2:O33" si="0">IF(A2=V$2,U$2,IF(A2=V$3,U$3,U$4))</f>
        <v>0</v>
      </c>
      <c r="S2" s="2"/>
      <c r="U2">
        <v>0</v>
      </c>
      <c r="V2" t="s">
        <v>14</v>
      </c>
    </row>
    <row r="3" spans="1:24" x14ac:dyDescent="0.25">
      <c r="A3" t="s">
        <v>14</v>
      </c>
      <c r="B3">
        <v>14.2</v>
      </c>
      <c r="C3">
        <v>1.76</v>
      </c>
      <c r="D3">
        <v>2.4500000000000002</v>
      </c>
      <c r="E3">
        <v>15.2</v>
      </c>
      <c r="F3">
        <v>112</v>
      </c>
      <c r="G3">
        <v>3.27</v>
      </c>
      <c r="H3">
        <v>3.39</v>
      </c>
      <c r="I3">
        <v>0.34</v>
      </c>
      <c r="J3">
        <v>1.97</v>
      </c>
      <c r="K3">
        <v>6.75</v>
      </c>
      <c r="L3">
        <v>1.05</v>
      </c>
      <c r="M3">
        <v>2.85</v>
      </c>
      <c r="N3">
        <v>1450</v>
      </c>
      <c r="O3">
        <f t="shared" si="0"/>
        <v>0</v>
      </c>
      <c r="S3" s="2"/>
      <c r="U3">
        <v>1</v>
      </c>
      <c r="V3" t="s">
        <v>15</v>
      </c>
    </row>
    <row r="4" spans="1:24" x14ac:dyDescent="0.25">
      <c r="A4" t="s">
        <v>14</v>
      </c>
      <c r="B4">
        <v>14.39</v>
      </c>
      <c r="C4">
        <v>1.87</v>
      </c>
      <c r="D4">
        <v>2.4500000000000002</v>
      </c>
      <c r="E4">
        <v>14.6</v>
      </c>
      <c r="F4">
        <v>96</v>
      </c>
      <c r="G4">
        <v>2.5</v>
      </c>
      <c r="H4">
        <v>2.52</v>
      </c>
      <c r="I4">
        <v>0.3</v>
      </c>
      <c r="J4">
        <v>1.98</v>
      </c>
      <c r="K4">
        <v>5.25</v>
      </c>
      <c r="L4">
        <v>1.02</v>
      </c>
      <c r="M4">
        <v>3.58</v>
      </c>
      <c r="N4">
        <v>1290</v>
      </c>
      <c r="O4">
        <f t="shared" si="0"/>
        <v>0</v>
      </c>
      <c r="S4" s="2"/>
      <c r="U4">
        <v>2</v>
      </c>
      <c r="V4" t="s">
        <v>16</v>
      </c>
    </row>
    <row r="5" spans="1:24" x14ac:dyDescent="0.25">
      <c r="A5" t="s">
        <v>14</v>
      </c>
      <c r="B5">
        <v>14.06</v>
      </c>
      <c r="C5">
        <v>2.15</v>
      </c>
      <c r="D5">
        <v>2.61</v>
      </c>
      <c r="E5">
        <v>17.600000000000001</v>
      </c>
      <c r="F5">
        <v>121</v>
      </c>
      <c r="G5">
        <v>2.6</v>
      </c>
      <c r="H5">
        <v>2.5099999999999998</v>
      </c>
      <c r="I5">
        <v>0.31</v>
      </c>
      <c r="J5">
        <v>1.25</v>
      </c>
      <c r="K5">
        <v>5.05</v>
      </c>
      <c r="L5">
        <v>1.06</v>
      </c>
      <c r="M5">
        <v>3.58</v>
      </c>
      <c r="N5">
        <v>1295</v>
      </c>
      <c r="O5">
        <f t="shared" si="0"/>
        <v>0</v>
      </c>
      <c r="S5" s="2"/>
    </row>
    <row r="6" spans="1:24" x14ac:dyDescent="0.25">
      <c r="A6" t="s">
        <v>14</v>
      </c>
      <c r="B6">
        <v>14.83</v>
      </c>
      <c r="C6">
        <v>1.64</v>
      </c>
      <c r="D6">
        <v>2.17</v>
      </c>
      <c r="E6">
        <v>14</v>
      </c>
      <c r="F6">
        <v>97</v>
      </c>
      <c r="G6">
        <v>2.8</v>
      </c>
      <c r="H6">
        <v>2.98</v>
      </c>
      <c r="I6">
        <v>0.28999999999999998</v>
      </c>
      <c r="J6">
        <v>1.98</v>
      </c>
      <c r="K6">
        <v>5.2</v>
      </c>
      <c r="L6">
        <v>1.08</v>
      </c>
      <c r="M6">
        <v>2.85</v>
      </c>
      <c r="N6">
        <v>1045</v>
      </c>
      <c r="O6">
        <f t="shared" si="0"/>
        <v>0</v>
      </c>
      <c r="S6" s="2"/>
    </row>
    <row r="7" spans="1:24" x14ac:dyDescent="0.25">
      <c r="A7" t="s">
        <v>14</v>
      </c>
      <c r="B7">
        <v>13.86</v>
      </c>
      <c r="C7">
        <v>1.35</v>
      </c>
      <c r="D7">
        <v>2.27</v>
      </c>
      <c r="E7">
        <v>16</v>
      </c>
      <c r="F7">
        <v>98</v>
      </c>
      <c r="G7">
        <v>2.98</v>
      </c>
      <c r="H7">
        <v>3.15</v>
      </c>
      <c r="I7">
        <v>0.22</v>
      </c>
      <c r="J7">
        <v>1.85</v>
      </c>
      <c r="K7">
        <v>7.22</v>
      </c>
      <c r="L7">
        <v>1.01</v>
      </c>
      <c r="M7">
        <v>3.55</v>
      </c>
      <c r="N7">
        <v>1045</v>
      </c>
      <c r="O7">
        <f t="shared" si="0"/>
        <v>0</v>
      </c>
      <c r="S7" s="2"/>
    </row>
    <row r="8" spans="1:24" x14ac:dyDescent="0.25">
      <c r="A8" t="s">
        <v>14</v>
      </c>
      <c r="B8">
        <v>14.1</v>
      </c>
      <c r="C8">
        <v>2.16</v>
      </c>
      <c r="D8">
        <v>2.2999999999999998</v>
      </c>
      <c r="E8">
        <v>18</v>
      </c>
      <c r="F8">
        <v>105</v>
      </c>
      <c r="G8">
        <v>2.95</v>
      </c>
      <c r="H8">
        <v>3.32</v>
      </c>
      <c r="I8">
        <v>0.22</v>
      </c>
      <c r="J8">
        <v>2.38</v>
      </c>
      <c r="K8">
        <v>5.75</v>
      </c>
      <c r="L8">
        <v>1.25</v>
      </c>
      <c r="M8">
        <v>3.17</v>
      </c>
      <c r="N8">
        <v>1510</v>
      </c>
      <c r="O8">
        <f t="shared" si="0"/>
        <v>0</v>
      </c>
      <c r="S8" s="2"/>
      <c r="W8" s="1" t="s">
        <v>43</v>
      </c>
      <c r="X8" t="s">
        <v>42</v>
      </c>
    </row>
    <row r="9" spans="1:24" x14ac:dyDescent="0.25">
      <c r="A9" t="s">
        <v>14</v>
      </c>
      <c r="B9">
        <v>14.12</v>
      </c>
      <c r="C9">
        <v>1.48</v>
      </c>
      <c r="D9">
        <v>2.3199999999999998</v>
      </c>
      <c r="E9">
        <v>16.8</v>
      </c>
      <c r="F9">
        <v>95</v>
      </c>
      <c r="G9">
        <v>2.2000000000000002</v>
      </c>
      <c r="H9">
        <v>2.4300000000000002</v>
      </c>
      <c r="I9">
        <v>0.26</v>
      </c>
      <c r="J9">
        <v>1.57</v>
      </c>
      <c r="K9">
        <v>5</v>
      </c>
      <c r="L9">
        <v>1.17</v>
      </c>
      <c r="M9">
        <v>2.82</v>
      </c>
      <c r="N9">
        <v>1280</v>
      </c>
      <c r="O9">
        <f t="shared" si="0"/>
        <v>0</v>
      </c>
      <c r="S9" s="2"/>
      <c r="U9">
        <v>14</v>
      </c>
      <c r="V9" t="s">
        <v>18</v>
      </c>
    </row>
    <row r="10" spans="1:24" x14ac:dyDescent="0.25">
      <c r="A10" t="s">
        <v>14</v>
      </c>
      <c r="B10">
        <v>14.38</v>
      </c>
      <c r="C10">
        <v>1.87</v>
      </c>
      <c r="D10">
        <v>2.38</v>
      </c>
      <c r="E10">
        <v>12</v>
      </c>
      <c r="F10">
        <v>102</v>
      </c>
      <c r="G10">
        <v>3.3</v>
      </c>
      <c r="H10">
        <v>3.64</v>
      </c>
      <c r="I10">
        <v>0.28999999999999998</v>
      </c>
      <c r="J10">
        <v>2.96</v>
      </c>
      <c r="K10">
        <v>7.5</v>
      </c>
      <c r="L10">
        <v>1.2</v>
      </c>
      <c r="M10">
        <v>3</v>
      </c>
      <c r="N10">
        <v>1547</v>
      </c>
      <c r="O10">
        <f t="shared" si="0"/>
        <v>0</v>
      </c>
      <c r="S10" s="2"/>
      <c r="U10">
        <v>13</v>
      </c>
      <c r="V10" t="s">
        <v>19</v>
      </c>
    </row>
    <row r="11" spans="1:24" x14ac:dyDescent="0.25">
      <c r="A11" t="s">
        <v>14</v>
      </c>
      <c r="B11">
        <v>13.63</v>
      </c>
      <c r="C11">
        <v>1.81</v>
      </c>
      <c r="D11">
        <v>2.7</v>
      </c>
      <c r="E11">
        <v>17.2</v>
      </c>
      <c r="F11">
        <v>112</v>
      </c>
      <c r="G11">
        <v>2.85</v>
      </c>
      <c r="H11">
        <v>2.91</v>
      </c>
      <c r="I11">
        <v>0.3</v>
      </c>
      <c r="J11">
        <v>1.46</v>
      </c>
      <c r="K11">
        <v>7.3</v>
      </c>
      <c r="L11">
        <v>1.28</v>
      </c>
      <c r="M11">
        <v>2.88</v>
      </c>
      <c r="N11">
        <v>1310</v>
      </c>
      <c r="O11">
        <f t="shared" si="0"/>
        <v>0</v>
      </c>
      <c r="S11" s="2"/>
      <c r="U11">
        <v>12</v>
      </c>
      <c r="V11" t="s">
        <v>20</v>
      </c>
    </row>
    <row r="12" spans="1:24" x14ac:dyDescent="0.25">
      <c r="A12" t="s">
        <v>14</v>
      </c>
      <c r="B12">
        <v>14.3</v>
      </c>
      <c r="C12">
        <v>1.92</v>
      </c>
      <c r="D12">
        <v>2.72</v>
      </c>
      <c r="E12">
        <v>20</v>
      </c>
      <c r="F12">
        <v>120</v>
      </c>
      <c r="G12">
        <v>2.8</v>
      </c>
      <c r="H12">
        <v>3.14</v>
      </c>
      <c r="I12">
        <v>0.33</v>
      </c>
      <c r="J12">
        <v>1.97</v>
      </c>
      <c r="K12">
        <v>6.2</v>
      </c>
      <c r="L12">
        <v>1.07</v>
      </c>
      <c r="M12">
        <v>2.65</v>
      </c>
      <c r="N12">
        <v>1280</v>
      </c>
      <c r="O12">
        <f t="shared" si="0"/>
        <v>0</v>
      </c>
      <c r="S12" s="2"/>
      <c r="U12">
        <v>11</v>
      </c>
      <c r="V12" t="s">
        <v>21</v>
      </c>
    </row>
    <row r="13" spans="1:24" x14ac:dyDescent="0.25">
      <c r="A13" t="s">
        <v>14</v>
      </c>
      <c r="B13">
        <v>13.83</v>
      </c>
      <c r="C13">
        <v>1.57</v>
      </c>
      <c r="D13">
        <v>2.62</v>
      </c>
      <c r="E13">
        <v>20</v>
      </c>
      <c r="F13">
        <v>115</v>
      </c>
      <c r="G13">
        <v>2.95</v>
      </c>
      <c r="H13">
        <v>3.4</v>
      </c>
      <c r="I13">
        <v>0.4</v>
      </c>
      <c r="J13">
        <v>1.72</v>
      </c>
      <c r="K13">
        <v>6.6</v>
      </c>
      <c r="L13">
        <v>1.1299999999999999</v>
      </c>
      <c r="M13">
        <v>2.57</v>
      </c>
      <c r="N13">
        <v>1130</v>
      </c>
      <c r="O13">
        <f t="shared" si="0"/>
        <v>0</v>
      </c>
      <c r="S13" s="2"/>
      <c r="U13">
        <v>10</v>
      </c>
      <c r="V13" t="s">
        <v>22</v>
      </c>
    </row>
    <row r="14" spans="1:24" x14ac:dyDescent="0.25">
      <c r="A14" t="s">
        <v>14</v>
      </c>
      <c r="B14">
        <v>13.64</v>
      </c>
      <c r="C14">
        <v>3.1</v>
      </c>
      <c r="D14">
        <v>2.56</v>
      </c>
      <c r="E14">
        <v>15.2</v>
      </c>
      <c r="F14">
        <v>116</v>
      </c>
      <c r="G14">
        <v>2.7</v>
      </c>
      <c r="H14">
        <v>3.03</v>
      </c>
      <c r="I14">
        <v>0.17</v>
      </c>
      <c r="J14">
        <v>1.66</v>
      </c>
      <c r="K14">
        <v>5.0999999999999996</v>
      </c>
      <c r="L14">
        <v>0.96</v>
      </c>
      <c r="M14">
        <v>3.36</v>
      </c>
      <c r="N14">
        <v>845</v>
      </c>
      <c r="O14">
        <f t="shared" si="0"/>
        <v>0</v>
      </c>
      <c r="S14" s="2"/>
      <c r="U14">
        <v>9</v>
      </c>
      <c r="V14" t="s">
        <v>23</v>
      </c>
    </row>
    <row r="15" spans="1:24" x14ac:dyDescent="0.25">
      <c r="A15" t="s">
        <v>14</v>
      </c>
      <c r="B15">
        <v>12.93</v>
      </c>
      <c r="C15">
        <v>3.8</v>
      </c>
      <c r="D15">
        <v>2.65</v>
      </c>
      <c r="E15">
        <v>18.600000000000001</v>
      </c>
      <c r="F15">
        <v>102</v>
      </c>
      <c r="G15">
        <v>2.41</v>
      </c>
      <c r="H15">
        <v>2.41</v>
      </c>
      <c r="I15">
        <v>0.25</v>
      </c>
      <c r="J15">
        <v>1.98</v>
      </c>
      <c r="K15">
        <v>4.5</v>
      </c>
      <c r="L15">
        <v>1.03</v>
      </c>
      <c r="M15">
        <v>3.52</v>
      </c>
      <c r="N15">
        <v>770</v>
      </c>
      <c r="O15">
        <f t="shared" si="0"/>
        <v>0</v>
      </c>
      <c r="S15" s="2"/>
      <c r="U15">
        <v>8</v>
      </c>
      <c r="V15" t="s">
        <v>24</v>
      </c>
    </row>
    <row r="16" spans="1:24" x14ac:dyDescent="0.25">
      <c r="A16" t="s">
        <v>14</v>
      </c>
      <c r="B16">
        <v>13.71</v>
      </c>
      <c r="C16">
        <v>1.86</v>
      </c>
      <c r="D16">
        <v>2.36</v>
      </c>
      <c r="E16">
        <v>16.600000000000001</v>
      </c>
      <c r="F16">
        <v>101</v>
      </c>
      <c r="G16">
        <v>2.61</v>
      </c>
      <c r="H16">
        <v>2.88</v>
      </c>
      <c r="I16">
        <v>0.27</v>
      </c>
      <c r="J16">
        <v>1.69</v>
      </c>
      <c r="K16">
        <v>3.8</v>
      </c>
      <c r="L16">
        <v>1.1100000000000001</v>
      </c>
      <c r="M16">
        <v>4</v>
      </c>
      <c r="N16">
        <v>1035</v>
      </c>
      <c r="O16">
        <f t="shared" si="0"/>
        <v>0</v>
      </c>
      <c r="S16" s="2"/>
      <c r="U16">
        <v>7</v>
      </c>
      <c r="V16" t="s">
        <v>25</v>
      </c>
    </row>
    <row r="17" spans="1:23" x14ac:dyDescent="0.25">
      <c r="A17" t="s">
        <v>14</v>
      </c>
      <c r="B17">
        <v>12.85</v>
      </c>
      <c r="C17">
        <v>1.6</v>
      </c>
      <c r="D17">
        <v>2.52</v>
      </c>
      <c r="E17">
        <v>17.8</v>
      </c>
      <c r="F17">
        <v>95</v>
      </c>
      <c r="G17">
        <v>2.48</v>
      </c>
      <c r="H17">
        <v>2.37</v>
      </c>
      <c r="I17">
        <v>0.26</v>
      </c>
      <c r="J17">
        <v>1.46</v>
      </c>
      <c r="K17">
        <v>3.93</v>
      </c>
      <c r="L17">
        <v>1.0900000000000001</v>
      </c>
      <c r="M17">
        <v>3.63</v>
      </c>
      <c r="N17">
        <v>1015</v>
      </c>
      <c r="O17">
        <f t="shared" si="0"/>
        <v>0</v>
      </c>
      <c r="S17" s="2"/>
      <c r="U17">
        <v>6</v>
      </c>
      <c r="V17" t="s">
        <v>26</v>
      </c>
    </row>
    <row r="18" spans="1:23" x14ac:dyDescent="0.25">
      <c r="A18" t="s">
        <v>14</v>
      </c>
      <c r="B18">
        <v>13.5</v>
      </c>
      <c r="C18">
        <v>1.81</v>
      </c>
      <c r="D18">
        <v>2.61</v>
      </c>
      <c r="E18">
        <v>20</v>
      </c>
      <c r="F18">
        <v>96</v>
      </c>
      <c r="G18">
        <v>2.5299999999999998</v>
      </c>
      <c r="H18">
        <v>2.61</v>
      </c>
      <c r="I18">
        <v>0.28000000000000003</v>
      </c>
      <c r="J18">
        <v>1.66</v>
      </c>
      <c r="K18">
        <v>3.52</v>
      </c>
      <c r="L18">
        <v>1.1200000000000001</v>
      </c>
      <c r="M18">
        <v>3.82</v>
      </c>
      <c r="N18">
        <v>845</v>
      </c>
      <c r="O18">
        <f t="shared" si="0"/>
        <v>0</v>
      </c>
      <c r="S18" s="2"/>
      <c r="U18">
        <v>5</v>
      </c>
      <c r="V18" t="s">
        <v>27</v>
      </c>
    </row>
    <row r="19" spans="1:23" x14ac:dyDescent="0.25">
      <c r="A19" t="s">
        <v>14</v>
      </c>
      <c r="B19">
        <v>13.87</v>
      </c>
      <c r="C19">
        <v>1.9</v>
      </c>
      <c r="D19">
        <v>2.8</v>
      </c>
      <c r="E19">
        <v>19.399999999999999</v>
      </c>
      <c r="F19">
        <v>107</v>
      </c>
      <c r="G19">
        <v>2.95</v>
      </c>
      <c r="H19">
        <v>2.97</v>
      </c>
      <c r="I19">
        <v>0.37</v>
      </c>
      <c r="J19">
        <v>1.76</v>
      </c>
      <c r="K19">
        <v>4.5</v>
      </c>
      <c r="L19">
        <v>1.25</v>
      </c>
      <c r="M19">
        <v>3.4</v>
      </c>
      <c r="N19">
        <v>915</v>
      </c>
      <c r="O19">
        <f t="shared" si="0"/>
        <v>0</v>
      </c>
      <c r="S19" s="2"/>
      <c r="U19">
        <v>4</v>
      </c>
      <c r="V19" t="s">
        <v>28</v>
      </c>
    </row>
    <row r="20" spans="1:23" x14ac:dyDescent="0.25">
      <c r="A20" t="s">
        <v>14</v>
      </c>
      <c r="B20">
        <v>13.68</v>
      </c>
      <c r="C20">
        <v>1.83</v>
      </c>
      <c r="D20">
        <v>2.36</v>
      </c>
      <c r="E20">
        <v>17.2</v>
      </c>
      <c r="F20">
        <v>104</v>
      </c>
      <c r="G20">
        <v>2.42</v>
      </c>
      <c r="H20">
        <v>2.69</v>
      </c>
      <c r="I20">
        <v>0.42</v>
      </c>
      <c r="J20">
        <v>1.97</v>
      </c>
      <c r="K20">
        <v>3.84</v>
      </c>
      <c r="L20">
        <v>1.23</v>
      </c>
      <c r="M20">
        <v>2.87</v>
      </c>
      <c r="N20">
        <v>990</v>
      </c>
      <c r="O20">
        <f t="shared" si="0"/>
        <v>0</v>
      </c>
      <c r="S20" s="2"/>
      <c r="U20">
        <v>3</v>
      </c>
      <c r="V20" t="s">
        <v>29</v>
      </c>
    </row>
    <row r="21" spans="1:23" x14ac:dyDescent="0.25">
      <c r="A21" t="s">
        <v>14</v>
      </c>
      <c r="B21">
        <v>13.76</v>
      </c>
      <c r="C21">
        <v>1.53</v>
      </c>
      <c r="D21">
        <v>2.7</v>
      </c>
      <c r="E21">
        <v>19.5</v>
      </c>
      <c r="F21">
        <v>132</v>
      </c>
      <c r="G21">
        <v>2.95</v>
      </c>
      <c r="H21">
        <v>2.74</v>
      </c>
      <c r="I21">
        <v>0.5</v>
      </c>
      <c r="J21">
        <v>1.35</v>
      </c>
      <c r="K21">
        <v>5.4</v>
      </c>
      <c r="L21">
        <v>1.25</v>
      </c>
      <c r="M21">
        <v>3</v>
      </c>
      <c r="N21">
        <v>1235</v>
      </c>
      <c r="O21">
        <f t="shared" si="0"/>
        <v>0</v>
      </c>
      <c r="S21" s="2"/>
      <c r="U21">
        <v>2</v>
      </c>
      <c r="V21" t="s">
        <v>30</v>
      </c>
    </row>
    <row r="22" spans="1:23" x14ac:dyDescent="0.25">
      <c r="A22" t="s">
        <v>14</v>
      </c>
      <c r="B22">
        <v>13.51</v>
      </c>
      <c r="C22">
        <v>1.8</v>
      </c>
      <c r="D22">
        <v>2.65</v>
      </c>
      <c r="E22">
        <v>19</v>
      </c>
      <c r="F22">
        <v>110</v>
      </c>
      <c r="G22">
        <v>2.35</v>
      </c>
      <c r="H22">
        <v>2.5299999999999998</v>
      </c>
      <c r="I22">
        <v>0.28999999999999998</v>
      </c>
      <c r="J22">
        <v>1.54</v>
      </c>
      <c r="K22">
        <v>4.2</v>
      </c>
      <c r="L22">
        <v>1.1000000000000001</v>
      </c>
      <c r="M22">
        <v>2.87</v>
      </c>
      <c r="N22">
        <v>1095</v>
      </c>
      <c r="O22">
        <f t="shared" si="0"/>
        <v>0</v>
      </c>
      <c r="S22" s="2"/>
      <c r="U22">
        <v>1</v>
      </c>
      <c r="V22" t="s">
        <v>31</v>
      </c>
    </row>
    <row r="23" spans="1:23" x14ac:dyDescent="0.25">
      <c r="A23" t="s">
        <v>14</v>
      </c>
      <c r="B23">
        <v>13.48</v>
      </c>
      <c r="C23">
        <v>1.81</v>
      </c>
      <c r="D23">
        <v>2.41</v>
      </c>
      <c r="E23">
        <v>20.5</v>
      </c>
      <c r="F23">
        <v>100</v>
      </c>
      <c r="G23">
        <v>2.7</v>
      </c>
      <c r="H23">
        <v>2.98</v>
      </c>
      <c r="I23">
        <v>0.26</v>
      </c>
      <c r="J23">
        <v>1.86</v>
      </c>
      <c r="K23">
        <v>5.0999999999999996</v>
      </c>
      <c r="L23">
        <v>1.04</v>
      </c>
      <c r="M23">
        <v>3.47</v>
      </c>
      <c r="N23">
        <v>920</v>
      </c>
      <c r="O23">
        <f t="shared" si="0"/>
        <v>0</v>
      </c>
      <c r="S23" s="2"/>
    </row>
    <row r="24" spans="1:23" x14ac:dyDescent="0.25">
      <c r="A24" t="s">
        <v>14</v>
      </c>
      <c r="B24">
        <v>13.28</v>
      </c>
      <c r="C24">
        <v>1.64</v>
      </c>
      <c r="D24">
        <v>2.84</v>
      </c>
      <c r="E24">
        <v>15.5</v>
      </c>
      <c r="F24">
        <v>110</v>
      </c>
      <c r="G24">
        <v>2.6</v>
      </c>
      <c r="H24">
        <v>2.68</v>
      </c>
      <c r="I24">
        <v>0.34</v>
      </c>
      <c r="J24">
        <v>1.36</v>
      </c>
      <c r="K24">
        <v>4.5999999999999996</v>
      </c>
      <c r="L24">
        <v>1.0900000000000001</v>
      </c>
      <c r="M24">
        <v>2.78</v>
      </c>
      <c r="N24">
        <v>880</v>
      </c>
      <c r="O24">
        <f t="shared" si="0"/>
        <v>0</v>
      </c>
      <c r="S24" s="2"/>
    </row>
    <row r="25" spans="1:23" x14ac:dyDescent="0.25">
      <c r="A25" t="s">
        <v>14</v>
      </c>
      <c r="B25">
        <v>13.05</v>
      </c>
      <c r="C25">
        <v>1.65</v>
      </c>
      <c r="D25">
        <v>2.5499999999999998</v>
      </c>
      <c r="E25">
        <v>18</v>
      </c>
      <c r="F25">
        <v>98</v>
      </c>
      <c r="G25">
        <v>2.4500000000000002</v>
      </c>
      <c r="H25">
        <v>2.4300000000000002</v>
      </c>
      <c r="I25">
        <v>0.28999999999999998</v>
      </c>
      <c r="J25">
        <v>1.44</v>
      </c>
      <c r="K25">
        <v>4.25</v>
      </c>
      <c r="L25">
        <v>1.1200000000000001</v>
      </c>
      <c r="M25">
        <v>2.5099999999999998</v>
      </c>
      <c r="N25">
        <v>1105</v>
      </c>
      <c r="O25">
        <f t="shared" si="0"/>
        <v>0</v>
      </c>
      <c r="S25" s="2"/>
    </row>
    <row r="26" spans="1:23" x14ac:dyDescent="0.25">
      <c r="A26" t="s">
        <v>14</v>
      </c>
      <c r="B26">
        <v>14.22</v>
      </c>
      <c r="C26">
        <v>3.99</v>
      </c>
      <c r="D26">
        <v>2.5099999999999998</v>
      </c>
      <c r="E26">
        <v>13.2</v>
      </c>
      <c r="F26">
        <v>128</v>
      </c>
      <c r="G26">
        <v>3</v>
      </c>
      <c r="H26">
        <v>3.04</v>
      </c>
      <c r="I26">
        <v>0.2</v>
      </c>
      <c r="J26">
        <v>2.08</v>
      </c>
      <c r="K26">
        <v>5.0999999999999996</v>
      </c>
      <c r="L26">
        <v>0.89</v>
      </c>
      <c r="M26">
        <v>3.53</v>
      </c>
      <c r="N26">
        <v>760</v>
      </c>
      <c r="O26">
        <f t="shared" si="0"/>
        <v>0</v>
      </c>
      <c r="S26" s="2"/>
    </row>
    <row r="27" spans="1:23" x14ac:dyDescent="0.25">
      <c r="A27" t="s">
        <v>14</v>
      </c>
      <c r="B27">
        <v>13.41</v>
      </c>
      <c r="C27">
        <v>3.84</v>
      </c>
      <c r="D27">
        <v>2.12</v>
      </c>
      <c r="E27">
        <v>18.8</v>
      </c>
      <c r="F27">
        <v>90</v>
      </c>
      <c r="G27">
        <v>2.4500000000000002</v>
      </c>
      <c r="H27">
        <v>2.68</v>
      </c>
      <c r="I27">
        <v>0.27</v>
      </c>
      <c r="J27">
        <v>1.48</v>
      </c>
      <c r="K27">
        <v>4.28</v>
      </c>
      <c r="L27">
        <v>0.91</v>
      </c>
      <c r="M27">
        <v>3</v>
      </c>
      <c r="N27">
        <v>1035</v>
      </c>
      <c r="O27">
        <f t="shared" si="0"/>
        <v>0</v>
      </c>
      <c r="S27" s="2"/>
      <c r="U27" t="s">
        <v>32</v>
      </c>
      <c r="V27" t="s">
        <v>33</v>
      </c>
      <c r="W27" t="s">
        <v>34</v>
      </c>
    </row>
    <row r="28" spans="1:23" x14ac:dyDescent="0.25">
      <c r="A28" t="s">
        <v>14</v>
      </c>
      <c r="B28">
        <v>13.88</v>
      </c>
      <c r="C28">
        <v>1.89</v>
      </c>
      <c r="D28">
        <v>2.59</v>
      </c>
      <c r="E28">
        <v>15</v>
      </c>
      <c r="F28">
        <v>101</v>
      </c>
      <c r="G28">
        <v>3.25</v>
      </c>
      <c r="H28">
        <v>3.56</v>
      </c>
      <c r="I28">
        <v>0.17</v>
      </c>
      <c r="J28">
        <v>1.7</v>
      </c>
      <c r="K28">
        <v>5.43</v>
      </c>
      <c r="L28">
        <v>0.88</v>
      </c>
      <c r="M28">
        <v>3.56</v>
      </c>
      <c r="N28">
        <v>1095</v>
      </c>
      <c r="O28">
        <f t="shared" si="0"/>
        <v>0</v>
      </c>
      <c r="S28" s="2"/>
      <c r="U28" t="e">
        <f>AVERAGEIFS(P$2:P$179,O$2:O$179,U2)</f>
        <v>#DIV/0!</v>
      </c>
      <c r="V28">
        <f>COUNTIF(O$2:O$179, U2)</f>
        <v>39</v>
      </c>
      <c r="W28" t="e">
        <f>(U28*V28+U29*V29)/(V28+V29)</f>
        <v>#DIV/0!</v>
      </c>
    </row>
    <row r="29" spans="1:23" x14ac:dyDescent="0.25">
      <c r="A29" t="s">
        <v>14</v>
      </c>
      <c r="B29">
        <v>13.24</v>
      </c>
      <c r="C29">
        <v>3.98</v>
      </c>
      <c r="D29">
        <v>2.29</v>
      </c>
      <c r="E29">
        <v>17.5</v>
      </c>
      <c r="F29">
        <v>103</v>
      </c>
      <c r="G29">
        <v>2.64</v>
      </c>
      <c r="H29">
        <v>2.63</v>
      </c>
      <c r="I29">
        <v>0.32</v>
      </c>
      <c r="J29">
        <v>1.66</v>
      </c>
      <c r="K29">
        <v>4.3600000000000003</v>
      </c>
      <c r="L29">
        <v>0.82</v>
      </c>
      <c r="M29">
        <v>3</v>
      </c>
      <c r="N29">
        <v>680</v>
      </c>
      <c r="O29">
        <f t="shared" si="0"/>
        <v>0</v>
      </c>
      <c r="S29" s="2"/>
      <c r="U29" t="e">
        <f>AVERAGEIFS(P$2:P$179,O$2:O$179,U3)</f>
        <v>#DIV/0!</v>
      </c>
      <c r="V29">
        <f>COUNTIF(O$2:O$179, U3)</f>
        <v>51</v>
      </c>
      <c r="W29" t="e">
        <f>(U29*V29+U30*V30)/(V29+V30)</f>
        <v>#DIV/0!</v>
      </c>
    </row>
    <row r="30" spans="1:23" x14ac:dyDescent="0.25">
      <c r="A30" t="s">
        <v>14</v>
      </c>
      <c r="B30">
        <v>13.05</v>
      </c>
      <c r="C30">
        <v>1.77</v>
      </c>
      <c r="D30">
        <v>2.1</v>
      </c>
      <c r="E30">
        <v>17</v>
      </c>
      <c r="F30">
        <v>107</v>
      </c>
      <c r="G30">
        <v>3</v>
      </c>
      <c r="H30">
        <v>3</v>
      </c>
      <c r="I30">
        <v>0.28000000000000003</v>
      </c>
      <c r="J30">
        <v>2.0299999999999998</v>
      </c>
      <c r="K30">
        <v>5.04</v>
      </c>
      <c r="L30">
        <v>0.88</v>
      </c>
      <c r="M30">
        <v>3.35</v>
      </c>
      <c r="N30">
        <v>885</v>
      </c>
      <c r="O30">
        <f t="shared" si="0"/>
        <v>0</v>
      </c>
      <c r="S30" s="2"/>
      <c r="U30" t="e">
        <f>AVERAGEIFS(P$2:P$179,O$2:O$179,U4)</f>
        <v>#DIV/0!</v>
      </c>
      <c r="V30">
        <f>COUNTIF(O$2:O$179, U4)</f>
        <v>36</v>
      </c>
    </row>
    <row r="31" spans="1:23" x14ac:dyDescent="0.25">
      <c r="A31" t="s">
        <v>14</v>
      </c>
      <c r="B31">
        <v>13.9</v>
      </c>
      <c r="C31">
        <v>1.68</v>
      </c>
      <c r="D31">
        <v>2.12</v>
      </c>
      <c r="E31">
        <v>16</v>
      </c>
      <c r="F31">
        <v>101</v>
      </c>
      <c r="G31">
        <v>3.1</v>
      </c>
      <c r="H31">
        <v>3.39</v>
      </c>
      <c r="I31">
        <v>0.21</v>
      </c>
      <c r="J31">
        <v>2.14</v>
      </c>
      <c r="K31">
        <v>6.1</v>
      </c>
      <c r="L31">
        <v>0.91</v>
      </c>
      <c r="M31">
        <v>3.33</v>
      </c>
      <c r="N31">
        <v>985</v>
      </c>
      <c r="O31">
        <f t="shared" si="0"/>
        <v>0</v>
      </c>
      <c r="S31" s="2"/>
    </row>
    <row r="32" spans="1:23" x14ac:dyDescent="0.25">
      <c r="A32" t="s">
        <v>14</v>
      </c>
      <c r="B32">
        <v>14.1</v>
      </c>
      <c r="C32">
        <v>2.02</v>
      </c>
      <c r="D32">
        <v>2.4</v>
      </c>
      <c r="E32">
        <v>18.8</v>
      </c>
      <c r="F32">
        <v>103</v>
      </c>
      <c r="G32">
        <v>2.75</v>
      </c>
      <c r="H32">
        <v>2.92</v>
      </c>
      <c r="I32">
        <v>0.32</v>
      </c>
      <c r="J32">
        <v>2.38</v>
      </c>
      <c r="K32">
        <v>6.2</v>
      </c>
      <c r="L32">
        <v>1.07</v>
      </c>
      <c r="M32">
        <v>2.75</v>
      </c>
      <c r="N32">
        <v>1060</v>
      </c>
      <c r="O32">
        <f t="shared" si="0"/>
        <v>0</v>
      </c>
      <c r="S32" s="2"/>
    </row>
    <row r="33" spans="1:36" x14ac:dyDescent="0.25">
      <c r="A33" t="s">
        <v>14</v>
      </c>
      <c r="B33">
        <v>13.05</v>
      </c>
      <c r="C33">
        <v>1.73</v>
      </c>
      <c r="D33">
        <v>2.04</v>
      </c>
      <c r="E33">
        <v>12.4</v>
      </c>
      <c r="F33">
        <v>92</v>
      </c>
      <c r="G33">
        <v>2.72</v>
      </c>
      <c r="H33">
        <v>3.27</v>
      </c>
      <c r="I33">
        <v>0.17</v>
      </c>
      <c r="J33">
        <v>2.91</v>
      </c>
      <c r="K33">
        <v>7.2</v>
      </c>
      <c r="L33">
        <v>1.1200000000000001</v>
      </c>
      <c r="M33">
        <v>2.91</v>
      </c>
      <c r="N33">
        <v>1150</v>
      </c>
      <c r="O33">
        <f t="shared" si="0"/>
        <v>0</v>
      </c>
      <c r="S33" s="2"/>
    </row>
    <row r="34" spans="1:36" x14ac:dyDescent="0.25">
      <c r="A34" t="s">
        <v>14</v>
      </c>
      <c r="B34">
        <v>13.83</v>
      </c>
      <c r="C34">
        <v>1.65</v>
      </c>
      <c r="D34">
        <v>2.6</v>
      </c>
      <c r="E34">
        <v>17.2</v>
      </c>
      <c r="F34">
        <v>94</v>
      </c>
      <c r="G34">
        <v>2.4500000000000002</v>
      </c>
      <c r="H34">
        <v>2.99</v>
      </c>
      <c r="I34">
        <v>0.22</v>
      </c>
      <c r="J34">
        <v>2.29</v>
      </c>
      <c r="K34">
        <v>5.6</v>
      </c>
      <c r="L34">
        <v>1.24</v>
      </c>
      <c r="M34">
        <v>3.37</v>
      </c>
      <c r="N34">
        <v>1265</v>
      </c>
      <c r="O34">
        <f t="shared" ref="O34:O65" si="1">IF(A34=V$2,U$2,IF(A34=V$3,U$3,U$4))</f>
        <v>0</v>
      </c>
      <c r="S34" s="2"/>
      <c r="U34" s="8" t="s">
        <v>44</v>
      </c>
      <c r="V34" s="8"/>
      <c r="W34" s="1">
        <f>SUM(R2:R179)</f>
        <v>0</v>
      </c>
    </row>
    <row r="35" spans="1:36" x14ac:dyDescent="0.25">
      <c r="A35" t="s">
        <v>14</v>
      </c>
      <c r="B35">
        <v>13.82</v>
      </c>
      <c r="C35">
        <v>1.75</v>
      </c>
      <c r="D35">
        <v>2.42</v>
      </c>
      <c r="E35">
        <v>14</v>
      </c>
      <c r="F35">
        <v>111</v>
      </c>
      <c r="G35">
        <v>3.88</v>
      </c>
      <c r="H35">
        <v>3.74</v>
      </c>
      <c r="I35">
        <v>0.32</v>
      </c>
      <c r="J35">
        <v>1.87</v>
      </c>
      <c r="K35">
        <v>7.05</v>
      </c>
      <c r="L35">
        <v>1.01</v>
      </c>
      <c r="M35">
        <v>3.26</v>
      </c>
      <c r="N35">
        <v>1190</v>
      </c>
      <c r="O35">
        <f t="shared" si="1"/>
        <v>0</v>
      </c>
      <c r="S35" s="2"/>
      <c r="U35" s="6" t="s">
        <v>46</v>
      </c>
      <c r="V35" s="6"/>
      <c r="W35" s="7">
        <f>1-W34/126</f>
        <v>1</v>
      </c>
    </row>
    <row r="36" spans="1:36" x14ac:dyDescent="0.25">
      <c r="A36" t="s">
        <v>14</v>
      </c>
      <c r="B36">
        <v>13.77</v>
      </c>
      <c r="C36">
        <v>1.9</v>
      </c>
      <c r="D36">
        <v>2.68</v>
      </c>
      <c r="E36">
        <v>17.100000000000001</v>
      </c>
      <c r="F36">
        <v>115</v>
      </c>
      <c r="G36">
        <v>3</v>
      </c>
      <c r="H36">
        <v>2.79</v>
      </c>
      <c r="I36">
        <v>0.39</v>
      </c>
      <c r="J36">
        <v>1.68</v>
      </c>
      <c r="K36">
        <v>6.3</v>
      </c>
      <c r="L36">
        <v>1.1299999999999999</v>
      </c>
      <c r="M36">
        <v>2.93</v>
      </c>
      <c r="N36">
        <v>1375</v>
      </c>
      <c r="O36">
        <f t="shared" si="1"/>
        <v>0</v>
      </c>
      <c r="S36" s="2"/>
    </row>
    <row r="37" spans="1:36" x14ac:dyDescent="0.25">
      <c r="A37" t="s">
        <v>14</v>
      </c>
      <c r="B37">
        <v>13.74</v>
      </c>
      <c r="C37">
        <v>1.67</v>
      </c>
      <c r="D37">
        <v>2.25</v>
      </c>
      <c r="E37">
        <v>16.399999999999999</v>
      </c>
      <c r="F37">
        <v>118</v>
      </c>
      <c r="G37">
        <v>2.6</v>
      </c>
      <c r="H37">
        <v>2.9</v>
      </c>
      <c r="I37">
        <v>0.21</v>
      </c>
      <c r="J37">
        <v>1.62</v>
      </c>
      <c r="K37">
        <v>5.85</v>
      </c>
      <c r="L37">
        <v>0.92</v>
      </c>
      <c r="M37">
        <v>3.2</v>
      </c>
      <c r="N37">
        <v>1060</v>
      </c>
      <c r="O37">
        <f t="shared" si="1"/>
        <v>0</v>
      </c>
      <c r="S37" s="2"/>
      <c r="U37" t="s">
        <v>38</v>
      </c>
      <c r="V37" t="e">
        <f>(U28-AVERAGE(U28:U30))^2+(U29-AVERAGE(U28:U30))^2+(U30-AVERAGE(U28:U30))^2</f>
        <v>#DIV/0!</v>
      </c>
    </row>
    <row r="38" spans="1:36" x14ac:dyDescent="0.25">
      <c r="A38" t="s">
        <v>14</v>
      </c>
      <c r="B38">
        <v>13.56</v>
      </c>
      <c r="C38">
        <v>1.73</v>
      </c>
      <c r="D38">
        <v>2.46</v>
      </c>
      <c r="E38">
        <v>20.5</v>
      </c>
      <c r="F38">
        <v>116</v>
      </c>
      <c r="G38">
        <v>2.96</v>
      </c>
      <c r="H38">
        <v>2.78</v>
      </c>
      <c r="I38">
        <v>0.2</v>
      </c>
      <c r="J38">
        <v>2.4500000000000002</v>
      </c>
      <c r="K38">
        <v>6.25</v>
      </c>
      <c r="L38">
        <v>0.98</v>
      </c>
      <c r="M38">
        <v>3.03</v>
      </c>
      <c r="N38">
        <v>1120</v>
      </c>
      <c r="O38">
        <f t="shared" si="1"/>
        <v>0</v>
      </c>
      <c r="S38" s="2"/>
      <c r="U38" t="s">
        <v>39</v>
      </c>
      <c r="V38" s="2">
        <f>SUM(S2:S179)</f>
        <v>0</v>
      </c>
    </row>
    <row r="39" spans="1:36" x14ac:dyDescent="0.25">
      <c r="A39" t="s">
        <v>14</v>
      </c>
      <c r="B39">
        <v>14.22</v>
      </c>
      <c r="C39">
        <v>1.7</v>
      </c>
      <c r="D39">
        <v>2.2999999999999998</v>
      </c>
      <c r="E39">
        <v>16.3</v>
      </c>
      <c r="F39">
        <v>118</v>
      </c>
      <c r="G39">
        <v>3.2</v>
      </c>
      <c r="H39">
        <v>3</v>
      </c>
      <c r="I39">
        <v>0.26</v>
      </c>
      <c r="J39">
        <v>2.0299999999999998</v>
      </c>
      <c r="K39">
        <v>6.38</v>
      </c>
      <c r="L39">
        <v>0.94</v>
      </c>
      <c r="M39">
        <v>3.31</v>
      </c>
      <c r="N39">
        <v>970</v>
      </c>
      <c r="O39">
        <f t="shared" si="1"/>
        <v>0</v>
      </c>
      <c r="S39" s="2"/>
      <c r="U39" t="s">
        <v>40</v>
      </c>
      <c r="V39" t="e">
        <f>V37/V38</f>
        <v>#DIV/0!</v>
      </c>
    </row>
    <row r="40" spans="1:36" x14ac:dyDescent="0.25">
      <c r="A40" t="s">
        <v>14</v>
      </c>
      <c r="B40">
        <v>13.72</v>
      </c>
      <c r="C40">
        <v>1.43</v>
      </c>
      <c r="D40">
        <v>2.5</v>
      </c>
      <c r="E40">
        <v>16.7</v>
      </c>
      <c r="F40">
        <v>108</v>
      </c>
      <c r="G40">
        <v>3.4</v>
      </c>
      <c r="H40">
        <v>3.67</v>
      </c>
      <c r="I40">
        <v>0.19</v>
      </c>
      <c r="J40">
        <v>2.04</v>
      </c>
      <c r="K40">
        <v>6.8</v>
      </c>
      <c r="L40">
        <v>0.89</v>
      </c>
      <c r="M40">
        <v>2.87</v>
      </c>
      <c r="N40">
        <v>1285</v>
      </c>
      <c r="O40">
        <f t="shared" si="1"/>
        <v>0</v>
      </c>
      <c r="S40" s="2"/>
    </row>
    <row r="41" spans="1:36" x14ac:dyDescent="0.25">
      <c r="A41" t="s">
        <v>15</v>
      </c>
      <c r="B41">
        <v>12.37</v>
      </c>
      <c r="C41">
        <v>0.94</v>
      </c>
      <c r="D41">
        <v>1.36</v>
      </c>
      <c r="E41">
        <v>10.6</v>
      </c>
      <c r="F41">
        <v>88</v>
      </c>
      <c r="G41">
        <v>1.98</v>
      </c>
      <c r="H41">
        <v>0.56999999999999995</v>
      </c>
      <c r="I41">
        <v>0.28000000000000003</v>
      </c>
      <c r="J41">
        <v>0.42</v>
      </c>
      <c r="K41">
        <v>1.95</v>
      </c>
      <c r="L41">
        <v>1.05</v>
      </c>
      <c r="M41">
        <v>1.82</v>
      </c>
      <c r="N41">
        <v>520</v>
      </c>
      <c r="O41">
        <f t="shared" si="1"/>
        <v>1</v>
      </c>
      <c r="S41" s="2"/>
    </row>
    <row r="42" spans="1:36" x14ac:dyDescent="0.25">
      <c r="A42" t="s">
        <v>15</v>
      </c>
      <c r="B42">
        <v>12.64</v>
      </c>
      <c r="C42">
        <v>1.36</v>
      </c>
      <c r="D42">
        <v>2.02</v>
      </c>
      <c r="E42">
        <v>16.8</v>
      </c>
      <c r="F42">
        <v>100</v>
      </c>
      <c r="G42">
        <v>2.02</v>
      </c>
      <c r="H42">
        <v>1.41</v>
      </c>
      <c r="I42">
        <v>0.53</v>
      </c>
      <c r="J42">
        <v>0.62</v>
      </c>
      <c r="K42">
        <v>5.75</v>
      </c>
      <c r="L42">
        <v>0.98</v>
      </c>
      <c r="M42">
        <v>1.59</v>
      </c>
      <c r="N42">
        <v>450</v>
      </c>
      <c r="O42">
        <f t="shared" si="1"/>
        <v>1</v>
      </c>
      <c r="S42" s="2"/>
    </row>
    <row r="43" spans="1:36" x14ac:dyDescent="0.25">
      <c r="A43" t="s">
        <v>15</v>
      </c>
      <c r="B43">
        <v>13.67</v>
      </c>
      <c r="C43">
        <v>1.25</v>
      </c>
      <c r="D43">
        <v>1.92</v>
      </c>
      <c r="E43">
        <v>18</v>
      </c>
      <c r="F43">
        <v>94</v>
      </c>
      <c r="G43">
        <v>2.1</v>
      </c>
      <c r="H43">
        <v>1.79</v>
      </c>
      <c r="I43">
        <v>0.32</v>
      </c>
      <c r="J43">
        <v>0.73</v>
      </c>
      <c r="K43">
        <v>3.8</v>
      </c>
      <c r="L43">
        <v>1.23</v>
      </c>
      <c r="M43">
        <v>2.46</v>
      </c>
      <c r="N43">
        <v>630</v>
      </c>
      <c r="O43">
        <f t="shared" si="1"/>
        <v>1</v>
      </c>
      <c r="S43" s="2"/>
    </row>
    <row r="44" spans="1:36" x14ac:dyDescent="0.25">
      <c r="A44" t="s">
        <v>15</v>
      </c>
      <c r="B44">
        <v>12.17</v>
      </c>
      <c r="C44">
        <v>1.45</v>
      </c>
      <c r="D44">
        <v>2.5299999999999998</v>
      </c>
      <c r="E44">
        <v>19</v>
      </c>
      <c r="F44">
        <v>104</v>
      </c>
      <c r="G44">
        <v>1.89</v>
      </c>
      <c r="H44">
        <v>1.75</v>
      </c>
      <c r="I44">
        <v>0.45</v>
      </c>
      <c r="J44">
        <v>1.03</v>
      </c>
      <c r="K44">
        <v>2.95</v>
      </c>
      <c r="L44">
        <v>1.45</v>
      </c>
      <c r="M44">
        <v>2.23</v>
      </c>
      <c r="N44">
        <v>355</v>
      </c>
      <c r="O44">
        <f t="shared" si="1"/>
        <v>1</v>
      </c>
      <c r="S44" s="2"/>
    </row>
    <row r="45" spans="1:36" x14ac:dyDescent="0.25">
      <c r="A45" t="s">
        <v>15</v>
      </c>
      <c r="B45">
        <v>12.37</v>
      </c>
      <c r="C45">
        <v>1.21</v>
      </c>
      <c r="D45">
        <v>2.56</v>
      </c>
      <c r="E45">
        <v>18.100000000000001</v>
      </c>
      <c r="F45">
        <v>98</v>
      </c>
      <c r="G45">
        <v>2.42</v>
      </c>
      <c r="H45">
        <v>2.65</v>
      </c>
      <c r="I45">
        <v>0.37</v>
      </c>
      <c r="J45">
        <v>2.08</v>
      </c>
      <c r="K45">
        <v>4.5999999999999996</v>
      </c>
      <c r="L45">
        <v>1.19</v>
      </c>
      <c r="M45">
        <v>2.2999999999999998</v>
      </c>
      <c r="N45">
        <v>678</v>
      </c>
      <c r="O45">
        <f t="shared" si="1"/>
        <v>1</v>
      </c>
      <c r="S45" s="2"/>
    </row>
    <row r="46" spans="1:36" x14ac:dyDescent="0.25">
      <c r="A46" t="s">
        <v>15</v>
      </c>
      <c r="B46">
        <v>12.37</v>
      </c>
      <c r="C46">
        <v>1.17</v>
      </c>
      <c r="D46">
        <v>1.92</v>
      </c>
      <c r="E46">
        <v>19.600000000000001</v>
      </c>
      <c r="F46">
        <v>78</v>
      </c>
      <c r="G46">
        <v>2.11</v>
      </c>
      <c r="H46">
        <v>2</v>
      </c>
      <c r="I46">
        <v>0.27</v>
      </c>
      <c r="J46">
        <v>1.04</v>
      </c>
      <c r="K46">
        <v>4.68</v>
      </c>
      <c r="L46">
        <v>1.1200000000000001</v>
      </c>
      <c r="M46">
        <v>3.48</v>
      </c>
      <c r="N46">
        <v>510</v>
      </c>
      <c r="O46">
        <f t="shared" si="1"/>
        <v>1</v>
      </c>
      <c r="S46" s="2"/>
      <c r="U46" s="4"/>
      <c r="V46" s="5"/>
      <c r="W46" s="5"/>
      <c r="X46" s="5"/>
      <c r="Y46" s="5"/>
      <c r="Z46" s="5"/>
      <c r="AA46" s="5"/>
      <c r="AB46" s="5"/>
      <c r="AC46" s="5"/>
      <c r="AD46" s="5"/>
      <c r="AE46" s="5"/>
      <c r="AF46" s="5"/>
      <c r="AG46" s="5"/>
      <c r="AH46" s="5"/>
      <c r="AI46" s="3"/>
      <c r="AJ46" s="3"/>
    </row>
    <row r="47" spans="1:36" x14ac:dyDescent="0.25">
      <c r="A47" t="s">
        <v>15</v>
      </c>
      <c r="B47">
        <v>13.34</v>
      </c>
      <c r="C47">
        <v>0.94</v>
      </c>
      <c r="D47">
        <v>2.36</v>
      </c>
      <c r="E47">
        <v>17</v>
      </c>
      <c r="F47">
        <v>110</v>
      </c>
      <c r="G47">
        <v>2.5299999999999998</v>
      </c>
      <c r="H47">
        <v>1.3</v>
      </c>
      <c r="I47">
        <v>0.55000000000000004</v>
      </c>
      <c r="J47">
        <v>0.42</v>
      </c>
      <c r="K47">
        <v>3.17</v>
      </c>
      <c r="L47">
        <v>1.02</v>
      </c>
      <c r="M47">
        <v>1.93</v>
      </c>
      <c r="N47">
        <v>750</v>
      </c>
      <c r="O47">
        <f t="shared" si="1"/>
        <v>1</v>
      </c>
      <c r="S47" s="2"/>
      <c r="U47" s="3"/>
      <c r="V47" s="3"/>
      <c r="W47" s="3"/>
      <c r="X47" s="3"/>
      <c r="Y47" s="3"/>
      <c r="Z47" s="3"/>
      <c r="AA47" s="3"/>
      <c r="AB47" s="3"/>
      <c r="AC47" s="3"/>
      <c r="AD47" s="3"/>
      <c r="AE47" s="3"/>
      <c r="AF47" s="3"/>
      <c r="AG47" s="3"/>
      <c r="AH47" s="3"/>
      <c r="AI47" s="3"/>
      <c r="AJ47" s="3"/>
    </row>
    <row r="48" spans="1:36" x14ac:dyDescent="0.25">
      <c r="A48" t="s">
        <v>15</v>
      </c>
      <c r="B48">
        <v>12.21</v>
      </c>
      <c r="C48">
        <v>1.19</v>
      </c>
      <c r="D48">
        <v>1.75</v>
      </c>
      <c r="E48">
        <v>16.8</v>
      </c>
      <c r="F48">
        <v>151</v>
      </c>
      <c r="G48">
        <v>1.85</v>
      </c>
      <c r="H48">
        <v>1.28</v>
      </c>
      <c r="I48">
        <v>0.14000000000000001</v>
      </c>
      <c r="J48">
        <v>2.5</v>
      </c>
      <c r="K48">
        <v>2.85</v>
      </c>
      <c r="L48">
        <v>1.28</v>
      </c>
      <c r="M48">
        <v>3.07</v>
      </c>
      <c r="N48">
        <v>718</v>
      </c>
      <c r="O48">
        <f t="shared" si="1"/>
        <v>1</v>
      </c>
      <c r="S48" s="2"/>
    </row>
    <row r="49" spans="1:19" x14ac:dyDescent="0.25">
      <c r="A49" t="s">
        <v>15</v>
      </c>
      <c r="B49">
        <v>12.29</v>
      </c>
      <c r="C49">
        <v>1.61</v>
      </c>
      <c r="D49">
        <v>2.21</v>
      </c>
      <c r="E49">
        <v>20.399999999999999</v>
      </c>
      <c r="F49">
        <v>103</v>
      </c>
      <c r="G49">
        <v>1.1000000000000001</v>
      </c>
      <c r="H49">
        <v>1.02</v>
      </c>
      <c r="I49">
        <v>0.37</v>
      </c>
      <c r="J49">
        <v>1.46</v>
      </c>
      <c r="K49">
        <v>3.05</v>
      </c>
      <c r="L49">
        <v>0.90600000000000003</v>
      </c>
      <c r="M49">
        <v>1.82</v>
      </c>
      <c r="N49">
        <v>870</v>
      </c>
      <c r="O49">
        <f t="shared" si="1"/>
        <v>1</v>
      </c>
      <c r="S49" s="2"/>
    </row>
    <row r="50" spans="1:19" x14ac:dyDescent="0.25">
      <c r="A50" t="s">
        <v>15</v>
      </c>
      <c r="B50">
        <v>13.86</v>
      </c>
      <c r="C50">
        <v>1.51</v>
      </c>
      <c r="D50">
        <v>2.67</v>
      </c>
      <c r="E50">
        <v>25</v>
      </c>
      <c r="F50">
        <v>86</v>
      </c>
      <c r="G50">
        <v>2.95</v>
      </c>
      <c r="H50">
        <v>2.86</v>
      </c>
      <c r="I50">
        <v>0.21</v>
      </c>
      <c r="J50">
        <v>1.87</v>
      </c>
      <c r="K50">
        <v>3.38</v>
      </c>
      <c r="L50">
        <v>1.36</v>
      </c>
      <c r="M50">
        <v>3.16</v>
      </c>
      <c r="N50">
        <v>410</v>
      </c>
      <c r="O50">
        <f t="shared" si="1"/>
        <v>1</v>
      </c>
      <c r="S50" s="2"/>
    </row>
    <row r="51" spans="1:19" x14ac:dyDescent="0.25">
      <c r="A51" t="s">
        <v>15</v>
      </c>
      <c r="B51">
        <v>13.49</v>
      </c>
      <c r="C51">
        <v>1.66</v>
      </c>
      <c r="D51">
        <v>2.2400000000000002</v>
      </c>
      <c r="E51">
        <v>24</v>
      </c>
      <c r="F51">
        <v>87</v>
      </c>
      <c r="G51">
        <v>1.88</v>
      </c>
      <c r="H51">
        <v>1.84</v>
      </c>
      <c r="I51">
        <v>0.27</v>
      </c>
      <c r="J51">
        <v>1.03</v>
      </c>
      <c r="K51">
        <v>3.74</v>
      </c>
      <c r="L51">
        <v>0.98</v>
      </c>
      <c r="M51">
        <v>2.78</v>
      </c>
      <c r="N51">
        <v>472</v>
      </c>
      <c r="O51">
        <f t="shared" si="1"/>
        <v>1</v>
      </c>
      <c r="S51" s="2"/>
    </row>
    <row r="52" spans="1:19" x14ac:dyDescent="0.25">
      <c r="A52" t="s">
        <v>15</v>
      </c>
      <c r="B52">
        <v>12.99</v>
      </c>
      <c r="C52">
        <v>1.67</v>
      </c>
      <c r="D52">
        <v>2.6</v>
      </c>
      <c r="E52">
        <v>30</v>
      </c>
      <c r="F52">
        <v>139</v>
      </c>
      <c r="G52">
        <v>3.3</v>
      </c>
      <c r="H52">
        <v>2.89</v>
      </c>
      <c r="I52">
        <v>0.21</v>
      </c>
      <c r="J52">
        <v>1.96</v>
      </c>
      <c r="K52">
        <v>3.35</v>
      </c>
      <c r="L52">
        <v>1.31</v>
      </c>
      <c r="M52">
        <v>3.5</v>
      </c>
      <c r="N52">
        <v>985</v>
      </c>
      <c r="O52">
        <f t="shared" si="1"/>
        <v>1</v>
      </c>
      <c r="S52" s="2"/>
    </row>
    <row r="53" spans="1:19" x14ac:dyDescent="0.25">
      <c r="A53" t="s">
        <v>15</v>
      </c>
      <c r="B53">
        <v>11.96</v>
      </c>
      <c r="C53">
        <v>1.0900000000000001</v>
      </c>
      <c r="D53">
        <v>2.2999999999999998</v>
      </c>
      <c r="E53">
        <v>21</v>
      </c>
      <c r="F53">
        <v>101</v>
      </c>
      <c r="G53">
        <v>3.38</v>
      </c>
      <c r="H53">
        <v>2.14</v>
      </c>
      <c r="I53">
        <v>0.13</v>
      </c>
      <c r="J53">
        <v>1.65</v>
      </c>
      <c r="K53">
        <v>3.21</v>
      </c>
      <c r="L53">
        <v>0.99</v>
      </c>
      <c r="M53">
        <v>3.13</v>
      </c>
      <c r="N53">
        <v>886</v>
      </c>
      <c r="O53">
        <f t="shared" si="1"/>
        <v>1</v>
      </c>
      <c r="S53" s="2"/>
    </row>
    <row r="54" spans="1:19" x14ac:dyDescent="0.25">
      <c r="A54" t="s">
        <v>15</v>
      </c>
      <c r="B54">
        <v>11.66</v>
      </c>
      <c r="C54">
        <v>1.88</v>
      </c>
      <c r="D54">
        <v>1.92</v>
      </c>
      <c r="E54">
        <v>16</v>
      </c>
      <c r="F54">
        <v>97</v>
      </c>
      <c r="G54">
        <v>1.61</v>
      </c>
      <c r="H54">
        <v>1.57</v>
      </c>
      <c r="I54">
        <v>0.34</v>
      </c>
      <c r="J54">
        <v>1.1499999999999999</v>
      </c>
      <c r="K54">
        <v>3.8</v>
      </c>
      <c r="L54">
        <v>1.23</v>
      </c>
      <c r="M54">
        <v>2.14</v>
      </c>
      <c r="N54">
        <v>428</v>
      </c>
      <c r="O54">
        <f t="shared" si="1"/>
        <v>1</v>
      </c>
      <c r="S54" s="2"/>
    </row>
    <row r="55" spans="1:19" x14ac:dyDescent="0.25">
      <c r="A55" t="s">
        <v>15</v>
      </c>
      <c r="B55">
        <v>13.03</v>
      </c>
      <c r="C55">
        <v>0.9</v>
      </c>
      <c r="D55">
        <v>1.71</v>
      </c>
      <c r="E55">
        <v>16</v>
      </c>
      <c r="F55">
        <v>86</v>
      </c>
      <c r="G55">
        <v>1.95</v>
      </c>
      <c r="H55">
        <v>2.0299999999999998</v>
      </c>
      <c r="I55">
        <v>0.24</v>
      </c>
      <c r="J55">
        <v>1.46</v>
      </c>
      <c r="K55">
        <v>4.5999999999999996</v>
      </c>
      <c r="L55">
        <v>1.19</v>
      </c>
      <c r="M55">
        <v>2.48</v>
      </c>
      <c r="N55">
        <v>392</v>
      </c>
      <c r="O55">
        <f t="shared" si="1"/>
        <v>1</v>
      </c>
      <c r="S55" s="2"/>
    </row>
    <row r="56" spans="1:19" x14ac:dyDescent="0.25">
      <c r="A56" t="s">
        <v>15</v>
      </c>
      <c r="B56">
        <v>11.84</v>
      </c>
      <c r="C56">
        <v>2.89</v>
      </c>
      <c r="D56">
        <v>2.23</v>
      </c>
      <c r="E56">
        <v>18</v>
      </c>
      <c r="F56">
        <v>112</v>
      </c>
      <c r="G56">
        <v>1.72</v>
      </c>
      <c r="H56">
        <v>1.32</v>
      </c>
      <c r="I56">
        <v>0.43</v>
      </c>
      <c r="J56">
        <v>0.95</v>
      </c>
      <c r="K56">
        <v>2.65</v>
      </c>
      <c r="L56">
        <v>0.96</v>
      </c>
      <c r="M56">
        <v>2.52</v>
      </c>
      <c r="N56">
        <v>500</v>
      </c>
      <c r="O56">
        <f t="shared" si="1"/>
        <v>1</v>
      </c>
      <c r="S56" s="2"/>
    </row>
    <row r="57" spans="1:19" x14ac:dyDescent="0.25">
      <c r="A57" t="s">
        <v>15</v>
      </c>
      <c r="B57">
        <v>12.33</v>
      </c>
      <c r="C57">
        <v>0.99</v>
      </c>
      <c r="D57">
        <v>1.95</v>
      </c>
      <c r="E57">
        <v>14.8</v>
      </c>
      <c r="F57">
        <v>136</v>
      </c>
      <c r="G57">
        <v>1.9</v>
      </c>
      <c r="H57">
        <v>1.85</v>
      </c>
      <c r="I57">
        <v>0.35</v>
      </c>
      <c r="J57">
        <v>2.76</v>
      </c>
      <c r="K57">
        <v>3.4</v>
      </c>
      <c r="L57">
        <v>1.06</v>
      </c>
      <c r="M57">
        <v>2.31</v>
      </c>
      <c r="N57">
        <v>750</v>
      </c>
      <c r="O57">
        <f t="shared" si="1"/>
        <v>1</v>
      </c>
      <c r="S57" s="2"/>
    </row>
    <row r="58" spans="1:19" x14ac:dyDescent="0.25">
      <c r="A58" t="s">
        <v>15</v>
      </c>
      <c r="B58">
        <v>12</v>
      </c>
      <c r="C58">
        <v>0.92</v>
      </c>
      <c r="D58">
        <v>2</v>
      </c>
      <c r="E58">
        <v>19</v>
      </c>
      <c r="F58">
        <v>86</v>
      </c>
      <c r="G58">
        <v>2.42</v>
      </c>
      <c r="H58">
        <v>2.2599999999999998</v>
      </c>
      <c r="I58">
        <v>0.3</v>
      </c>
      <c r="J58">
        <v>1.43</v>
      </c>
      <c r="K58">
        <v>2.5</v>
      </c>
      <c r="L58">
        <v>1.38</v>
      </c>
      <c r="M58">
        <v>3.12</v>
      </c>
      <c r="N58">
        <v>278</v>
      </c>
      <c r="O58">
        <f t="shared" si="1"/>
        <v>1</v>
      </c>
      <c r="S58" s="2"/>
    </row>
    <row r="59" spans="1:19" x14ac:dyDescent="0.25">
      <c r="A59" t="s">
        <v>15</v>
      </c>
      <c r="B59">
        <v>12.08</v>
      </c>
      <c r="C59">
        <v>1.1299999999999999</v>
      </c>
      <c r="D59">
        <v>2.5099999999999998</v>
      </c>
      <c r="E59">
        <v>24</v>
      </c>
      <c r="F59">
        <v>78</v>
      </c>
      <c r="G59">
        <v>2</v>
      </c>
      <c r="H59">
        <v>1.58</v>
      </c>
      <c r="I59">
        <v>0.4</v>
      </c>
      <c r="J59">
        <v>1.4</v>
      </c>
      <c r="K59">
        <v>2.2000000000000002</v>
      </c>
      <c r="L59">
        <v>1.31</v>
      </c>
      <c r="M59">
        <v>2.72</v>
      </c>
      <c r="N59">
        <v>630</v>
      </c>
      <c r="O59">
        <f t="shared" si="1"/>
        <v>1</v>
      </c>
      <c r="S59" s="2"/>
    </row>
    <row r="60" spans="1:19" x14ac:dyDescent="0.25">
      <c r="A60" t="s">
        <v>15</v>
      </c>
      <c r="B60">
        <v>13.05</v>
      </c>
      <c r="C60">
        <v>3.86</v>
      </c>
      <c r="D60">
        <v>2.3199999999999998</v>
      </c>
      <c r="E60">
        <v>22.5</v>
      </c>
      <c r="F60">
        <v>85</v>
      </c>
      <c r="G60">
        <v>1.65</v>
      </c>
      <c r="H60">
        <v>1.59</v>
      </c>
      <c r="I60">
        <v>0.61</v>
      </c>
      <c r="J60">
        <v>1.62</v>
      </c>
      <c r="K60">
        <v>4.8</v>
      </c>
      <c r="L60">
        <v>0.84</v>
      </c>
      <c r="M60">
        <v>2.0099999999999998</v>
      </c>
      <c r="N60">
        <v>515</v>
      </c>
      <c r="O60">
        <f t="shared" si="1"/>
        <v>1</v>
      </c>
      <c r="S60" s="2"/>
    </row>
    <row r="61" spans="1:19" x14ac:dyDescent="0.25">
      <c r="A61" t="s">
        <v>15</v>
      </c>
      <c r="B61">
        <v>11.84</v>
      </c>
      <c r="C61">
        <v>0.89</v>
      </c>
      <c r="D61">
        <v>2.58</v>
      </c>
      <c r="E61">
        <v>18</v>
      </c>
      <c r="F61">
        <v>94</v>
      </c>
      <c r="G61">
        <v>2.2000000000000002</v>
      </c>
      <c r="H61">
        <v>2.21</v>
      </c>
      <c r="I61">
        <v>0.22</v>
      </c>
      <c r="J61">
        <v>2.35</v>
      </c>
      <c r="K61">
        <v>3.05</v>
      </c>
      <c r="L61">
        <v>0.79</v>
      </c>
      <c r="M61">
        <v>3.08</v>
      </c>
      <c r="N61">
        <v>520</v>
      </c>
      <c r="O61">
        <f t="shared" si="1"/>
        <v>1</v>
      </c>
      <c r="S61" s="2"/>
    </row>
    <row r="62" spans="1:19" x14ac:dyDescent="0.25">
      <c r="A62" t="s">
        <v>15</v>
      </c>
      <c r="B62">
        <v>12.16</v>
      </c>
      <c r="C62">
        <v>1.61</v>
      </c>
      <c r="D62">
        <v>2.31</v>
      </c>
      <c r="E62">
        <v>22.8</v>
      </c>
      <c r="F62">
        <v>90</v>
      </c>
      <c r="G62">
        <v>1.78</v>
      </c>
      <c r="H62">
        <v>1.69</v>
      </c>
      <c r="I62">
        <v>0.43</v>
      </c>
      <c r="J62">
        <v>1.56</v>
      </c>
      <c r="K62">
        <v>2.4500000000000002</v>
      </c>
      <c r="L62">
        <v>1.33</v>
      </c>
      <c r="M62">
        <v>2.2599999999999998</v>
      </c>
      <c r="N62">
        <v>495</v>
      </c>
      <c r="O62">
        <f t="shared" si="1"/>
        <v>1</v>
      </c>
      <c r="S62" s="2"/>
    </row>
    <row r="63" spans="1:19" x14ac:dyDescent="0.25">
      <c r="A63" t="s">
        <v>15</v>
      </c>
      <c r="B63">
        <v>11.65</v>
      </c>
      <c r="C63">
        <v>1.67</v>
      </c>
      <c r="D63">
        <v>2.62</v>
      </c>
      <c r="E63">
        <v>26</v>
      </c>
      <c r="F63">
        <v>88</v>
      </c>
      <c r="G63">
        <v>1.92</v>
      </c>
      <c r="H63">
        <v>1.61</v>
      </c>
      <c r="I63">
        <v>0.4</v>
      </c>
      <c r="J63">
        <v>1.34</v>
      </c>
      <c r="K63">
        <v>2.6</v>
      </c>
      <c r="L63">
        <v>1.36</v>
      </c>
      <c r="M63">
        <v>3.21</v>
      </c>
      <c r="N63">
        <v>562</v>
      </c>
      <c r="O63">
        <f t="shared" si="1"/>
        <v>1</v>
      </c>
      <c r="S63" s="2"/>
    </row>
    <row r="64" spans="1:19" x14ac:dyDescent="0.25">
      <c r="A64" t="s">
        <v>15</v>
      </c>
      <c r="B64">
        <v>11.64</v>
      </c>
      <c r="C64">
        <v>2.06</v>
      </c>
      <c r="D64">
        <v>2.46</v>
      </c>
      <c r="E64">
        <v>21.6</v>
      </c>
      <c r="F64">
        <v>84</v>
      </c>
      <c r="G64">
        <v>1.95</v>
      </c>
      <c r="H64">
        <v>1.69</v>
      </c>
      <c r="I64">
        <v>0.48</v>
      </c>
      <c r="J64">
        <v>1.35</v>
      </c>
      <c r="K64">
        <v>2.8</v>
      </c>
      <c r="L64">
        <v>1</v>
      </c>
      <c r="M64">
        <v>2.75</v>
      </c>
      <c r="N64">
        <v>680</v>
      </c>
      <c r="O64">
        <f t="shared" si="1"/>
        <v>1</v>
      </c>
      <c r="S64" s="2"/>
    </row>
    <row r="65" spans="1:19" x14ac:dyDescent="0.25">
      <c r="A65" t="s">
        <v>15</v>
      </c>
      <c r="B65">
        <v>12.08</v>
      </c>
      <c r="C65">
        <v>1.33</v>
      </c>
      <c r="D65">
        <v>2.2999999999999998</v>
      </c>
      <c r="E65">
        <v>23.6</v>
      </c>
      <c r="F65">
        <v>70</v>
      </c>
      <c r="G65">
        <v>2.2000000000000002</v>
      </c>
      <c r="H65">
        <v>1.59</v>
      </c>
      <c r="I65">
        <v>0.42</v>
      </c>
      <c r="J65">
        <v>1.38</v>
      </c>
      <c r="K65">
        <v>1.74</v>
      </c>
      <c r="L65">
        <v>1.07</v>
      </c>
      <c r="M65">
        <v>3.21</v>
      </c>
      <c r="N65">
        <v>625</v>
      </c>
      <c r="O65">
        <f t="shared" si="1"/>
        <v>1</v>
      </c>
      <c r="S65" s="2"/>
    </row>
    <row r="66" spans="1:19" x14ac:dyDescent="0.25">
      <c r="A66" t="s">
        <v>15</v>
      </c>
      <c r="B66">
        <v>12.08</v>
      </c>
      <c r="C66">
        <v>1.83</v>
      </c>
      <c r="D66">
        <v>2.3199999999999998</v>
      </c>
      <c r="E66">
        <v>18.5</v>
      </c>
      <c r="F66">
        <v>81</v>
      </c>
      <c r="G66">
        <v>1.6</v>
      </c>
      <c r="H66">
        <v>1.5</v>
      </c>
      <c r="I66">
        <v>0.52</v>
      </c>
      <c r="J66">
        <v>1.64</v>
      </c>
      <c r="K66">
        <v>2.4</v>
      </c>
      <c r="L66">
        <v>1.08</v>
      </c>
      <c r="M66">
        <v>2.27</v>
      </c>
      <c r="N66">
        <v>480</v>
      </c>
      <c r="O66">
        <f t="shared" ref="O66:O97" si="2">IF(A66=V$2,U$2,IF(A66=V$3,U$3,U$4))</f>
        <v>1</v>
      </c>
      <c r="S66" s="2"/>
    </row>
    <row r="67" spans="1:19" x14ac:dyDescent="0.25">
      <c r="A67" t="s">
        <v>15</v>
      </c>
      <c r="B67">
        <v>12</v>
      </c>
      <c r="C67">
        <v>1.51</v>
      </c>
      <c r="D67">
        <v>2.42</v>
      </c>
      <c r="E67">
        <v>22</v>
      </c>
      <c r="F67">
        <v>86</v>
      </c>
      <c r="G67">
        <v>1.45</v>
      </c>
      <c r="H67">
        <v>1.25</v>
      </c>
      <c r="I67">
        <v>0.5</v>
      </c>
      <c r="J67">
        <v>1.63</v>
      </c>
      <c r="K67">
        <v>3.6</v>
      </c>
      <c r="L67">
        <v>1.05</v>
      </c>
      <c r="M67">
        <v>2.65</v>
      </c>
      <c r="N67">
        <v>450</v>
      </c>
      <c r="O67">
        <f t="shared" si="2"/>
        <v>1</v>
      </c>
      <c r="S67" s="2"/>
    </row>
    <row r="68" spans="1:19" x14ac:dyDescent="0.25">
      <c r="A68" t="s">
        <v>15</v>
      </c>
      <c r="B68">
        <v>12.69</v>
      </c>
      <c r="C68">
        <v>1.53</v>
      </c>
      <c r="D68">
        <v>2.2599999999999998</v>
      </c>
      <c r="E68">
        <v>20.7</v>
      </c>
      <c r="F68">
        <v>80</v>
      </c>
      <c r="G68">
        <v>1.38</v>
      </c>
      <c r="H68">
        <v>1.46</v>
      </c>
      <c r="I68">
        <v>0.57999999999999996</v>
      </c>
      <c r="J68">
        <v>1.62</v>
      </c>
      <c r="K68">
        <v>3.05</v>
      </c>
      <c r="L68">
        <v>0.96</v>
      </c>
      <c r="M68">
        <v>2.06</v>
      </c>
      <c r="N68">
        <v>495</v>
      </c>
      <c r="O68">
        <f t="shared" si="2"/>
        <v>1</v>
      </c>
      <c r="S68" s="2"/>
    </row>
    <row r="69" spans="1:19" x14ac:dyDescent="0.25">
      <c r="A69" t="s">
        <v>15</v>
      </c>
      <c r="B69">
        <v>12.29</v>
      </c>
      <c r="C69">
        <v>2.83</v>
      </c>
      <c r="D69">
        <v>2.2200000000000002</v>
      </c>
      <c r="E69">
        <v>18</v>
      </c>
      <c r="F69">
        <v>88</v>
      </c>
      <c r="G69">
        <v>2.4500000000000002</v>
      </c>
      <c r="H69">
        <v>2.25</v>
      </c>
      <c r="I69">
        <v>0.25</v>
      </c>
      <c r="J69">
        <v>1.99</v>
      </c>
      <c r="K69">
        <v>2.15</v>
      </c>
      <c r="L69">
        <v>1.1499999999999999</v>
      </c>
      <c r="M69">
        <v>3.3</v>
      </c>
      <c r="N69">
        <v>290</v>
      </c>
      <c r="O69">
        <f t="shared" si="2"/>
        <v>1</v>
      </c>
      <c r="S69" s="2"/>
    </row>
    <row r="70" spans="1:19" x14ac:dyDescent="0.25">
      <c r="A70" t="s">
        <v>15</v>
      </c>
      <c r="B70">
        <v>12.47</v>
      </c>
      <c r="C70">
        <v>1.52</v>
      </c>
      <c r="D70">
        <v>2.2000000000000002</v>
      </c>
      <c r="E70">
        <v>19</v>
      </c>
      <c r="F70">
        <v>162</v>
      </c>
      <c r="G70">
        <v>2.5</v>
      </c>
      <c r="H70">
        <v>2.27</v>
      </c>
      <c r="I70">
        <v>0.32</v>
      </c>
      <c r="J70">
        <v>3.28</v>
      </c>
      <c r="K70">
        <v>2.6</v>
      </c>
      <c r="L70">
        <v>1.1599999999999999</v>
      </c>
      <c r="M70">
        <v>2.63</v>
      </c>
      <c r="N70">
        <v>937</v>
      </c>
      <c r="O70">
        <f t="shared" si="2"/>
        <v>1</v>
      </c>
      <c r="S70" s="2"/>
    </row>
    <row r="71" spans="1:19" x14ac:dyDescent="0.25">
      <c r="A71" t="s">
        <v>15</v>
      </c>
      <c r="B71">
        <v>11.81</v>
      </c>
      <c r="C71">
        <v>2.12</v>
      </c>
      <c r="D71">
        <v>2.74</v>
      </c>
      <c r="E71">
        <v>21.5</v>
      </c>
      <c r="F71">
        <v>134</v>
      </c>
      <c r="G71">
        <v>1.6</v>
      </c>
      <c r="H71">
        <v>0.99</v>
      </c>
      <c r="I71">
        <v>0.14000000000000001</v>
      </c>
      <c r="J71">
        <v>1.56</v>
      </c>
      <c r="K71">
        <v>2.5</v>
      </c>
      <c r="L71">
        <v>0.95</v>
      </c>
      <c r="M71">
        <v>2.2599999999999998</v>
      </c>
      <c r="N71">
        <v>625</v>
      </c>
      <c r="O71">
        <f t="shared" si="2"/>
        <v>1</v>
      </c>
      <c r="S71" s="2"/>
    </row>
    <row r="72" spans="1:19" x14ac:dyDescent="0.25">
      <c r="A72" t="s">
        <v>15</v>
      </c>
      <c r="B72">
        <v>12.29</v>
      </c>
      <c r="C72">
        <v>1.41</v>
      </c>
      <c r="D72">
        <v>1.98</v>
      </c>
      <c r="E72">
        <v>16</v>
      </c>
      <c r="F72">
        <v>85</v>
      </c>
      <c r="G72">
        <v>2.5499999999999998</v>
      </c>
      <c r="H72">
        <v>2.5</v>
      </c>
      <c r="I72">
        <v>0.28999999999999998</v>
      </c>
      <c r="J72">
        <v>1.77</v>
      </c>
      <c r="K72">
        <v>2.9</v>
      </c>
      <c r="L72">
        <v>1.23</v>
      </c>
      <c r="M72">
        <v>2.74</v>
      </c>
      <c r="N72">
        <v>428</v>
      </c>
      <c r="O72">
        <f t="shared" si="2"/>
        <v>1</v>
      </c>
      <c r="S72" s="2"/>
    </row>
    <row r="73" spans="1:19" x14ac:dyDescent="0.25">
      <c r="A73" t="s">
        <v>15</v>
      </c>
      <c r="B73">
        <v>12.37</v>
      </c>
      <c r="C73">
        <v>1.07</v>
      </c>
      <c r="D73">
        <v>2.1</v>
      </c>
      <c r="E73">
        <v>18.5</v>
      </c>
      <c r="F73">
        <v>88</v>
      </c>
      <c r="G73">
        <v>3.52</v>
      </c>
      <c r="H73">
        <v>3.75</v>
      </c>
      <c r="I73">
        <v>0.24</v>
      </c>
      <c r="J73">
        <v>1.95</v>
      </c>
      <c r="K73">
        <v>4.5</v>
      </c>
      <c r="L73">
        <v>1.04</v>
      </c>
      <c r="M73">
        <v>2.77</v>
      </c>
      <c r="N73">
        <v>660</v>
      </c>
      <c r="O73">
        <f t="shared" si="2"/>
        <v>1</v>
      </c>
      <c r="S73" s="2"/>
    </row>
    <row r="74" spans="1:19" x14ac:dyDescent="0.25">
      <c r="A74" t="s">
        <v>15</v>
      </c>
      <c r="B74">
        <v>12.29</v>
      </c>
      <c r="C74">
        <v>3.17</v>
      </c>
      <c r="D74">
        <v>2.21</v>
      </c>
      <c r="E74">
        <v>18</v>
      </c>
      <c r="F74">
        <v>88</v>
      </c>
      <c r="G74">
        <v>2.85</v>
      </c>
      <c r="H74">
        <v>2.99</v>
      </c>
      <c r="I74">
        <v>0.45</v>
      </c>
      <c r="J74">
        <v>2.81</v>
      </c>
      <c r="K74">
        <v>2.2999999999999998</v>
      </c>
      <c r="L74">
        <v>1.42</v>
      </c>
      <c r="M74">
        <v>2.83</v>
      </c>
      <c r="N74">
        <v>406</v>
      </c>
      <c r="O74">
        <f t="shared" si="2"/>
        <v>1</v>
      </c>
      <c r="S74" s="2"/>
    </row>
    <row r="75" spans="1:19" x14ac:dyDescent="0.25">
      <c r="A75" t="s">
        <v>15</v>
      </c>
      <c r="B75">
        <v>12.08</v>
      </c>
      <c r="C75">
        <v>2.08</v>
      </c>
      <c r="D75">
        <v>1.7</v>
      </c>
      <c r="E75">
        <v>17.5</v>
      </c>
      <c r="F75">
        <v>97</v>
      </c>
      <c r="G75">
        <v>2.23</v>
      </c>
      <c r="H75">
        <v>2.17</v>
      </c>
      <c r="I75">
        <v>0.26</v>
      </c>
      <c r="J75">
        <v>1.4</v>
      </c>
      <c r="K75">
        <v>3.3</v>
      </c>
      <c r="L75">
        <v>1.27</v>
      </c>
      <c r="M75">
        <v>2.96</v>
      </c>
      <c r="N75">
        <v>710</v>
      </c>
      <c r="O75">
        <f t="shared" si="2"/>
        <v>1</v>
      </c>
      <c r="S75" s="2"/>
    </row>
    <row r="76" spans="1:19" x14ac:dyDescent="0.25">
      <c r="A76" t="s">
        <v>15</v>
      </c>
      <c r="B76">
        <v>12.6</v>
      </c>
      <c r="C76">
        <v>1.34</v>
      </c>
      <c r="D76">
        <v>1.9</v>
      </c>
      <c r="E76">
        <v>18.5</v>
      </c>
      <c r="F76">
        <v>88</v>
      </c>
      <c r="G76">
        <v>1.45</v>
      </c>
      <c r="H76">
        <v>1.36</v>
      </c>
      <c r="I76">
        <v>0.28999999999999998</v>
      </c>
      <c r="J76">
        <v>1.35</v>
      </c>
      <c r="K76">
        <v>2.4500000000000002</v>
      </c>
      <c r="L76">
        <v>1.04</v>
      </c>
      <c r="M76">
        <v>2.77</v>
      </c>
      <c r="N76">
        <v>562</v>
      </c>
      <c r="O76">
        <f t="shared" si="2"/>
        <v>1</v>
      </c>
      <c r="S76" s="2"/>
    </row>
    <row r="77" spans="1:19" x14ac:dyDescent="0.25">
      <c r="A77" t="s">
        <v>15</v>
      </c>
      <c r="B77">
        <v>12.34</v>
      </c>
      <c r="C77">
        <v>2.4500000000000002</v>
      </c>
      <c r="D77">
        <v>2.46</v>
      </c>
      <c r="E77">
        <v>21</v>
      </c>
      <c r="F77">
        <v>98</v>
      </c>
      <c r="G77">
        <v>2.56</v>
      </c>
      <c r="H77">
        <v>2.11</v>
      </c>
      <c r="I77">
        <v>0.34</v>
      </c>
      <c r="J77">
        <v>1.31</v>
      </c>
      <c r="K77">
        <v>2.8</v>
      </c>
      <c r="L77">
        <v>0.8</v>
      </c>
      <c r="M77">
        <v>3.38</v>
      </c>
      <c r="N77">
        <v>438</v>
      </c>
      <c r="O77">
        <f t="shared" si="2"/>
        <v>1</v>
      </c>
      <c r="S77" s="2"/>
    </row>
    <row r="78" spans="1:19" x14ac:dyDescent="0.25">
      <c r="A78" t="s">
        <v>15</v>
      </c>
      <c r="B78">
        <v>12.25</v>
      </c>
      <c r="C78">
        <v>1.73</v>
      </c>
      <c r="D78">
        <v>2.12</v>
      </c>
      <c r="E78">
        <v>19</v>
      </c>
      <c r="F78">
        <v>80</v>
      </c>
      <c r="G78">
        <v>1.65</v>
      </c>
      <c r="H78">
        <v>2.0299999999999998</v>
      </c>
      <c r="I78">
        <v>0.37</v>
      </c>
      <c r="J78">
        <v>1.63</v>
      </c>
      <c r="K78">
        <v>3.4</v>
      </c>
      <c r="L78">
        <v>1</v>
      </c>
      <c r="M78">
        <v>3.17</v>
      </c>
      <c r="N78">
        <v>510</v>
      </c>
      <c r="O78">
        <f t="shared" si="2"/>
        <v>1</v>
      </c>
      <c r="S78" s="2"/>
    </row>
    <row r="79" spans="1:19" x14ac:dyDescent="0.25">
      <c r="A79" t="s">
        <v>15</v>
      </c>
      <c r="B79">
        <v>12.72</v>
      </c>
      <c r="C79">
        <v>1.75</v>
      </c>
      <c r="D79">
        <v>2.2799999999999998</v>
      </c>
      <c r="E79">
        <v>22.5</v>
      </c>
      <c r="F79">
        <v>84</v>
      </c>
      <c r="G79">
        <v>1.38</v>
      </c>
      <c r="H79">
        <v>1.76</v>
      </c>
      <c r="I79">
        <v>0.48</v>
      </c>
      <c r="J79">
        <v>1.63</v>
      </c>
      <c r="K79">
        <v>3.3</v>
      </c>
      <c r="L79">
        <v>0.88</v>
      </c>
      <c r="M79">
        <v>2.42</v>
      </c>
      <c r="N79">
        <v>488</v>
      </c>
      <c r="O79">
        <f t="shared" si="2"/>
        <v>1</v>
      </c>
      <c r="S79" s="2"/>
    </row>
    <row r="80" spans="1:19" x14ac:dyDescent="0.25">
      <c r="A80" t="s">
        <v>15</v>
      </c>
      <c r="B80">
        <v>12.22</v>
      </c>
      <c r="C80">
        <v>1.29</v>
      </c>
      <c r="D80">
        <v>1.94</v>
      </c>
      <c r="E80">
        <v>19</v>
      </c>
      <c r="F80">
        <v>92</v>
      </c>
      <c r="G80">
        <v>2.36</v>
      </c>
      <c r="H80">
        <v>2.04</v>
      </c>
      <c r="I80">
        <v>0.39</v>
      </c>
      <c r="J80">
        <v>2.08</v>
      </c>
      <c r="K80">
        <v>2.7</v>
      </c>
      <c r="L80">
        <v>0.86</v>
      </c>
      <c r="M80">
        <v>3.02</v>
      </c>
      <c r="N80">
        <v>312</v>
      </c>
      <c r="O80">
        <f t="shared" si="2"/>
        <v>1</v>
      </c>
      <c r="S80" s="2"/>
    </row>
    <row r="81" spans="1:19" x14ac:dyDescent="0.25">
      <c r="A81" t="s">
        <v>15</v>
      </c>
      <c r="B81">
        <v>11.46</v>
      </c>
      <c r="C81">
        <v>3.74</v>
      </c>
      <c r="D81">
        <v>1.82</v>
      </c>
      <c r="E81">
        <v>19.5</v>
      </c>
      <c r="F81">
        <v>107</v>
      </c>
      <c r="G81">
        <v>3.18</v>
      </c>
      <c r="H81">
        <v>2.58</v>
      </c>
      <c r="I81">
        <v>0.24</v>
      </c>
      <c r="J81">
        <v>3.58</v>
      </c>
      <c r="K81">
        <v>2.9</v>
      </c>
      <c r="L81">
        <v>0.75</v>
      </c>
      <c r="M81">
        <v>2.81</v>
      </c>
      <c r="N81">
        <v>562</v>
      </c>
      <c r="O81">
        <f t="shared" si="2"/>
        <v>1</v>
      </c>
      <c r="S81" s="2"/>
    </row>
    <row r="82" spans="1:19" x14ac:dyDescent="0.25">
      <c r="A82" t="s">
        <v>15</v>
      </c>
      <c r="B82">
        <v>12.52</v>
      </c>
      <c r="C82">
        <v>2.4300000000000002</v>
      </c>
      <c r="D82">
        <v>2.17</v>
      </c>
      <c r="E82">
        <v>21</v>
      </c>
      <c r="F82">
        <v>88</v>
      </c>
      <c r="G82">
        <v>2.5499999999999998</v>
      </c>
      <c r="H82">
        <v>2.27</v>
      </c>
      <c r="I82">
        <v>0.26</v>
      </c>
      <c r="J82">
        <v>1.22</v>
      </c>
      <c r="K82">
        <v>2</v>
      </c>
      <c r="L82">
        <v>0.9</v>
      </c>
      <c r="M82">
        <v>2.78</v>
      </c>
      <c r="N82">
        <v>325</v>
      </c>
      <c r="O82">
        <f t="shared" si="2"/>
        <v>1</v>
      </c>
      <c r="S82" s="2"/>
    </row>
    <row r="83" spans="1:19" x14ac:dyDescent="0.25">
      <c r="A83" t="s">
        <v>15</v>
      </c>
      <c r="B83">
        <v>11.76</v>
      </c>
      <c r="C83">
        <v>2.68</v>
      </c>
      <c r="D83">
        <v>2.92</v>
      </c>
      <c r="E83">
        <v>20</v>
      </c>
      <c r="F83">
        <v>103</v>
      </c>
      <c r="G83">
        <v>1.75</v>
      </c>
      <c r="H83">
        <v>2.0299999999999998</v>
      </c>
      <c r="I83">
        <v>0.6</v>
      </c>
      <c r="J83">
        <v>1.05</v>
      </c>
      <c r="K83">
        <v>3.8</v>
      </c>
      <c r="L83">
        <v>1.23</v>
      </c>
      <c r="M83">
        <v>2.5</v>
      </c>
      <c r="N83">
        <v>607</v>
      </c>
      <c r="O83">
        <f t="shared" si="2"/>
        <v>1</v>
      </c>
      <c r="S83" s="2"/>
    </row>
    <row r="84" spans="1:19" x14ac:dyDescent="0.25">
      <c r="A84" t="s">
        <v>15</v>
      </c>
      <c r="B84">
        <v>11.41</v>
      </c>
      <c r="C84">
        <v>0.74</v>
      </c>
      <c r="D84">
        <v>2.5</v>
      </c>
      <c r="E84">
        <v>21</v>
      </c>
      <c r="F84">
        <v>88</v>
      </c>
      <c r="G84">
        <v>2.48</v>
      </c>
      <c r="H84">
        <v>2.0099999999999998</v>
      </c>
      <c r="I84">
        <v>0.42</v>
      </c>
      <c r="J84">
        <v>1.44</v>
      </c>
      <c r="K84">
        <v>3.08</v>
      </c>
      <c r="L84">
        <v>1.1000000000000001</v>
      </c>
      <c r="M84">
        <v>2.31</v>
      </c>
      <c r="N84">
        <v>434</v>
      </c>
      <c r="O84">
        <f t="shared" si="2"/>
        <v>1</v>
      </c>
      <c r="S84" s="2"/>
    </row>
    <row r="85" spans="1:19" x14ac:dyDescent="0.25">
      <c r="A85" t="s">
        <v>15</v>
      </c>
      <c r="B85">
        <v>12.08</v>
      </c>
      <c r="C85">
        <v>1.39</v>
      </c>
      <c r="D85">
        <v>2.5</v>
      </c>
      <c r="E85">
        <v>22.5</v>
      </c>
      <c r="F85">
        <v>84</v>
      </c>
      <c r="G85">
        <v>2.56</v>
      </c>
      <c r="H85">
        <v>2.29</v>
      </c>
      <c r="I85">
        <v>0.43</v>
      </c>
      <c r="J85">
        <v>1.04</v>
      </c>
      <c r="K85">
        <v>2.9</v>
      </c>
      <c r="L85">
        <v>0.93</v>
      </c>
      <c r="M85">
        <v>3.19</v>
      </c>
      <c r="N85">
        <v>385</v>
      </c>
      <c r="O85">
        <f t="shared" si="2"/>
        <v>1</v>
      </c>
      <c r="S85" s="2"/>
    </row>
    <row r="86" spans="1:19" x14ac:dyDescent="0.25">
      <c r="A86" t="s">
        <v>15</v>
      </c>
      <c r="B86">
        <v>11.03</v>
      </c>
      <c r="C86">
        <v>1.51</v>
      </c>
      <c r="D86">
        <v>2.2000000000000002</v>
      </c>
      <c r="E86">
        <v>21.5</v>
      </c>
      <c r="F86">
        <v>85</v>
      </c>
      <c r="G86">
        <v>2.46</v>
      </c>
      <c r="H86">
        <v>2.17</v>
      </c>
      <c r="I86">
        <v>0.52</v>
      </c>
      <c r="J86">
        <v>2.0099999999999998</v>
      </c>
      <c r="K86">
        <v>1.9</v>
      </c>
      <c r="L86">
        <v>1.71</v>
      </c>
      <c r="M86">
        <v>2.87</v>
      </c>
      <c r="N86">
        <v>407</v>
      </c>
      <c r="O86">
        <f t="shared" si="2"/>
        <v>1</v>
      </c>
      <c r="S86" s="2"/>
    </row>
    <row r="87" spans="1:19" x14ac:dyDescent="0.25">
      <c r="A87" t="s">
        <v>15</v>
      </c>
      <c r="B87">
        <v>12.42</v>
      </c>
      <c r="C87">
        <v>1.61</v>
      </c>
      <c r="D87">
        <v>2.19</v>
      </c>
      <c r="E87">
        <v>22.5</v>
      </c>
      <c r="F87">
        <v>108</v>
      </c>
      <c r="G87">
        <v>2</v>
      </c>
      <c r="H87">
        <v>2.09</v>
      </c>
      <c r="I87">
        <v>0.34</v>
      </c>
      <c r="J87">
        <v>1.61</v>
      </c>
      <c r="K87">
        <v>2.06</v>
      </c>
      <c r="L87">
        <v>1.06</v>
      </c>
      <c r="M87">
        <v>2.96</v>
      </c>
      <c r="N87">
        <v>345</v>
      </c>
      <c r="O87">
        <f t="shared" si="2"/>
        <v>1</v>
      </c>
      <c r="S87" s="2"/>
    </row>
    <row r="88" spans="1:19" x14ac:dyDescent="0.25">
      <c r="A88" t="s">
        <v>15</v>
      </c>
      <c r="B88">
        <v>12.77</v>
      </c>
      <c r="C88">
        <v>3.43</v>
      </c>
      <c r="D88">
        <v>1.98</v>
      </c>
      <c r="E88">
        <v>16</v>
      </c>
      <c r="F88">
        <v>80</v>
      </c>
      <c r="G88">
        <v>1.63</v>
      </c>
      <c r="H88">
        <v>1.25</v>
      </c>
      <c r="I88">
        <v>0.43</v>
      </c>
      <c r="J88">
        <v>0.83</v>
      </c>
      <c r="K88">
        <v>3.4</v>
      </c>
      <c r="L88">
        <v>0.7</v>
      </c>
      <c r="M88">
        <v>2.12</v>
      </c>
      <c r="N88">
        <v>372</v>
      </c>
      <c r="O88">
        <f t="shared" si="2"/>
        <v>1</v>
      </c>
      <c r="S88" s="2"/>
    </row>
    <row r="89" spans="1:19" x14ac:dyDescent="0.25">
      <c r="A89" t="s">
        <v>15</v>
      </c>
      <c r="B89">
        <v>12.07</v>
      </c>
      <c r="C89">
        <v>2.16</v>
      </c>
      <c r="D89">
        <v>2.17</v>
      </c>
      <c r="E89">
        <v>21</v>
      </c>
      <c r="F89">
        <v>85</v>
      </c>
      <c r="G89">
        <v>2.6</v>
      </c>
      <c r="H89">
        <v>2.65</v>
      </c>
      <c r="I89">
        <v>0.37</v>
      </c>
      <c r="J89">
        <v>1.35</v>
      </c>
      <c r="K89">
        <v>2.76</v>
      </c>
      <c r="L89">
        <v>0.86</v>
      </c>
      <c r="M89">
        <v>3.28</v>
      </c>
      <c r="N89">
        <v>378</v>
      </c>
      <c r="O89">
        <f t="shared" si="2"/>
        <v>1</v>
      </c>
      <c r="S89" s="2"/>
    </row>
    <row r="90" spans="1:19" x14ac:dyDescent="0.25">
      <c r="A90" t="s">
        <v>15</v>
      </c>
      <c r="B90">
        <v>12.43</v>
      </c>
      <c r="C90">
        <v>1.53</v>
      </c>
      <c r="D90">
        <v>2.29</v>
      </c>
      <c r="E90">
        <v>21.5</v>
      </c>
      <c r="F90">
        <v>86</v>
      </c>
      <c r="G90">
        <v>2.74</v>
      </c>
      <c r="H90">
        <v>3.15</v>
      </c>
      <c r="I90">
        <v>0.39</v>
      </c>
      <c r="J90">
        <v>1.77</v>
      </c>
      <c r="K90">
        <v>3.94</v>
      </c>
      <c r="L90">
        <v>0.69</v>
      </c>
      <c r="M90">
        <v>2.84</v>
      </c>
      <c r="N90">
        <v>352</v>
      </c>
      <c r="O90">
        <f t="shared" si="2"/>
        <v>1</v>
      </c>
      <c r="S90" s="2"/>
    </row>
    <row r="91" spans="1:19" x14ac:dyDescent="0.25">
      <c r="A91" t="s">
        <v>15</v>
      </c>
      <c r="B91">
        <v>11.79</v>
      </c>
      <c r="C91">
        <v>2.13</v>
      </c>
      <c r="D91">
        <v>2.78</v>
      </c>
      <c r="E91">
        <v>28.5</v>
      </c>
      <c r="F91">
        <v>92</v>
      </c>
      <c r="G91">
        <v>2.13</v>
      </c>
      <c r="H91">
        <v>2.2400000000000002</v>
      </c>
      <c r="I91">
        <v>0.57999999999999996</v>
      </c>
      <c r="J91">
        <v>1.76</v>
      </c>
      <c r="K91">
        <v>3</v>
      </c>
      <c r="L91">
        <v>0.97</v>
      </c>
      <c r="M91">
        <v>2.44</v>
      </c>
      <c r="N91">
        <v>466</v>
      </c>
      <c r="O91">
        <f t="shared" si="2"/>
        <v>1</v>
      </c>
      <c r="S91" s="2"/>
    </row>
    <row r="92" spans="1:19" x14ac:dyDescent="0.25">
      <c r="A92" t="s">
        <v>16</v>
      </c>
      <c r="B92">
        <v>12.88</v>
      </c>
      <c r="C92">
        <v>2.99</v>
      </c>
      <c r="D92">
        <v>2.4</v>
      </c>
      <c r="E92">
        <v>20</v>
      </c>
      <c r="F92">
        <v>104</v>
      </c>
      <c r="G92">
        <v>1.3</v>
      </c>
      <c r="H92">
        <v>1.22</v>
      </c>
      <c r="I92">
        <v>0.24</v>
      </c>
      <c r="J92">
        <v>0.83</v>
      </c>
      <c r="K92">
        <v>5.4</v>
      </c>
      <c r="L92">
        <v>0.74</v>
      </c>
      <c r="M92">
        <v>1.42</v>
      </c>
      <c r="N92">
        <v>530</v>
      </c>
      <c r="O92">
        <f t="shared" si="2"/>
        <v>2</v>
      </c>
      <c r="S92" s="2"/>
    </row>
    <row r="93" spans="1:19" x14ac:dyDescent="0.25">
      <c r="A93" t="s">
        <v>16</v>
      </c>
      <c r="B93">
        <v>12.81</v>
      </c>
      <c r="C93">
        <v>2.31</v>
      </c>
      <c r="D93">
        <v>2.4</v>
      </c>
      <c r="E93">
        <v>24</v>
      </c>
      <c r="F93">
        <v>98</v>
      </c>
      <c r="G93">
        <v>1.1499999999999999</v>
      </c>
      <c r="H93">
        <v>1.0900000000000001</v>
      </c>
      <c r="I93">
        <v>0.27</v>
      </c>
      <c r="J93">
        <v>0.83</v>
      </c>
      <c r="K93">
        <v>5.7</v>
      </c>
      <c r="L93">
        <v>0.66</v>
      </c>
      <c r="M93">
        <v>1.36</v>
      </c>
      <c r="N93">
        <v>560</v>
      </c>
      <c r="O93">
        <f t="shared" si="2"/>
        <v>2</v>
      </c>
      <c r="S93" s="2"/>
    </row>
    <row r="94" spans="1:19" x14ac:dyDescent="0.25">
      <c r="A94" t="s">
        <v>16</v>
      </c>
      <c r="B94">
        <v>12.7</v>
      </c>
      <c r="C94">
        <v>3.55</v>
      </c>
      <c r="D94">
        <v>2.36</v>
      </c>
      <c r="E94">
        <v>21.5</v>
      </c>
      <c r="F94">
        <v>106</v>
      </c>
      <c r="G94">
        <v>1.7</v>
      </c>
      <c r="H94">
        <v>1.2</v>
      </c>
      <c r="I94">
        <v>0.17</v>
      </c>
      <c r="J94">
        <v>0.84</v>
      </c>
      <c r="K94">
        <v>5</v>
      </c>
      <c r="L94">
        <v>0.78</v>
      </c>
      <c r="M94">
        <v>1.29</v>
      </c>
      <c r="N94">
        <v>600</v>
      </c>
      <c r="O94">
        <f t="shared" si="2"/>
        <v>2</v>
      </c>
      <c r="S94" s="2"/>
    </row>
    <row r="95" spans="1:19" x14ac:dyDescent="0.25">
      <c r="A95" t="s">
        <v>16</v>
      </c>
      <c r="B95">
        <v>12.25</v>
      </c>
      <c r="C95">
        <v>4.72</v>
      </c>
      <c r="D95">
        <v>2.54</v>
      </c>
      <c r="E95">
        <v>21</v>
      </c>
      <c r="F95">
        <v>89</v>
      </c>
      <c r="G95">
        <v>1.38</v>
      </c>
      <c r="H95">
        <v>0.47</v>
      </c>
      <c r="I95">
        <v>0.53</v>
      </c>
      <c r="J95">
        <v>0.8</v>
      </c>
      <c r="K95">
        <v>3.85</v>
      </c>
      <c r="L95">
        <v>0.75</v>
      </c>
      <c r="M95">
        <v>1.27</v>
      </c>
      <c r="N95">
        <v>720</v>
      </c>
      <c r="O95">
        <f t="shared" si="2"/>
        <v>2</v>
      </c>
      <c r="S95" s="2"/>
    </row>
    <row r="96" spans="1:19" x14ac:dyDescent="0.25">
      <c r="A96" t="s">
        <v>16</v>
      </c>
      <c r="B96">
        <v>12.53</v>
      </c>
      <c r="C96">
        <v>5.51</v>
      </c>
      <c r="D96">
        <v>2.64</v>
      </c>
      <c r="E96">
        <v>25</v>
      </c>
      <c r="F96">
        <v>96</v>
      </c>
      <c r="G96">
        <v>1.79</v>
      </c>
      <c r="H96">
        <v>0.6</v>
      </c>
      <c r="I96">
        <v>0.63</v>
      </c>
      <c r="J96">
        <v>1.1000000000000001</v>
      </c>
      <c r="K96">
        <v>5</v>
      </c>
      <c r="L96">
        <v>0.82</v>
      </c>
      <c r="M96">
        <v>1.69</v>
      </c>
      <c r="N96">
        <v>515</v>
      </c>
      <c r="O96">
        <f t="shared" si="2"/>
        <v>2</v>
      </c>
      <c r="S96" s="2"/>
    </row>
    <row r="97" spans="1:19" x14ac:dyDescent="0.25">
      <c r="A97" t="s">
        <v>16</v>
      </c>
      <c r="B97">
        <v>13.49</v>
      </c>
      <c r="C97">
        <v>3.59</v>
      </c>
      <c r="D97">
        <v>2.19</v>
      </c>
      <c r="E97">
        <v>19.5</v>
      </c>
      <c r="F97">
        <v>88</v>
      </c>
      <c r="G97">
        <v>1.62</v>
      </c>
      <c r="H97">
        <v>0.48</v>
      </c>
      <c r="I97">
        <v>0.57999999999999996</v>
      </c>
      <c r="J97">
        <v>0.88</v>
      </c>
      <c r="K97">
        <v>5.7</v>
      </c>
      <c r="L97">
        <v>0.81</v>
      </c>
      <c r="M97">
        <v>1.82</v>
      </c>
      <c r="N97">
        <v>580</v>
      </c>
      <c r="O97">
        <f t="shared" si="2"/>
        <v>2</v>
      </c>
      <c r="S97" s="2"/>
    </row>
    <row r="98" spans="1:19" x14ac:dyDescent="0.25">
      <c r="A98" t="s">
        <v>16</v>
      </c>
      <c r="B98">
        <v>12.93</v>
      </c>
      <c r="C98">
        <v>2.81</v>
      </c>
      <c r="D98">
        <v>2.7</v>
      </c>
      <c r="E98">
        <v>21</v>
      </c>
      <c r="F98">
        <v>96</v>
      </c>
      <c r="G98">
        <v>1.54</v>
      </c>
      <c r="H98">
        <v>0.5</v>
      </c>
      <c r="I98">
        <v>0.53</v>
      </c>
      <c r="J98">
        <v>0.75</v>
      </c>
      <c r="K98">
        <v>4.5999999999999996</v>
      </c>
      <c r="L98">
        <v>0.77</v>
      </c>
      <c r="M98">
        <v>2.31</v>
      </c>
      <c r="N98">
        <v>600</v>
      </c>
      <c r="O98">
        <f t="shared" ref="O98:O127" si="3">IF(A98=V$2,U$2,IF(A98=V$3,U$3,U$4))</f>
        <v>2</v>
      </c>
      <c r="S98" s="2"/>
    </row>
    <row r="99" spans="1:19" x14ac:dyDescent="0.25">
      <c r="A99" t="s">
        <v>16</v>
      </c>
      <c r="B99">
        <v>13.36</v>
      </c>
      <c r="C99">
        <v>2.56</v>
      </c>
      <c r="D99">
        <v>2.35</v>
      </c>
      <c r="E99">
        <v>20</v>
      </c>
      <c r="F99">
        <v>89</v>
      </c>
      <c r="G99">
        <v>1.4</v>
      </c>
      <c r="H99">
        <v>0.5</v>
      </c>
      <c r="I99">
        <v>0.37</v>
      </c>
      <c r="J99">
        <v>0.64</v>
      </c>
      <c r="K99">
        <v>5.6</v>
      </c>
      <c r="L99">
        <v>0.7</v>
      </c>
      <c r="M99">
        <v>2.4700000000000002</v>
      </c>
      <c r="N99">
        <v>780</v>
      </c>
      <c r="O99">
        <f t="shared" si="3"/>
        <v>2</v>
      </c>
      <c r="S99" s="2"/>
    </row>
    <row r="100" spans="1:19" x14ac:dyDescent="0.25">
      <c r="A100" t="s">
        <v>16</v>
      </c>
      <c r="B100">
        <v>13.52</v>
      </c>
      <c r="C100">
        <v>3.17</v>
      </c>
      <c r="D100">
        <v>2.72</v>
      </c>
      <c r="E100">
        <v>23.5</v>
      </c>
      <c r="F100">
        <v>97</v>
      </c>
      <c r="G100">
        <v>1.55</v>
      </c>
      <c r="H100">
        <v>0.52</v>
      </c>
      <c r="I100">
        <v>0.5</v>
      </c>
      <c r="J100">
        <v>0.55000000000000004</v>
      </c>
      <c r="K100">
        <v>4.3499999999999996</v>
      </c>
      <c r="L100">
        <v>0.89</v>
      </c>
      <c r="M100">
        <v>2.06</v>
      </c>
      <c r="N100">
        <v>520</v>
      </c>
      <c r="O100">
        <f t="shared" si="3"/>
        <v>2</v>
      </c>
      <c r="S100" s="2"/>
    </row>
    <row r="101" spans="1:19" x14ac:dyDescent="0.25">
      <c r="A101" t="s">
        <v>16</v>
      </c>
      <c r="B101">
        <v>13.62</v>
      </c>
      <c r="C101">
        <v>4.95</v>
      </c>
      <c r="D101">
        <v>2.35</v>
      </c>
      <c r="E101">
        <v>20</v>
      </c>
      <c r="F101">
        <v>92</v>
      </c>
      <c r="G101">
        <v>2</v>
      </c>
      <c r="H101">
        <v>0.8</v>
      </c>
      <c r="I101">
        <v>0.47</v>
      </c>
      <c r="J101">
        <v>1.02</v>
      </c>
      <c r="K101">
        <v>4.4000000000000004</v>
      </c>
      <c r="L101">
        <v>0.91</v>
      </c>
      <c r="M101">
        <v>2.0499999999999998</v>
      </c>
      <c r="N101">
        <v>550</v>
      </c>
      <c r="O101">
        <f t="shared" si="3"/>
        <v>2</v>
      </c>
      <c r="S101" s="2"/>
    </row>
    <row r="102" spans="1:19" x14ac:dyDescent="0.25">
      <c r="A102" t="s">
        <v>16</v>
      </c>
      <c r="B102">
        <v>13.16</v>
      </c>
      <c r="C102">
        <v>3.57</v>
      </c>
      <c r="D102">
        <v>2.15</v>
      </c>
      <c r="E102">
        <v>21</v>
      </c>
      <c r="F102">
        <v>102</v>
      </c>
      <c r="G102">
        <v>1.5</v>
      </c>
      <c r="H102">
        <v>0.55000000000000004</v>
      </c>
      <c r="I102">
        <v>0.43</v>
      </c>
      <c r="J102">
        <v>1.3</v>
      </c>
      <c r="K102">
        <v>4</v>
      </c>
      <c r="L102">
        <v>0.6</v>
      </c>
      <c r="M102">
        <v>1.68</v>
      </c>
      <c r="N102">
        <v>830</v>
      </c>
      <c r="O102">
        <f t="shared" si="3"/>
        <v>2</v>
      </c>
      <c r="S102" s="2"/>
    </row>
    <row r="103" spans="1:19" x14ac:dyDescent="0.25">
      <c r="A103" t="s">
        <v>16</v>
      </c>
      <c r="B103">
        <v>13.88</v>
      </c>
      <c r="C103">
        <v>5.04</v>
      </c>
      <c r="D103">
        <v>2.23</v>
      </c>
      <c r="E103">
        <v>20</v>
      </c>
      <c r="F103">
        <v>80</v>
      </c>
      <c r="G103">
        <v>0.98</v>
      </c>
      <c r="H103">
        <v>0.34</v>
      </c>
      <c r="I103">
        <v>0.4</v>
      </c>
      <c r="J103">
        <v>0.68</v>
      </c>
      <c r="K103">
        <v>4.9000000000000004</v>
      </c>
      <c r="L103">
        <v>0.57999999999999996</v>
      </c>
      <c r="M103">
        <v>1.33</v>
      </c>
      <c r="N103">
        <v>415</v>
      </c>
      <c r="O103">
        <f t="shared" si="3"/>
        <v>2</v>
      </c>
      <c r="S103" s="2"/>
    </row>
    <row r="104" spans="1:19" x14ac:dyDescent="0.25">
      <c r="A104" t="s">
        <v>16</v>
      </c>
      <c r="B104">
        <v>12.87</v>
      </c>
      <c r="C104">
        <v>4.6100000000000003</v>
      </c>
      <c r="D104">
        <v>2.48</v>
      </c>
      <c r="E104">
        <v>21.5</v>
      </c>
      <c r="F104">
        <v>86</v>
      </c>
      <c r="G104">
        <v>1.7</v>
      </c>
      <c r="H104">
        <v>0.65</v>
      </c>
      <c r="I104">
        <v>0.47</v>
      </c>
      <c r="J104">
        <v>0.86</v>
      </c>
      <c r="K104">
        <v>7.65</v>
      </c>
      <c r="L104">
        <v>0.54</v>
      </c>
      <c r="M104">
        <v>1.86</v>
      </c>
      <c r="N104">
        <v>625</v>
      </c>
      <c r="O104">
        <f t="shared" si="3"/>
        <v>2</v>
      </c>
      <c r="S104" s="2"/>
    </row>
    <row r="105" spans="1:19" x14ac:dyDescent="0.25">
      <c r="A105" t="s">
        <v>16</v>
      </c>
      <c r="B105">
        <v>13.32</v>
      </c>
      <c r="C105">
        <v>3.24</v>
      </c>
      <c r="D105">
        <v>2.38</v>
      </c>
      <c r="E105">
        <v>21.5</v>
      </c>
      <c r="F105">
        <v>92</v>
      </c>
      <c r="G105">
        <v>1.93</v>
      </c>
      <c r="H105">
        <v>0.76</v>
      </c>
      <c r="I105">
        <v>0.45</v>
      </c>
      <c r="J105">
        <v>1.25</v>
      </c>
      <c r="K105">
        <v>8.42</v>
      </c>
      <c r="L105">
        <v>0.55000000000000004</v>
      </c>
      <c r="M105">
        <v>1.62</v>
      </c>
      <c r="N105">
        <v>650</v>
      </c>
      <c r="O105">
        <f t="shared" si="3"/>
        <v>2</v>
      </c>
      <c r="S105" s="2"/>
    </row>
    <row r="106" spans="1:19" x14ac:dyDescent="0.25">
      <c r="A106" t="s">
        <v>16</v>
      </c>
      <c r="B106">
        <v>13.08</v>
      </c>
      <c r="C106">
        <v>3.9</v>
      </c>
      <c r="D106">
        <v>2.36</v>
      </c>
      <c r="E106">
        <v>21.5</v>
      </c>
      <c r="F106">
        <v>113</v>
      </c>
      <c r="G106">
        <v>1.41</v>
      </c>
      <c r="H106">
        <v>1.39</v>
      </c>
      <c r="I106">
        <v>0.34</v>
      </c>
      <c r="J106">
        <v>1.1399999999999999</v>
      </c>
      <c r="K106">
        <v>9.4</v>
      </c>
      <c r="L106">
        <v>0.56999999999999995</v>
      </c>
      <c r="M106">
        <v>1.33</v>
      </c>
      <c r="N106">
        <v>550</v>
      </c>
      <c r="O106">
        <f t="shared" si="3"/>
        <v>2</v>
      </c>
      <c r="S106" s="2"/>
    </row>
    <row r="107" spans="1:19" x14ac:dyDescent="0.25">
      <c r="A107" t="s">
        <v>16</v>
      </c>
      <c r="B107">
        <v>13.5</v>
      </c>
      <c r="C107">
        <v>3.12</v>
      </c>
      <c r="D107">
        <v>2.62</v>
      </c>
      <c r="E107">
        <v>24</v>
      </c>
      <c r="F107">
        <v>123</v>
      </c>
      <c r="G107">
        <v>1.4</v>
      </c>
      <c r="H107">
        <v>1.57</v>
      </c>
      <c r="I107">
        <v>0.22</v>
      </c>
      <c r="J107">
        <v>1.25</v>
      </c>
      <c r="K107">
        <v>8.6</v>
      </c>
      <c r="L107">
        <v>0.59</v>
      </c>
      <c r="M107">
        <v>1.3</v>
      </c>
      <c r="N107">
        <v>500</v>
      </c>
      <c r="O107">
        <f t="shared" si="3"/>
        <v>2</v>
      </c>
      <c r="S107" s="2"/>
    </row>
    <row r="108" spans="1:19" x14ac:dyDescent="0.25">
      <c r="A108" t="s">
        <v>16</v>
      </c>
      <c r="B108">
        <v>12.79</v>
      </c>
      <c r="C108">
        <v>2.67</v>
      </c>
      <c r="D108">
        <v>2.48</v>
      </c>
      <c r="E108">
        <v>22</v>
      </c>
      <c r="F108">
        <v>112</v>
      </c>
      <c r="G108">
        <v>1.48</v>
      </c>
      <c r="H108">
        <v>1.36</v>
      </c>
      <c r="I108">
        <v>0.24</v>
      </c>
      <c r="J108">
        <v>1.26</v>
      </c>
      <c r="K108">
        <v>10.8</v>
      </c>
      <c r="L108">
        <v>0.48</v>
      </c>
      <c r="M108">
        <v>1.47</v>
      </c>
      <c r="N108">
        <v>480</v>
      </c>
      <c r="O108">
        <f t="shared" si="3"/>
        <v>2</v>
      </c>
      <c r="S108" s="2"/>
    </row>
    <row r="109" spans="1:19" x14ac:dyDescent="0.25">
      <c r="A109" t="s">
        <v>16</v>
      </c>
      <c r="B109">
        <v>13.11</v>
      </c>
      <c r="C109">
        <v>1.9</v>
      </c>
      <c r="D109">
        <v>2.75</v>
      </c>
      <c r="E109">
        <v>25.5</v>
      </c>
      <c r="F109">
        <v>116</v>
      </c>
      <c r="G109">
        <v>2.2000000000000002</v>
      </c>
      <c r="H109">
        <v>1.28</v>
      </c>
      <c r="I109">
        <v>0.26</v>
      </c>
      <c r="J109">
        <v>1.56</v>
      </c>
      <c r="K109">
        <v>7.1</v>
      </c>
      <c r="L109">
        <v>0.61</v>
      </c>
      <c r="M109">
        <v>1.33</v>
      </c>
      <c r="N109">
        <v>425</v>
      </c>
      <c r="O109">
        <f t="shared" si="3"/>
        <v>2</v>
      </c>
      <c r="S109" s="2"/>
    </row>
    <row r="110" spans="1:19" x14ac:dyDescent="0.25">
      <c r="A110" t="s">
        <v>16</v>
      </c>
      <c r="B110">
        <v>12.58</v>
      </c>
      <c r="C110">
        <v>1.29</v>
      </c>
      <c r="D110">
        <v>2.1</v>
      </c>
      <c r="E110">
        <v>20</v>
      </c>
      <c r="F110">
        <v>103</v>
      </c>
      <c r="G110">
        <v>1.48</v>
      </c>
      <c r="H110">
        <v>0.57999999999999996</v>
      </c>
      <c r="I110">
        <v>0.53</v>
      </c>
      <c r="J110">
        <v>1.4</v>
      </c>
      <c r="K110">
        <v>7.6</v>
      </c>
      <c r="L110">
        <v>0.57999999999999996</v>
      </c>
      <c r="M110">
        <v>1.55</v>
      </c>
      <c r="N110">
        <v>640</v>
      </c>
      <c r="O110">
        <f t="shared" si="3"/>
        <v>2</v>
      </c>
      <c r="S110" s="2"/>
    </row>
    <row r="111" spans="1:19" x14ac:dyDescent="0.25">
      <c r="A111" t="s">
        <v>16</v>
      </c>
      <c r="B111">
        <v>13.17</v>
      </c>
      <c r="C111">
        <v>5.19</v>
      </c>
      <c r="D111">
        <v>2.3199999999999998</v>
      </c>
      <c r="E111">
        <v>22</v>
      </c>
      <c r="F111">
        <v>93</v>
      </c>
      <c r="G111">
        <v>1.74</v>
      </c>
      <c r="H111">
        <v>0.63</v>
      </c>
      <c r="I111">
        <v>0.61</v>
      </c>
      <c r="J111">
        <v>1.55</v>
      </c>
      <c r="K111">
        <v>7.9</v>
      </c>
      <c r="L111">
        <v>0.6</v>
      </c>
      <c r="M111">
        <v>1.48</v>
      </c>
      <c r="N111">
        <v>725</v>
      </c>
      <c r="O111">
        <f t="shared" si="3"/>
        <v>2</v>
      </c>
      <c r="S111" s="2"/>
    </row>
    <row r="112" spans="1:19" x14ac:dyDescent="0.25">
      <c r="A112" t="s">
        <v>16</v>
      </c>
      <c r="B112">
        <v>13.84</v>
      </c>
      <c r="C112">
        <v>4.12</v>
      </c>
      <c r="D112">
        <v>2.38</v>
      </c>
      <c r="E112">
        <v>19.5</v>
      </c>
      <c r="F112">
        <v>89</v>
      </c>
      <c r="G112">
        <v>1.8</v>
      </c>
      <c r="H112">
        <v>0.83</v>
      </c>
      <c r="I112">
        <v>0.48</v>
      </c>
      <c r="J112">
        <v>1.56</v>
      </c>
      <c r="K112">
        <v>9.01</v>
      </c>
      <c r="L112">
        <v>0.56999999999999995</v>
      </c>
      <c r="M112">
        <v>1.64</v>
      </c>
      <c r="N112">
        <v>480</v>
      </c>
      <c r="O112">
        <f t="shared" si="3"/>
        <v>2</v>
      </c>
      <c r="S112" s="2"/>
    </row>
    <row r="113" spans="1:19" x14ac:dyDescent="0.25">
      <c r="A113" t="s">
        <v>16</v>
      </c>
      <c r="B113">
        <v>14.34</v>
      </c>
      <c r="C113">
        <v>1.68</v>
      </c>
      <c r="D113">
        <v>2.7</v>
      </c>
      <c r="E113">
        <v>25</v>
      </c>
      <c r="F113">
        <v>98</v>
      </c>
      <c r="G113">
        <v>2.8</v>
      </c>
      <c r="H113">
        <v>1.31</v>
      </c>
      <c r="I113">
        <v>0.53</v>
      </c>
      <c r="J113">
        <v>2.7</v>
      </c>
      <c r="K113">
        <v>13</v>
      </c>
      <c r="L113">
        <v>0.56999999999999995</v>
      </c>
      <c r="M113">
        <v>1.96</v>
      </c>
      <c r="N113">
        <v>660</v>
      </c>
      <c r="O113">
        <f t="shared" si="3"/>
        <v>2</v>
      </c>
      <c r="S113" s="2"/>
    </row>
    <row r="114" spans="1:19" x14ac:dyDescent="0.25">
      <c r="A114" t="s">
        <v>16</v>
      </c>
      <c r="B114">
        <v>13.48</v>
      </c>
      <c r="C114">
        <v>1.67</v>
      </c>
      <c r="D114">
        <v>2.64</v>
      </c>
      <c r="E114">
        <v>22.5</v>
      </c>
      <c r="F114">
        <v>89</v>
      </c>
      <c r="G114">
        <v>2.6</v>
      </c>
      <c r="H114">
        <v>1.1000000000000001</v>
      </c>
      <c r="I114">
        <v>0.52</v>
      </c>
      <c r="J114">
        <v>2.29</v>
      </c>
      <c r="K114">
        <v>11.75</v>
      </c>
      <c r="L114">
        <v>0.56999999999999995</v>
      </c>
      <c r="M114">
        <v>1.78</v>
      </c>
      <c r="N114">
        <v>620</v>
      </c>
      <c r="O114">
        <f t="shared" si="3"/>
        <v>2</v>
      </c>
      <c r="S114" s="2"/>
    </row>
    <row r="115" spans="1:19" x14ac:dyDescent="0.25">
      <c r="A115" t="s">
        <v>16</v>
      </c>
      <c r="B115">
        <v>12.36</v>
      </c>
      <c r="C115">
        <v>3.83</v>
      </c>
      <c r="D115">
        <v>2.38</v>
      </c>
      <c r="E115">
        <v>21</v>
      </c>
      <c r="F115">
        <v>88</v>
      </c>
      <c r="G115">
        <v>2.2999999999999998</v>
      </c>
      <c r="H115">
        <v>0.92</v>
      </c>
      <c r="I115">
        <v>0.5</v>
      </c>
      <c r="J115">
        <v>1.04</v>
      </c>
      <c r="K115">
        <v>7.65</v>
      </c>
      <c r="L115">
        <v>0.56000000000000005</v>
      </c>
      <c r="M115">
        <v>1.58</v>
      </c>
      <c r="N115">
        <v>520</v>
      </c>
      <c r="O115">
        <f t="shared" si="3"/>
        <v>2</v>
      </c>
      <c r="S115" s="2"/>
    </row>
    <row r="116" spans="1:19" x14ac:dyDescent="0.25">
      <c r="A116" t="s">
        <v>16</v>
      </c>
      <c r="B116">
        <v>13.69</v>
      </c>
      <c r="C116">
        <v>3.26</v>
      </c>
      <c r="D116">
        <v>2.54</v>
      </c>
      <c r="E116">
        <v>20</v>
      </c>
      <c r="F116">
        <v>107</v>
      </c>
      <c r="G116">
        <v>1.83</v>
      </c>
      <c r="H116">
        <v>0.56000000000000005</v>
      </c>
      <c r="I116">
        <v>0.5</v>
      </c>
      <c r="J116">
        <v>0.8</v>
      </c>
      <c r="K116">
        <v>5.88</v>
      </c>
      <c r="L116">
        <v>0.96</v>
      </c>
      <c r="M116">
        <v>1.82</v>
      </c>
      <c r="N116">
        <v>680</v>
      </c>
      <c r="O116">
        <f t="shared" si="3"/>
        <v>2</v>
      </c>
      <c r="S116" s="2"/>
    </row>
    <row r="117" spans="1:19" x14ac:dyDescent="0.25">
      <c r="A117" t="s">
        <v>16</v>
      </c>
      <c r="B117">
        <v>12.85</v>
      </c>
      <c r="C117">
        <v>3.27</v>
      </c>
      <c r="D117">
        <v>2.58</v>
      </c>
      <c r="E117">
        <v>22</v>
      </c>
      <c r="F117">
        <v>106</v>
      </c>
      <c r="G117">
        <v>1.65</v>
      </c>
      <c r="H117">
        <v>0.6</v>
      </c>
      <c r="I117">
        <v>0.6</v>
      </c>
      <c r="J117">
        <v>0.96</v>
      </c>
      <c r="K117">
        <v>5.58</v>
      </c>
      <c r="L117">
        <v>0.87</v>
      </c>
      <c r="M117">
        <v>2.11</v>
      </c>
      <c r="N117">
        <v>570</v>
      </c>
      <c r="O117">
        <f t="shared" si="3"/>
        <v>2</v>
      </c>
      <c r="S117" s="2"/>
    </row>
    <row r="118" spans="1:19" x14ac:dyDescent="0.25">
      <c r="A118" t="s">
        <v>16</v>
      </c>
      <c r="B118">
        <v>12.96</v>
      </c>
      <c r="C118">
        <v>3.45</v>
      </c>
      <c r="D118">
        <v>2.35</v>
      </c>
      <c r="E118">
        <v>18.5</v>
      </c>
      <c r="F118">
        <v>106</v>
      </c>
      <c r="G118">
        <v>1.39</v>
      </c>
      <c r="H118">
        <v>0.7</v>
      </c>
      <c r="I118">
        <v>0.4</v>
      </c>
      <c r="J118">
        <v>0.94</v>
      </c>
      <c r="K118">
        <v>5.28</v>
      </c>
      <c r="L118">
        <v>0.68</v>
      </c>
      <c r="M118">
        <v>1.75</v>
      </c>
      <c r="N118">
        <v>675</v>
      </c>
      <c r="O118">
        <f t="shared" si="3"/>
        <v>2</v>
      </c>
      <c r="S118" s="2"/>
    </row>
    <row r="119" spans="1:19" x14ac:dyDescent="0.25">
      <c r="A119" t="s">
        <v>16</v>
      </c>
      <c r="B119">
        <v>13.73</v>
      </c>
      <c r="C119">
        <v>4.3600000000000003</v>
      </c>
      <c r="D119">
        <v>2.2599999999999998</v>
      </c>
      <c r="E119">
        <v>22.5</v>
      </c>
      <c r="F119">
        <v>88</v>
      </c>
      <c r="G119">
        <v>1.28</v>
      </c>
      <c r="H119">
        <v>0.47</v>
      </c>
      <c r="I119">
        <v>0.52</v>
      </c>
      <c r="J119">
        <v>1.1499999999999999</v>
      </c>
      <c r="K119">
        <v>6.62</v>
      </c>
      <c r="L119">
        <v>0.78</v>
      </c>
      <c r="M119">
        <v>1.75</v>
      </c>
      <c r="N119">
        <v>520</v>
      </c>
      <c r="O119">
        <f t="shared" si="3"/>
        <v>2</v>
      </c>
      <c r="S119" s="2"/>
    </row>
    <row r="120" spans="1:19" x14ac:dyDescent="0.25">
      <c r="A120" t="s">
        <v>16</v>
      </c>
      <c r="B120">
        <v>12.82</v>
      </c>
      <c r="C120">
        <v>3.37</v>
      </c>
      <c r="D120">
        <v>2.2999999999999998</v>
      </c>
      <c r="E120">
        <v>19.5</v>
      </c>
      <c r="F120">
        <v>88</v>
      </c>
      <c r="G120">
        <v>1.48</v>
      </c>
      <c r="H120">
        <v>0.66</v>
      </c>
      <c r="I120">
        <v>0.4</v>
      </c>
      <c r="J120">
        <v>0.97</v>
      </c>
      <c r="K120">
        <v>10.26</v>
      </c>
      <c r="L120">
        <v>0.72</v>
      </c>
      <c r="M120">
        <v>1.75</v>
      </c>
      <c r="N120">
        <v>685</v>
      </c>
      <c r="O120">
        <f t="shared" si="3"/>
        <v>2</v>
      </c>
      <c r="S120" s="2"/>
    </row>
    <row r="121" spans="1:19" x14ac:dyDescent="0.25">
      <c r="A121" t="s">
        <v>16</v>
      </c>
      <c r="B121">
        <v>13.58</v>
      </c>
      <c r="C121">
        <v>2.58</v>
      </c>
      <c r="D121">
        <v>2.69</v>
      </c>
      <c r="E121">
        <v>24.5</v>
      </c>
      <c r="F121">
        <v>105</v>
      </c>
      <c r="G121">
        <v>1.55</v>
      </c>
      <c r="H121">
        <v>0.84</v>
      </c>
      <c r="I121">
        <v>0.39</v>
      </c>
      <c r="J121">
        <v>1.54</v>
      </c>
      <c r="K121">
        <v>8.66</v>
      </c>
      <c r="L121">
        <v>0.74</v>
      </c>
      <c r="M121">
        <v>1.8</v>
      </c>
      <c r="N121">
        <v>750</v>
      </c>
      <c r="O121">
        <f t="shared" si="3"/>
        <v>2</v>
      </c>
      <c r="S121" s="2"/>
    </row>
    <row r="122" spans="1:19" x14ac:dyDescent="0.25">
      <c r="A122" t="s">
        <v>16</v>
      </c>
      <c r="B122">
        <v>13.4</v>
      </c>
      <c r="C122">
        <v>4.5999999999999996</v>
      </c>
      <c r="D122">
        <v>2.86</v>
      </c>
      <c r="E122">
        <v>25</v>
      </c>
      <c r="F122">
        <v>112</v>
      </c>
      <c r="G122">
        <v>1.98</v>
      </c>
      <c r="H122">
        <v>0.96</v>
      </c>
      <c r="I122">
        <v>0.27</v>
      </c>
      <c r="J122">
        <v>1.1100000000000001</v>
      </c>
      <c r="K122">
        <v>8.5</v>
      </c>
      <c r="L122">
        <v>0.67</v>
      </c>
      <c r="M122">
        <v>1.92</v>
      </c>
      <c r="N122">
        <v>630</v>
      </c>
      <c r="O122">
        <f t="shared" si="3"/>
        <v>2</v>
      </c>
      <c r="S122" s="2"/>
    </row>
    <row r="123" spans="1:19" x14ac:dyDescent="0.25">
      <c r="A123" t="s">
        <v>16</v>
      </c>
      <c r="B123">
        <v>12.77</v>
      </c>
      <c r="C123">
        <v>2.39</v>
      </c>
      <c r="D123">
        <v>2.2799999999999998</v>
      </c>
      <c r="E123">
        <v>19.5</v>
      </c>
      <c r="F123">
        <v>86</v>
      </c>
      <c r="G123">
        <v>1.39</v>
      </c>
      <c r="H123">
        <v>0.51</v>
      </c>
      <c r="I123">
        <v>0.48</v>
      </c>
      <c r="J123">
        <v>0.64</v>
      </c>
      <c r="K123">
        <v>9.8999989999999993</v>
      </c>
      <c r="L123">
        <v>0.56999999999999995</v>
      </c>
      <c r="M123">
        <v>1.63</v>
      </c>
      <c r="N123">
        <v>470</v>
      </c>
      <c r="O123">
        <f t="shared" si="3"/>
        <v>2</v>
      </c>
      <c r="S123" s="2"/>
    </row>
    <row r="124" spans="1:19" x14ac:dyDescent="0.25">
      <c r="A124" t="s">
        <v>16</v>
      </c>
      <c r="B124">
        <v>14.16</v>
      </c>
      <c r="C124">
        <v>2.5099999999999998</v>
      </c>
      <c r="D124">
        <v>2.48</v>
      </c>
      <c r="E124">
        <v>20</v>
      </c>
      <c r="F124">
        <v>91</v>
      </c>
      <c r="G124">
        <v>1.68</v>
      </c>
      <c r="H124">
        <v>0.7</v>
      </c>
      <c r="I124">
        <v>0.44</v>
      </c>
      <c r="J124">
        <v>1.24</v>
      </c>
      <c r="K124">
        <v>9.6999999999999993</v>
      </c>
      <c r="L124">
        <v>0.62</v>
      </c>
      <c r="M124">
        <v>1.71</v>
      </c>
      <c r="N124">
        <v>660</v>
      </c>
      <c r="O124">
        <f t="shared" si="3"/>
        <v>2</v>
      </c>
      <c r="S124" s="2"/>
    </row>
    <row r="125" spans="1:19" x14ac:dyDescent="0.25">
      <c r="A125" t="s">
        <v>16</v>
      </c>
      <c r="B125">
        <v>13.4</v>
      </c>
      <c r="C125">
        <v>3.91</v>
      </c>
      <c r="D125">
        <v>2.48</v>
      </c>
      <c r="E125">
        <v>23</v>
      </c>
      <c r="F125">
        <v>102</v>
      </c>
      <c r="G125">
        <v>1.8</v>
      </c>
      <c r="H125">
        <v>0.75</v>
      </c>
      <c r="I125">
        <v>0.43</v>
      </c>
      <c r="J125">
        <v>1.41</v>
      </c>
      <c r="K125">
        <v>7.3</v>
      </c>
      <c r="L125">
        <v>0.7</v>
      </c>
      <c r="M125">
        <v>1.56</v>
      </c>
      <c r="N125">
        <v>750</v>
      </c>
      <c r="O125">
        <f t="shared" si="3"/>
        <v>2</v>
      </c>
      <c r="S125" s="2"/>
    </row>
    <row r="126" spans="1:19" x14ac:dyDescent="0.25">
      <c r="A126" t="s">
        <v>16</v>
      </c>
      <c r="B126">
        <v>13.27</v>
      </c>
      <c r="C126">
        <v>4.28</v>
      </c>
      <c r="D126">
        <v>2.2599999999999998</v>
      </c>
      <c r="E126">
        <v>20</v>
      </c>
      <c r="F126">
        <v>120</v>
      </c>
      <c r="G126">
        <v>1.59</v>
      </c>
      <c r="H126">
        <v>0.69</v>
      </c>
      <c r="I126">
        <v>0.43</v>
      </c>
      <c r="J126">
        <v>1.35</v>
      </c>
      <c r="K126">
        <v>10.199999999999999</v>
      </c>
      <c r="L126">
        <v>0.59</v>
      </c>
      <c r="M126">
        <v>1.56</v>
      </c>
      <c r="N126">
        <v>835</v>
      </c>
      <c r="O126">
        <f t="shared" si="3"/>
        <v>2</v>
      </c>
      <c r="S126" s="2"/>
    </row>
    <row r="127" spans="1:19" x14ac:dyDescent="0.25">
      <c r="A127" t="s">
        <v>16</v>
      </c>
      <c r="B127">
        <v>13.17</v>
      </c>
      <c r="C127">
        <v>2.59</v>
      </c>
      <c r="D127">
        <v>2.37</v>
      </c>
      <c r="E127">
        <v>20</v>
      </c>
      <c r="F127">
        <v>120</v>
      </c>
      <c r="G127">
        <v>1.65</v>
      </c>
      <c r="H127">
        <v>0.68</v>
      </c>
      <c r="I127">
        <v>0.53</v>
      </c>
      <c r="J127">
        <v>1.46</v>
      </c>
      <c r="K127">
        <v>9.3000000000000007</v>
      </c>
      <c r="L127">
        <v>0.6</v>
      </c>
      <c r="M127">
        <v>1.62</v>
      </c>
      <c r="N127">
        <v>840</v>
      </c>
      <c r="O127">
        <f t="shared" si="3"/>
        <v>2</v>
      </c>
      <c r="S127" s="2"/>
    </row>
    <row r="128" spans="1:19" x14ac:dyDescent="0.25">
      <c r="S128" s="2"/>
    </row>
    <row r="129" spans="19:19" x14ac:dyDescent="0.25">
      <c r="S129" s="2"/>
    </row>
    <row r="130" spans="19:19" x14ac:dyDescent="0.25">
      <c r="S130" s="2"/>
    </row>
    <row r="131" spans="19:19" x14ac:dyDescent="0.25">
      <c r="S131" s="2"/>
    </row>
    <row r="132" spans="19:19" x14ac:dyDescent="0.25">
      <c r="S132" s="2"/>
    </row>
    <row r="133" spans="19:19" x14ac:dyDescent="0.25">
      <c r="S133" s="2"/>
    </row>
    <row r="134" spans="19:19" x14ac:dyDescent="0.25">
      <c r="S134" s="2"/>
    </row>
    <row r="135" spans="19:19" x14ac:dyDescent="0.25">
      <c r="S135" s="2"/>
    </row>
    <row r="136" spans="19:19" x14ac:dyDescent="0.25">
      <c r="S136" s="2"/>
    </row>
    <row r="137" spans="19:19" x14ac:dyDescent="0.25">
      <c r="S137" s="2"/>
    </row>
    <row r="138" spans="19:19" x14ac:dyDescent="0.25">
      <c r="S138" s="2"/>
    </row>
    <row r="139" spans="19:19" x14ac:dyDescent="0.25">
      <c r="S139" s="2"/>
    </row>
    <row r="140" spans="19:19" x14ac:dyDescent="0.25">
      <c r="S140" s="2"/>
    </row>
    <row r="141" spans="19:19" x14ac:dyDescent="0.25">
      <c r="S141" s="2"/>
    </row>
    <row r="142" spans="19:19" x14ac:dyDescent="0.25">
      <c r="S142" s="2"/>
    </row>
    <row r="143" spans="19:19" x14ac:dyDescent="0.25">
      <c r="S143" s="2"/>
    </row>
    <row r="144" spans="19:19" x14ac:dyDescent="0.25">
      <c r="S144" s="2"/>
    </row>
    <row r="145" spans="19:19" x14ac:dyDescent="0.25">
      <c r="S145" s="2"/>
    </row>
    <row r="146" spans="19:19" x14ac:dyDescent="0.25">
      <c r="S146" s="2"/>
    </row>
    <row r="147" spans="19:19" x14ac:dyDescent="0.25">
      <c r="S147" s="2"/>
    </row>
    <row r="148" spans="19:19" x14ac:dyDescent="0.25">
      <c r="S148" s="2"/>
    </row>
    <row r="149" spans="19:19" x14ac:dyDescent="0.25">
      <c r="S149" s="2"/>
    </row>
    <row r="150" spans="19:19" x14ac:dyDescent="0.25">
      <c r="S150" s="2"/>
    </row>
    <row r="151" spans="19:19" x14ac:dyDescent="0.25">
      <c r="S151" s="2"/>
    </row>
    <row r="152" spans="19:19" x14ac:dyDescent="0.25">
      <c r="S152" s="2"/>
    </row>
    <row r="153" spans="19:19" x14ac:dyDescent="0.25">
      <c r="S153" s="2"/>
    </row>
    <row r="154" spans="19:19" x14ac:dyDescent="0.25">
      <c r="S154" s="2"/>
    </row>
    <row r="155" spans="19:19" x14ac:dyDescent="0.25">
      <c r="S155" s="2"/>
    </row>
    <row r="156" spans="19:19" x14ac:dyDescent="0.25">
      <c r="S156" s="2"/>
    </row>
    <row r="157" spans="19:19" x14ac:dyDescent="0.25">
      <c r="S157" s="2"/>
    </row>
    <row r="158" spans="19:19" x14ac:dyDescent="0.25">
      <c r="S158" s="2"/>
    </row>
    <row r="159" spans="19:19" x14ac:dyDescent="0.25">
      <c r="S159" s="2"/>
    </row>
    <row r="160" spans="19:19" x14ac:dyDescent="0.25">
      <c r="S160" s="2"/>
    </row>
    <row r="161" spans="19:19" x14ac:dyDescent="0.25">
      <c r="S161" s="2"/>
    </row>
    <row r="162" spans="19:19" x14ac:dyDescent="0.25">
      <c r="S162" s="2"/>
    </row>
    <row r="163" spans="19:19" x14ac:dyDescent="0.25">
      <c r="S163" s="2"/>
    </row>
    <row r="164" spans="19:19" x14ac:dyDescent="0.25">
      <c r="S164" s="2"/>
    </row>
    <row r="165" spans="19:19" x14ac:dyDescent="0.25">
      <c r="S165" s="2"/>
    </row>
    <row r="166" spans="19:19" x14ac:dyDescent="0.25">
      <c r="S166" s="2"/>
    </row>
    <row r="167" spans="19:19" x14ac:dyDescent="0.25">
      <c r="S167" s="2"/>
    </row>
    <row r="168" spans="19:19" x14ac:dyDescent="0.25">
      <c r="S168" s="2"/>
    </row>
    <row r="169" spans="19:19" x14ac:dyDescent="0.25">
      <c r="S169" s="2"/>
    </row>
    <row r="170" spans="19:19" x14ac:dyDescent="0.25">
      <c r="S170" s="2"/>
    </row>
    <row r="171" spans="19:19" x14ac:dyDescent="0.25">
      <c r="S171" s="2"/>
    </row>
    <row r="172" spans="19:19" x14ac:dyDescent="0.25">
      <c r="S172" s="2"/>
    </row>
    <row r="173" spans="19:19" x14ac:dyDescent="0.25">
      <c r="S173" s="2"/>
    </row>
    <row r="174" spans="19:19" x14ac:dyDescent="0.25">
      <c r="S174" s="2"/>
    </row>
    <row r="175" spans="19:19" x14ac:dyDescent="0.25">
      <c r="S175" s="2"/>
    </row>
    <row r="176" spans="19:19" x14ac:dyDescent="0.25">
      <c r="S176" s="2"/>
    </row>
    <row r="177" spans="19:19" x14ac:dyDescent="0.25">
      <c r="S177" s="2"/>
    </row>
    <row r="178" spans="19:19" x14ac:dyDescent="0.25">
      <c r="S178" s="2"/>
    </row>
    <row r="179" spans="19:19" x14ac:dyDescent="0.25">
      <c r="S179" s="2"/>
    </row>
  </sheetData>
  <mergeCells count="1">
    <mergeCell ref="U34:V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
  <sheetViews>
    <sheetView topLeftCell="F31" workbookViewId="0">
      <selection activeCell="X34" sqref="X34"/>
    </sheetView>
  </sheetViews>
  <sheetFormatPr defaultRowHeight="15" x14ac:dyDescent="0.25"/>
  <cols>
    <col min="16" max="16" width="12.140625" customWidth="1"/>
    <col min="17" max="17" width="12.42578125" customWidth="1"/>
    <col min="20" max="20" width="7.42578125" customWidth="1"/>
    <col min="21" max="21" width="10.7109375" customWidth="1"/>
    <col min="22" max="22" width="4.5703125" bestFit="1" customWidth="1"/>
    <col min="23" max="23" width="9.28515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17</v>
      </c>
      <c r="P1" t="s">
        <v>35</v>
      </c>
      <c r="Q1" t="s">
        <v>36</v>
      </c>
      <c r="R1" t="s">
        <v>37</v>
      </c>
    </row>
    <row r="2" spans="1:24" x14ac:dyDescent="0.25">
      <c r="A2" t="s">
        <v>14</v>
      </c>
      <c r="B2">
        <v>14.23</v>
      </c>
      <c r="C2">
        <v>1.71</v>
      </c>
      <c r="D2">
        <v>2.4300000000000002</v>
      </c>
      <c r="E2">
        <v>15.6</v>
      </c>
      <c r="F2">
        <v>127</v>
      </c>
      <c r="G2">
        <v>2.8</v>
      </c>
      <c r="H2">
        <v>3.06</v>
      </c>
      <c r="I2">
        <v>0.28000000000000003</v>
      </c>
      <c r="J2">
        <v>2.29</v>
      </c>
      <c r="K2">
        <v>5.64</v>
      </c>
      <c r="L2">
        <v>1.04</v>
      </c>
      <c r="M2">
        <v>3.92</v>
      </c>
      <c r="N2">
        <v>1065</v>
      </c>
      <c r="O2">
        <f>IF(A2=V$2,U$2,IF(A2=V$3,U$3,U$4))</f>
        <v>0</v>
      </c>
      <c r="U2">
        <v>0</v>
      </c>
      <c r="V2" t="s">
        <v>14</v>
      </c>
    </row>
    <row r="3" spans="1:24" x14ac:dyDescent="0.25">
      <c r="A3" t="s">
        <v>14</v>
      </c>
      <c r="B3">
        <v>13.2</v>
      </c>
      <c r="C3">
        <v>1.78</v>
      </c>
      <c r="D3">
        <v>2.14</v>
      </c>
      <c r="E3">
        <v>11.2</v>
      </c>
      <c r="F3">
        <v>100</v>
      </c>
      <c r="G3">
        <v>2.65</v>
      </c>
      <c r="H3">
        <v>2.76</v>
      </c>
      <c r="I3">
        <v>0.26</v>
      </c>
      <c r="J3">
        <v>1.28</v>
      </c>
      <c r="K3">
        <v>4.38</v>
      </c>
      <c r="L3">
        <v>1.05</v>
      </c>
      <c r="M3">
        <v>3.4</v>
      </c>
      <c r="N3">
        <v>1050</v>
      </c>
      <c r="O3">
        <f t="shared" ref="O3:O53" si="0">IF(A3=V$2,U$2,IF(A3=V$3,U$3,U$4))</f>
        <v>0</v>
      </c>
      <c r="U3">
        <v>1</v>
      </c>
      <c r="V3" t="s">
        <v>15</v>
      </c>
    </row>
    <row r="4" spans="1:24" x14ac:dyDescent="0.25">
      <c r="A4" t="s">
        <v>14</v>
      </c>
      <c r="B4">
        <v>13.16</v>
      </c>
      <c r="C4">
        <v>2.36</v>
      </c>
      <c r="D4">
        <v>2.67</v>
      </c>
      <c r="E4">
        <v>18.600000000000001</v>
      </c>
      <c r="F4">
        <v>101</v>
      </c>
      <c r="G4">
        <v>2.8</v>
      </c>
      <c r="H4">
        <v>3.24</v>
      </c>
      <c r="I4">
        <v>0.3</v>
      </c>
      <c r="J4">
        <v>2.81</v>
      </c>
      <c r="K4">
        <v>5.68</v>
      </c>
      <c r="L4">
        <v>1.03</v>
      </c>
      <c r="M4">
        <v>3.17</v>
      </c>
      <c r="N4">
        <v>1185</v>
      </c>
      <c r="O4">
        <f t="shared" si="0"/>
        <v>0</v>
      </c>
      <c r="U4">
        <v>2</v>
      </c>
      <c r="V4" t="s">
        <v>16</v>
      </c>
    </row>
    <row r="5" spans="1:24" x14ac:dyDescent="0.25">
      <c r="A5" t="s">
        <v>14</v>
      </c>
      <c r="B5">
        <v>14.37</v>
      </c>
      <c r="C5">
        <v>1.95</v>
      </c>
      <c r="D5">
        <v>2.5</v>
      </c>
      <c r="E5">
        <v>16.8</v>
      </c>
      <c r="F5">
        <v>113</v>
      </c>
      <c r="G5">
        <v>3.85</v>
      </c>
      <c r="H5">
        <v>3.49</v>
      </c>
      <c r="I5">
        <v>0.24</v>
      </c>
      <c r="J5">
        <v>2.1800000000000002</v>
      </c>
      <c r="K5">
        <v>7.8</v>
      </c>
      <c r="L5">
        <v>0.86</v>
      </c>
      <c r="M5">
        <v>3.45</v>
      </c>
      <c r="N5">
        <v>1480</v>
      </c>
      <c r="O5">
        <f t="shared" si="0"/>
        <v>0</v>
      </c>
    </row>
    <row r="6" spans="1:24" x14ac:dyDescent="0.25">
      <c r="A6" t="s">
        <v>14</v>
      </c>
      <c r="B6">
        <v>13.75</v>
      </c>
      <c r="C6">
        <v>1.73</v>
      </c>
      <c r="D6">
        <v>2.41</v>
      </c>
      <c r="E6">
        <v>16</v>
      </c>
      <c r="F6">
        <v>89</v>
      </c>
      <c r="G6">
        <v>2.6</v>
      </c>
      <c r="H6">
        <v>2.76</v>
      </c>
      <c r="I6">
        <v>0.28999999999999998</v>
      </c>
      <c r="J6">
        <v>1.81</v>
      </c>
      <c r="K6">
        <v>5.6</v>
      </c>
      <c r="L6">
        <v>1.1499999999999999</v>
      </c>
      <c r="M6">
        <v>2.9</v>
      </c>
      <c r="N6">
        <v>1320</v>
      </c>
      <c r="O6">
        <f t="shared" si="0"/>
        <v>0</v>
      </c>
    </row>
    <row r="7" spans="1:24" x14ac:dyDescent="0.25">
      <c r="A7" t="s">
        <v>14</v>
      </c>
      <c r="B7">
        <v>14.75</v>
      </c>
      <c r="C7">
        <v>1.73</v>
      </c>
      <c r="D7">
        <v>2.39</v>
      </c>
      <c r="E7">
        <v>11.4</v>
      </c>
      <c r="F7">
        <v>91</v>
      </c>
      <c r="G7">
        <v>3.1</v>
      </c>
      <c r="H7">
        <v>3.69</v>
      </c>
      <c r="I7">
        <v>0.43</v>
      </c>
      <c r="J7">
        <v>2.81</v>
      </c>
      <c r="K7">
        <v>5.4</v>
      </c>
      <c r="L7">
        <v>1.25</v>
      </c>
      <c r="M7">
        <v>2.73</v>
      </c>
      <c r="N7">
        <v>1150</v>
      </c>
      <c r="O7">
        <f t="shared" si="0"/>
        <v>0</v>
      </c>
    </row>
    <row r="8" spans="1:24" x14ac:dyDescent="0.25">
      <c r="A8" t="s">
        <v>14</v>
      </c>
      <c r="B8">
        <v>14.19</v>
      </c>
      <c r="C8">
        <v>1.59</v>
      </c>
      <c r="D8">
        <v>2.48</v>
      </c>
      <c r="E8">
        <v>16.5</v>
      </c>
      <c r="F8">
        <v>108</v>
      </c>
      <c r="G8">
        <v>3.3</v>
      </c>
      <c r="H8">
        <v>3.93</v>
      </c>
      <c r="I8">
        <v>0.32</v>
      </c>
      <c r="J8">
        <v>1.86</v>
      </c>
      <c r="K8">
        <v>8.6999999999999993</v>
      </c>
      <c r="L8">
        <v>1.23</v>
      </c>
      <c r="M8">
        <v>2.82</v>
      </c>
      <c r="N8">
        <v>1680</v>
      </c>
      <c r="O8">
        <f t="shared" si="0"/>
        <v>0</v>
      </c>
      <c r="W8" t="s">
        <v>43</v>
      </c>
      <c r="X8" t="s">
        <v>42</v>
      </c>
    </row>
    <row r="9" spans="1:24" x14ac:dyDescent="0.25">
      <c r="A9" t="s">
        <v>14</v>
      </c>
      <c r="B9">
        <v>14.06</v>
      </c>
      <c r="C9">
        <v>1.63</v>
      </c>
      <c r="D9">
        <v>2.2799999999999998</v>
      </c>
      <c r="E9">
        <v>16</v>
      </c>
      <c r="F9">
        <v>126</v>
      </c>
      <c r="G9">
        <v>3</v>
      </c>
      <c r="H9">
        <v>3.17</v>
      </c>
      <c r="I9">
        <v>0.24</v>
      </c>
      <c r="J9">
        <v>2.1</v>
      </c>
      <c r="K9">
        <v>5.65</v>
      </c>
      <c r="L9">
        <v>1.0900000000000001</v>
      </c>
      <c r="M9">
        <v>3.71</v>
      </c>
      <c r="N9">
        <v>780</v>
      </c>
      <c r="O9">
        <f t="shared" si="0"/>
        <v>0</v>
      </c>
      <c r="U9">
        <v>14</v>
      </c>
      <c r="V9" t="s">
        <v>18</v>
      </c>
    </row>
    <row r="10" spans="1:24" x14ac:dyDescent="0.25">
      <c r="A10" t="s">
        <v>14</v>
      </c>
      <c r="B10">
        <v>13.05</v>
      </c>
      <c r="C10">
        <v>2.0499999999999998</v>
      </c>
      <c r="D10">
        <v>3.22</v>
      </c>
      <c r="E10">
        <v>25</v>
      </c>
      <c r="F10">
        <v>124</v>
      </c>
      <c r="G10">
        <v>2.63</v>
      </c>
      <c r="H10">
        <v>2.68</v>
      </c>
      <c r="I10">
        <v>0.47</v>
      </c>
      <c r="J10">
        <v>1.92</v>
      </c>
      <c r="K10">
        <v>3.58</v>
      </c>
      <c r="L10">
        <v>1.1299999999999999</v>
      </c>
      <c r="M10">
        <v>3.2</v>
      </c>
      <c r="N10">
        <v>830</v>
      </c>
      <c r="O10">
        <f t="shared" si="0"/>
        <v>0</v>
      </c>
      <c r="U10">
        <v>13</v>
      </c>
      <c r="V10" t="s">
        <v>19</v>
      </c>
    </row>
    <row r="11" spans="1:24" x14ac:dyDescent="0.25">
      <c r="A11" t="s">
        <v>14</v>
      </c>
      <c r="B11">
        <v>13.39</v>
      </c>
      <c r="C11">
        <v>1.77</v>
      </c>
      <c r="D11">
        <v>2.62</v>
      </c>
      <c r="E11">
        <v>16.100000000000001</v>
      </c>
      <c r="F11">
        <v>93</v>
      </c>
      <c r="G11">
        <v>2.85</v>
      </c>
      <c r="H11">
        <v>2.94</v>
      </c>
      <c r="I11">
        <v>0.34</v>
      </c>
      <c r="J11">
        <v>1.45</v>
      </c>
      <c r="K11">
        <v>4.8</v>
      </c>
      <c r="L11">
        <v>0.92</v>
      </c>
      <c r="M11">
        <v>3.22</v>
      </c>
      <c r="N11">
        <v>1195</v>
      </c>
      <c r="O11">
        <f t="shared" si="0"/>
        <v>0</v>
      </c>
      <c r="U11">
        <v>12</v>
      </c>
      <c r="V11" t="s">
        <v>20</v>
      </c>
    </row>
    <row r="12" spans="1:24" x14ac:dyDescent="0.25">
      <c r="A12" t="s">
        <v>14</v>
      </c>
      <c r="B12">
        <v>13.3</v>
      </c>
      <c r="C12">
        <v>1.72</v>
      </c>
      <c r="D12">
        <v>2.14</v>
      </c>
      <c r="E12">
        <v>17</v>
      </c>
      <c r="F12">
        <v>94</v>
      </c>
      <c r="G12">
        <v>2.4</v>
      </c>
      <c r="H12">
        <v>2.19</v>
      </c>
      <c r="I12">
        <v>0.27</v>
      </c>
      <c r="J12">
        <v>1.35</v>
      </c>
      <c r="K12">
        <v>3.95</v>
      </c>
      <c r="L12">
        <v>1.02</v>
      </c>
      <c r="M12">
        <v>2.77</v>
      </c>
      <c r="N12">
        <v>1285</v>
      </c>
      <c r="O12">
        <f t="shared" si="0"/>
        <v>0</v>
      </c>
      <c r="U12">
        <v>11</v>
      </c>
      <c r="V12" t="s">
        <v>21</v>
      </c>
    </row>
    <row r="13" spans="1:24" x14ac:dyDescent="0.25">
      <c r="A13" t="s">
        <v>14</v>
      </c>
      <c r="B13">
        <v>14.02</v>
      </c>
      <c r="C13">
        <v>1.68</v>
      </c>
      <c r="D13">
        <v>2.21</v>
      </c>
      <c r="E13">
        <v>16</v>
      </c>
      <c r="F13">
        <v>96</v>
      </c>
      <c r="G13">
        <v>2.65</v>
      </c>
      <c r="H13">
        <v>2.33</v>
      </c>
      <c r="I13">
        <v>0.26</v>
      </c>
      <c r="J13">
        <v>1.98</v>
      </c>
      <c r="K13">
        <v>4.7</v>
      </c>
      <c r="L13">
        <v>1.04</v>
      </c>
      <c r="M13">
        <v>3.59</v>
      </c>
      <c r="N13">
        <v>1035</v>
      </c>
      <c r="O13">
        <f t="shared" si="0"/>
        <v>0</v>
      </c>
      <c r="U13">
        <v>10</v>
      </c>
      <c r="V13" t="s">
        <v>22</v>
      </c>
    </row>
    <row r="14" spans="1:24" x14ac:dyDescent="0.25">
      <c r="A14" t="s">
        <v>14</v>
      </c>
      <c r="B14">
        <v>13.73</v>
      </c>
      <c r="C14">
        <v>1.5</v>
      </c>
      <c r="D14">
        <v>2.7</v>
      </c>
      <c r="E14">
        <v>22.5</v>
      </c>
      <c r="F14">
        <v>101</v>
      </c>
      <c r="G14">
        <v>3</v>
      </c>
      <c r="H14">
        <v>3.25</v>
      </c>
      <c r="I14">
        <v>0.28999999999999998</v>
      </c>
      <c r="J14">
        <v>2.38</v>
      </c>
      <c r="K14">
        <v>5.7</v>
      </c>
      <c r="L14">
        <v>1.19</v>
      </c>
      <c r="M14">
        <v>2.71</v>
      </c>
      <c r="N14">
        <v>1285</v>
      </c>
      <c r="O14">
        <f t="shared" si="0"/>
        <v>0</v>
      </c>
      <c r="U14">
        <v>9</v>
      </c>
      <c r="V14" t="s">
        <v>23</v>
      </c>
    </row>
    <row r="15" spans="1:24" x14ac:dyDescent="0.25">
      <c r="A15" t="s">
        <v>14</v>
      </c>
      <c r="B15">
        <v>13.58</v>
      </c>
      <c r="C15">
        <v>1.66</v>
      </c>
      <c r="D15">
        <v>2.36</v>
      </c>
      <c r="E15">
        <v>19.100000000000001</v>
      </c>
      <c r="F15">
        <v>106</v>
      </c>
      <c r="G15">
        <v>2.86</v>
      </c>
      <c r="H15">
        <v>3.19</v>
      </c>
      <c r="I15">
        <v>0.22</v>
      </c>
      <c r="J15">
        <v>1.95</v>
      </c>
      <c r="K15">
        <v>6.9</v>
      </c>
      <c r="L15">
        <v>1.0900000000000001</v>
      </c>
      <c r="M15">
        <v>2.88</v>
      </c>
      <c r="N15">
        <v>1515</v>
      </c>
      <c r="O15">
        <f t="shared" si="0"/>
        <v>0</v>
      </c>
      <c r="U15">
        <v>8</v>
      </c>
      <c r="V15" t="s">
        <v>24</v>
      </c>
    </row>
    <row r="16" spans="1:24" x14ac:dyDescent="0.25">
      <c r="A16" t="s">
        <v>14</v>
      </c>
      <c r="B16">
        <v>13.07</v>
      </c>
      <c r="C16">
        <v>1.5</v>
      </c>
      <c r="D16">
        <v>2.1</v>
      </c>
      <c r="E16">
        <v>15.5</v>
      </c>
      <c r="F16">
        <v>98</v>
      </c>
      <c r="G16">
        <v>2.4</v>
      </c>
      <c r="H16">
        <v>2.64</v>
      </c>
      <c r="I16">
        <v>0.28000000000000003</v>
      </c>
      <c r="J16">
        <v>1.37</v>
      </c>
      <c r="K16">
        <v>3.7</v>
      </c>
      <c r="L16">
        <v>1.18</v>
      </c>
      <c r="M16">
        <v>2.69</v>
      </c>
      <c r="N16">
        <v>1020</v>
      </c>
      <c r="O16">
        <f t="shared" si="0"/>
        <v>0</v>
      </c>
      <c r="U16">
        <v>7</v>
      </c>
      <c r="V16" t="s">
        <v>25</v>
      </c>
    </row>
    <row r="17" spans="1:22" x14ac:dyDescent="0.25">
      <c r="A17" t="s">
        <v>14</v>
      </c>
      <c r="B17">
        <v>13.56</v>
      </c>
      <c r="C17">
        <v>1.71</v>
      </c>
      <c r="D17">
        <v>2.31</v>
      </c>
      <c r="E17">
        <v>16.2</v>
      </c>
      <c r="F17">
        <v>117</v>
      </c>
      <c r="G17">
        <v>3.15</v>
      </c>
      <c r="H17">
        <v>3.29</v>
      </c>
      <c r="I17">
        <v>0.34</v>
      </c>
      <c r="J17">
        <v>2.34</v>
      </c>
      <c r="K17">
        <v>6.13</v>
      </c>
      <c r="L17">
        <v>0.95</v>
      </c>
      <c r="M17">
        <v>3.38</v>
      </c>
      <c r="N17">
        <v>795</v>
      </c>
      <c r="O17">
        <f t="shared" si="0"/>
        <v>0</v>
      </c>
      <c r="U17">
        <v>6</v>
      </c>
      <c r="V17" t="s">
        <v>26</v>
      </c>
    </row>
    <row r="18" spans="1:22" x14ac:dyDescent="0.25">
      <c r="A18" t="s">
        <v>14</v>
      </c>
      <c r="B18">
        <v>14.21</v>
      </c>
      <c r="C18">
        <v>4.04</v>
      </c>
      <c r="D18">
        <v>2.44</v>
      </c>
      <c r="E18">
        <v>18.899999999999999</v>
      </c>
      <c r="F18">
        <v>111</v>
      </c>
      <c r="G18">
        <v>2.85</v>
      </c>
      <c r="H18">
        <v>2.65</v>
      </c>
      <c r="I18">
        <v>0.3</v>
      </c>
      <c r="J18">
        <v>1.25</v>
      </c>
      <c r="K18">
        <v>5.24</v>
      </c>
      <c r="L18">
        <v>0.87</v>
      </c>
      <c r="M18">
        <v>3.33</v>
      </c>
      <c r="N18">
        <v>1080</v>
      </c>
      <c r="O18">
        <f t="shared" si="0"/>
        <v>0</v>
      </c>
      <c r="U18">
        <v>5</v>
      </c>
      <c r="V18" t="s">
        <v>27</v>
      </c>
    </row>
    <row r="19" spans="1:22" x14ac:dyDescent="0.25">
      <c r="A19" t="s">
        <v>14</v>
      </c>
      <c r="B19">
        <v>14.38</v>
      </c>
      <c r="C19">
        <v>3.59</v>
      </c>
      <c r="D19">
        <v>2.2799999999999998</v>
      </c>
      <c r="E19">
        <v>16</v>
      </c>
      <c r="F19">
        <v>102</v>
      </c>
      <c r="G19">
        <v>3.25</v>
      </c>
      <c r="H19">
        <v>3.17</v>
      </c>
      <c r="I19">
        <v>0.27</v>
      </c>
      <c r="J19">
        <v>2.19</v>
      </c>
      <c r="K19">
        <v>4.9000000000000004</v>
      </c>
      <c r="L19">
        <v>1.04</v>
      </c>
      <c r="M19">
        <v>3.44</v>
      </c>
      <c r="N19">
        <v>1065</v>
      </c>
      <c r="O19">
        <f t="shared" si="0"/>
        <v>0</v>
      </c>
      <c r="U19">
        <v>4</v>
      </c>
      <c r="V19" t="s">
        <v>28</v>
      </c>
    </row>
    <row r="20" spans="1:22" x14ac:dyDescent="0.25">
      <c r="A20" t="s">
        <v>14</v>
      </c>
      <c r="B20">
        <v>13.94</v>
      </c>
      <c r="C20">
        <v>1.73</v>
      </c>
      <c r="D20">
        <v>2.27</v>
      </c>
      <c r="E20">
        <v>17.399999999999999</v>
      </c>
      <c r="F20">
        <v>108</v>
      </c>
      <c r="G20">
        <v>2.88</v>
      </c>
      <c r="H20">
        <v>3.54</v>
      </c>
      <c r="I20">
        <v>0.32</v>
      </c>
      <c r="J20">
        <v>2.08</v>
      </c>
      <c r="K20">
        <v>8.9</v>
      </c>
      <c r="L20">
        <v>1.1200000000000001</v>
      </c>
      <c r="M20">
        <v>3.1</v>
      </c>
      <c r="N20">
        <v>1260</v>
      </c>
      <c r="O20">
        <f t="shared" si="0"/>
        <v>0</v>
      </c>
      <c r="U20">
        <v>3</v>
      </c>
      <c r="V20" t="s">
        <v>29</v>
      </c>
    </row>
    <row r="21" spans="1:22" x14ac:dyDescent="0.25">
      <c r="A21" t="s">
        <v>14</v>
      </c>
      <c r="B21">
        <v>13.29</v>
      </c>
      <c r="C21">
        <v>1.97</v>
      </c>
      <c r="D21">
        <v>2.68</v>
      </c>
      <c r="E21">
        <v>16.8</v>
      </c>
      <c r="F21">
        <v>102</v>
      </c>
      <c r="G21">
        <v>3</v>
      </c>
      <c r="H21">
        <v>3.23</v>
      </c>
      <c r="I21">
        <v>0.31</v>
      </c>
      <c r="J21">
        <v>1.66</v>
      </c>
      <c r="K21">
        <v>6</v>
      </c>
      <c r="L21">
        <v>1.07</v>
      </c>
      <c r="M21">
        <v>2.84</v>
      </c>
      <c r="N21">
        <v>1270</v>
      </c>
      <c r="O21">
        <f t="shared" si="0"/>
        <v>0</v>
      </c>
      <c r="U21">
        <v>2</v>
      </c>
      <c r="V21" t="s">
        <v>30</v>
      </c>
    </row>
    <row r="22" spans="1:22" x14ac:dyDescent="0.25">
      <c r="A22" t="s">
        <v>15</v>
      </c>
      <c r="B22">
        <v>12.33</v>
      </c>
      <c r="C22">
        <v>1.1000000000000001</v>
      </c>
      <c r="D22">
        <v>2.2799999999999998</v>
      </c>
      <c r="E22">
        <v>16</v>
      </c>
      <c r="F22">
        <v>101</v>
      </c>
      <c r="G22">
        <v>2.0499999999999998</v>
      </c>
      <c r="H22">
        <v>1.0900000000000001</v>
      </c>
      <c r="I22">
        <v>0.63</v>
      </c>
      <c r="J22">
        <v>0.41</v>
      </c>
      <c r="K22">
        <v>3.27</v>
      </c>
      <c r="L22">
        <v>1.25</v>
      </c>
      <c r="M22">
        <v>1.67</v>
      </c>
      <c r="N22">
        <v>680</v>
      </c>
      <c r="O22">
        <f t="shared" si="0"/>
        <v>1</v>
      </c>
      <c r="U22">
        <v>1</v>
      </c>
      <c r="V22" t="s">
        <v>31</v>
      </c>
    </row>
    <row r="23" spans="1:22" x14ac:dyDescent="0.25">
      <c r="A23" t="s">
        <v>15</v>
      </c>
      <c r="B23">
        <v>12.37</v>
      </c>
      <c r="C23">
        <v>1.1299999999999999</v>
      </c>
      <c r="D23">
        <v>2.16</v>
      </c>
      <c r="E23">
        <v>19</v>
      </c>
      <c r="F23">
        <v>87</v>
      </c>
      <c r="G23">
        <v>3.5</v>
      </c>
      <c r="H23">
        <v>3.1</v>
      </c>
      <c r="I23">
        <v>0.19</v>
      </c>
      <c r="J23">
        <v>1.87</v>
      </c>
      <c r="K23">
        <v>4.45</v>
      </c>
      <c r="L23">
        <v>1.22</v>
      </c>
      <c r="M23">
        <v>2.87</v>
      </c>
      <c r="N23">
        <v>420</v>
      </c>
      <c r="O23">
        <f t="shared" si="0"/>
        <v>1</v>
      </c>
    </row>
    <row r="24" spans="1:22" x14ac:dyDescent="0.25">
      <c r="A24" t="s">
        <v>15</v>
      </c>
      <c r="B24">
        <v>13.11</v>
      </c>
      <c r="C24">
        <v>1.01</v>
      </c>
      <c r="D24">
        <v>1.7</v>
      </c>
      <c r="E24">
        <v>15</v>
      </c>
      <c r="F24">
        <v>78</v>
      </c>
      <c r="G24">
        <v>2.98</v>
      </c>
      <c r="H24">
        <v>3.18</v>
      </c>
      <c r="I24">
        <v>0.26</v>
      </c>
      <c r="J24">
        <v>2.2799999999999998</v>
      </c>
      <c r="K24">
        <v>5.3</v>
      </c>
      <c r="L24">
        <v>1.1200000000000001</v>
      </c>
      <c r="M24">
        <v>3.18</v>
      </c>
      <c r="N24">
        <v>502</v>
      </c>
      <c r="O24">
        <f t="shared" si="0"/>
        <v>1</v>
      </c>
    </row>
    <row r="25" spans="1:22" x14ac:dyDescent="0.25">
      <c r="A25" t="s">
        <v>15</v>
      </c>
      <c r="B25">
        <v>12.7</v>
      </c>
      <c r="C25">
        <v>3.87</v>
      </c>
      <c r="D25">
        <v>2.4</v>
      </c>
      <c r="E25">
        <v>23</v>
      </c>
      <c r="F25">
        <v>101</v>
      </c>
      <c r="G25">
        <v>2.83</v>
      </c>
      <c r="H25">
        <v>2.5499999999999998</v>
      </c>
      <c r="I25">
        <v>0.43</v>
      </c>
      <c r="J25">
        <v>1.95</v>
      </c>
      <c r="K25">
        <v>2.57</v>
      </c>
      <c r="L25">
        <v>1.19</v>
      </c>
      <c r="M25">
        <v>3.13</v>
      </c>
      <c r="N25">
        <v>463</v>
      </c>
      <c r="O25">
        <f t="shared" si="0"/>
        <v>1</v>
      </c>
    </row>
    <row r="26" spans="1:22" x14ac:dyDescent="0.25">
      <c r="A26" t="s">
        <v>15</v>
      </c>
      <c r="B26">
        <v>12.72</v>
      </c>
      <c r="C26">
        <v>1.81</v>
      </c>
      <c r="D26">
        <v>2.2000000000000002</v>
      </c>
      <c r="E26">
        <v>18.8</v>
      </c>
      <c r="F26">
        <v>86</v>
      </c>
      <c r="G26">
        <v>2.2000000000000002</v>
      </c>
      <c r="H26">
        <v>2.5299999999999998</v>
      </c>
      <c r="I26">
        <v>0.26</v>
      </c>
      <c r="J26">
        <v>1.77</v>
      </c>
      <c r="K26">
        <v>3.9</v>
      </c>
      <c r="L26">
        <v>1.1599999999999999</v>
      </c>
      <c r="M26">
        <v>3.14</v>
      </c>
      <c r="N26">
        <v>714</v>
      </c>
      <c r="O26">
        <f t="shared" si="0"/>
        <v>1</v>
      </c>
    </row>
    <row r="27" spans="1:22" x14ac:dyDescent="0.25">
      <c r="A27" t="s">
        <v>15</v>
      </c>
      <c r="B27">
        <v>12.67</v>
      </c>
      <c r="C27">
        <v>0.98</v>
      </c>
      <c r="D27">
        <v>2.2400000000000002</v>
      </c>
      <c r="E27">
        <v>18</v>
      </c>
      <c r="F27">
        <v>99</v>
      </c>
      <c r="G27">
        <v>2.2000000000000002</v>
      </c>
      <c r="H27">
        <v>1.94</v>
      </c>
      <c r="I27">
        <v>0.3</v>
      </c>
      <c r="J27">
        <v>1.46</v>
      </c>
      <c r="K27">
        <v>2.62</v>
      </c>
      <c r="L27">
        <v>1.23</v>
      </c>
      <c r="M27">
        <v>3.16</v>
      </c>
      <c r="N27">
        <v>450</v>
      </c>
      <c r="O27">
        <f t="shared" si="0"/>
        <v>1</v>
      </c>
    </row>
    <row r="28" spans="1:22" x14ac:dyDescent="0.25">
      <c r="A28" t="s">
        <v>15</v>
      </c>
      <c r="B28">
        <v>11.62</v>
      </c>
      <c r="C28">
        <v>1.99</v>
      </c>
      <c r="D28">
        <v>2.2799999999999998</v>
      </c>
      <c r="E28">
        <v>18</v>
      </c>
      <c r="F28">
        <v>98</v>
      </c>
      <c r="G28">
        <v>3.02</v>
      </c>
      <c r="H28">
        <v>2.2599999999999998</v>
      </c>
      <c r="I28">
        <v>0.17</v>
      </c>
      <c r="J28">
        <v>1.35</v>
      </c>
      <c r="K28">
        <v>3.25</v>
      </c>
      <c r="L28">
        <v>1.1599999999999999</v>
      </c>
      <c r="M28">
        <v>2.96</v>
      </c>
      <c r="N28">
        <v>345</v>
      </c>
      <c r="O28">
        <f t="shared" si="0"/>
        <v>1</v>
      </c>
    </row>
    <row r="29" spans="1:22" x14ac:dyDescent="0.25">
      <c r="A29" t="s">
        <v>15</v>
      </c>
      <c r="B29">
        <v>11.82</v>
      </c>
      <c r="C29">
        <v>1.72</v>
      </c>
      <c r="D29">
        <v>1.88</v>
      </c>
      <c r="E29">
        <v>19.5</v>
      </c>
      <c r="F29">
        <v>86</v>
      </c>
      <c r="G29">
        <v>2.5</v>
      </c>
      <c r="H29">
        <v>1.64</v>
      </c>
      <c r="I29">
        <v>0.37</v>
      </c>
      <c r="J29">
        <v>1.42</v>
      </c>
      <c r="K29">
        <v>2.06</v>
      </c>
      <c r="L29">
        <v>0.94</v>
      </c>
      <c r="M29">
        <v>2.44</v>
      </c>
      <c r="N29">
        <v>415</v>
      </c>
      <c r="O29">
        <f t="shared" si="0"/>
        <v>1</v>
      </c>
    </row>
    <row r="30" spans="1:22" x14ac:dyDescent="0.25">
      <c r="A30" t="s">
        <v>15</v>
      </c>
      <c r="B30">
        <v>12.51</v>
      </c>
      <c r="C30">
        <v>1.73</v>
      </c>
      <c r="D30">
        <v>1.98</v>
      </c>
      <c r="E30">
        <v>20.5</v>
      </c>
      <c r="F30">
        <v>85</v>
      </c>
      <c r="G30">
        <v>2.2000000000000002</v>
      </c>
      <c r="H30">
        <v>1.92</v>
      </c>
      <c r="I30">
        <v>0.32</v>
      </c>
      <c r="J30">
        <v>1.48</v>
      </c>
      <c r="K30">
        <v>2.94</v>
      </c>
      <c r="L30">
        <v>1.04</v>
      </c>
      <c r="M30">
        <v>3.57</v>
      </c>
      <c r="N30">
        <v>672</v>
      </c>
      <c r="O30">
        <f t="shared" si="0"/>
        <v>1</v>
      </c>
    </row>
    <row r="31" spans="1:22" x14ac:dyDescent="0.25">
      <c r="A31" t="s">
        <v>15</v>
      </c>
      <c r="B31">
        <v>12.42</v>
      </c>
      <c r="C31">
        <v>2.5499999999999998</v>
      </c>
      <c r="D31">
        <v>2.27</v>
      </c>
      <c r="E31">
        <v>22</v>
      </c>
      <c r="F31">
        <v>90</v>
      </c>
      <c r="G31">
        <v>1.68</v>
      </c>
      <c r="H31">
        <v>1.84</v>
      </c>
      <c r="I31">
        <v>0.66</v>
      </c>
      <c r="J31">
        <v>1.42</v>
      </c>
      <c r="K31">
        <v>2.7</v>
      </c>
      <c r="L31">
        <v>0.86</v>
      </c>
      <c r="M31">
        <v>3.3</v>
      </c>
      <c r="N31">
        <v>315</v>
      </c>
      <c r="O31">
        <f t="shared" si="0"/>
        <v>1</v>
      </c>
    </row>
    <row r="32" spans="1:22" x14ac:dyDescent="0.25">
      <c r="A32" t="s">
        <v>15</v>
      </c>
      <c r="B32">
        <v>11.61</v>
      </c>
      <c r="C32">
        <v>1.35</v>
      </c>
      <c r="D32">
        <v>2.7</v>
      </c>
      <c r="E32">
        <v>20</v>
      </c>
      <c r="F32">
        <v>94</v>
      </c>
      <c r="G32">
        <v>2.74</v>
      </c>
      <c r="H32">
        <v>2.92</v>
      </c>
      <c r="I32">
        <v>0.28999999999999998</v>
      </c>
      <c r="J32">
        <v>2.4900000000000002</v>
      </c>
      <c r="K32">
        <v>2.65</v>
      </c>
      <c r="L32">
        <v>0.96</v>
      </c>
      <c r="M32">
        <v>3.26</v>
      </c>
      <c r="N32">
        <v>680</v>
      </c>
      <c r="O32">
        <f t="shared" si="0"/>
        <v>1</v>
      </c>
    </row>
    <row r="33" spans="1:23" x14ac:dyDescent="0.25">
      <c r="A33" t="s">
        <v>15</v>
      </c>
      <c r="B33">
        <v>11.82</v>
      </c>
      <c r="C33">
        <v>1.47</v>
      </c>
      <c r="D33">
        <v>1.99</v>
      </c>
      <c r="E33">
        <v>20.8</v>
      </c>
      <c r="F33">
        <v>86</v>
      </c>
      <c r="G33">
        <v>1.98</v>
      </c>
      <c r="H33">
        <v>1.6</v>
      </c>
      <c r="I33">
        <v>0.3</v>
      </c>
      <c r="J33">
        <v>1.53</v>
      </c>
      <c r="K33">
        <v>1.95</v>
      </c>
      <c r="L33">
        <v>0.95</v>
      </c>
      <c r="M33">
        <v>3.33</v>
      </c>
      <c r="N33">
        <v>495</v>
      </c>
      <c r="O33">
        <f t="shared" si="0"/>
        <v>1</v>
      </c>
    </row>
    <row r="34" spans="1:23" x14ac:dyDescent="0.25">
      <c r="A34" t="s">
        <v>15</v>
      </c>
      <c r="B34">
        <v>12</v>
      </c>
      <c r="C34">
        <v>3.43</v>
      </c>
      <c r="D34">
        <v>2</v>
      </c>
      <c r="E34">
        <v>19</v>
      </c>
      <c r="F34">
        <v>87</v>
      </c>
      <c r="G34">
        <v>2</v>
      </c>
      <c r="H34">
        <v>1.64</v>
      </c>
      <c r="I34">
        <v>0.37</v>
      </c>
      <c r="J34">
        <v>1.87</v>
      </c>
      <c r="K34">
        <v>1.28</v>
      </c>
      <c r="L34">
        <v>0.93</v>
      </c>
      <c r="M34">
        <v>3.05</v>
      </c>
      <c r="N34">
        <v>564</v>
      </c>
      <c r="O34">
        <f t="shared" si="0"/>
        <v>1</v>
      </c>
      <c r="U34" s="6" t="s">
        <v>47</v>
      </c>
      <c r="V34" s="6"/>
      <c r="W34" s="6"/>
    </row>
    <row r="35" spans="1:23" x14ac:dyDescent="0.25">
      <c r="A35" t="s">
        <v>15</v>
      </c>
      <c r="B35">
        <v>11.45</v>
      </c>
      <c r="C35">
        <v>2.4</v>
      </c>
      <c r="D35">
        <v>2.42</v>
      </c>
      <c r="E35">
        <v>20</v>
      </c>
      <c r="F35">
        <v>96</v>
      </c>
      <c r="G35">
        <v>2.9</v>
      </c>
      <c r="H35">
        <v>2.79</v>
      </c>
      <c r="I35">
        <v>0.32</v>
      </c>
      <c r="J35">
        <v>1.83</v>
      </c>
      <c r="K35">
        <v>3.25</v>
      </c>
      <c r="L35">
        <v>0.8</v>
      </c>
      <c r="M35">
        <v>3.39</v>
      </c>
      <c r="N35">
        <v>625</v>
      </c>
      <c r="O35">
        <f t="shared" si="0"/>
        <v>1</v>
      </c>
      <c r="U35" s="6" t="s">
        <v>45</v>
      </c>
      <c r="V35" s="6"/>
      <c r="W35" s="7"/>
    </row>
    <row r="36" spans="1:23" x14ac:dyDescent="0.25">
      <c r="A36" t="s">
        <v>15</v>
      </c>
      <c r="B36">
        <v>11.56</v>
      </c>
      <c r="C36">
        <v>2.0499999999999998</v>
      </c>
      <c r="D36">
        <v>3.23</v>
      </c>
      <c r="E36">
        <v>28.5</v>
      </c>
      <c r="F36">
        <v>119</v>
      </c>
      <c r="G36">
        <v>3.18</v>
      </c>
      <c r="H36">
        <v>5.08</v>
      </c>
      <c r="I36">
        <v>0.47</v>
      </c>
      <c r="J36">
        <v>1.87</v>
      </c>
      <c r="K36">
        <v>6</v>
      </c>
      <c r="L36">
        <v>0.93</v>
      </c>
      <c r="M36">
        <v>3.69</v>
      </c>
      <c r="N36">
        <v>465</v>
      </c>
      <c r="O36">
        <f t="shared" si="0"/>
        <v>1</v>
      </c>
    </row>
    <row r="37" spans="1:23" x14ac:dyDescent="0.25">
      <c r="A37" t="s">
        <v>15</v>
      </c>
      <c r="B37">
        <v>12.42</v>
      </c>
      <c r="C37">
        <v>4.43</v>
      </c>
      <c r="D37">
        <v>2.73</v>
      </c>
      <c r="E37">
        <v>26.5</v>
      </c>
      <c r="F37">
        <v>102</v>
      </c>
      <c r="G37">
        <v>2.2000000000000002</v>
      </c>
      <c r="H37">
        <v>2.13</v>
      </c>
      <c r="I37">
        <v>0.43</v>
      </c>
      <c r="J37">
        <v>1.71</v>
      </c>
      <c r="K37">
        <v>2.08</v>
      </c>
      <c r="L37">
        <v>0.92</v>
      </c>
      <c r="M37">
        <v>3.12</v>
      </c>
      <c r="N37">
        <v>365</v>
      </c>
      <c r="O37">
        <f t="shared" si="0"/>
        <v>1</v>
      </c>
    </row>
    <row r="38" spans="1:23" x14ac:dyDescent="0.25">
      <c r="A38" t="s">
        <v>15</v>
      </c>
      <c r="B38">
        <v>13.05</v>
      </c>
      <c r="C38">
        <v>5.8</v>
      </c>
      <c r="D38">
        <v>2.13</v>
      </c>
      <c r="E38">
        <v>21.5</v>
      </c>
      <c r="F38">
        <v>86</v>
      </c>
      <c r="G38">
        <v>2.62</v>
      </c>
      <c r="H38">
        <v>2.65</v>
      </c>
      <c r="I38">
        <v>0.3</v>
      </c>
      <c r="J38">
        <v>2.0099999999999998</v>
      </c>
      <c r="K38">
        <v>2.6</v>
      </c>
      <c r="L38">
        <v>0.73</v>
      </c>
      <c r="M38">
        <v>3.1</v>
      </c>
      <c r="N38">
        <v>380</v>
      </c>
      <c r="O38">
        <f t="shared" si="0"/>
        <v>1</v>
      </c>
    </row>
    <row r="39" spans="1:23" x14ac:dyDescent="0.25">
      <c r="A39" t="s">
        <v>15</v>
      </c>
      <c r="B39">
        <v>11.87</v>
      </c>
      <c r="C39">
        <v>4.3099999999999996</v>
      </c>
      <c r="D39">
        <v>2.39</v>
      </c>
      <c r="E39">
        <v>21</v>
      </c>
      <c r="F39">
        <v>82</v>
      </c>
      <c r="G39">
        <v>2.86</v>
      </c>
      <c r="H39">
        <v>3.03</v>
      </c>
      <c r="I39">
        <v>0.21</v>
      </c>
      <c r="J39">
        <v>2.91</v>
      </c>
      <c r="K39">
        <v>2.8</v>
      </c>
      <c r="L39">
        <v>0.75</v>
      </c>
      <c r="M39">
        <v>3.64</v>
      </c>
      <c r="N39">
        <v>380</v>
      </c>
      <c r="O39">
        <f t="shared" si="0"/>
        <v>1</v>
      </c>
    </row>
    <row r="40" spans="1:23" x14ac:dyDescent="0.25">
      <c r="A40" t="s">
        <v>15</v>
      </c>
      <c r="B40">
        <v>12.37</v>
      </c>
      <c r="C40">
        <v>1.63</v>
      </c>
      <c r="D40">
        <v>2.2999999999999998</v>
      </c>
      <c r="E40">
        <v>24.5</v>
      </c>
      <c r="F40">
        <v>88</v>
      </c>
      <c r="G40">
        <v>2.2200000000000002</v>
      </c>
      <c r="H40">
        <v>2.4500000000000002</v>
      </c>
      <c r="I40">
        <v>0.4</v>
      </c>
      <c r="J40">
        <v>1.9</v>
      </c>
      <c r="K40">
        <v>2.12</v>
      </c>
      <c r="L40">
        <v>0.89</v>
      </c>
      <c r="M40">
        <v>2.78</v>
      </c>
      <c r="N40">
        <v>342</v>
      </c>
      <c r="O40">
        <f t="shared" si="0"/>
        <v>1</v>
      </c>
    </row>
    <row r="41" spans="1:23" x14ac:dyDescent="0.25">
      <c r="A41" t="s">
        <v>15</v>
      </c>
      <c r="B41">
        <v>12.04</v>
      </c>
      <c r="C41">
        <v>4.3</v>
      </c>
      <c r="D41">
        <v>2.38</v>
      </c>
      <c r="E41">
        <v>22</v>
      </c>
      <c r="F41">
        <v>80</v>
      </c>
      <c r="G41">
        <v>2.1</v>
      </c>
      <c r="H41">
        <v>1.75</v>
      </c>
      <c r="I41">
        <v>0.42</v>
      </c>
      <c r="J41">
        <v>1.35</v>
      </c>
      <c r="K41">
        <v>2.6</v>
      </c>
      <c r="L41">
        <v>0.79</v>
      </c>
      <c r="M41">
        <v>2.57</v>
      </c>
      <c r="N41">
        <v>580</v>
      </c>
      <c r="O41">
        <f t="shared" si="0"/>
        <v>1</v>
      </c>
    </row>
    <row r="42" spans="1:23" x14ac:dyDescent="0.25">
      <c r="A42" t="s">
        <v>16</v>
      </c>
      <c r="B42">
        <v>12.86</v>
      </c>
      <c r="C42">
        <v>1.35</v>
      </c>
      <c r="D42">
        <v>2.3199999999999998</v>
      </c>
      <c r="E42">
        <v>18</v>
      </c>
      <c r="F42">
        <v>122</v>
      </c>
      <c r="G42">
        <v>1.51</v>
      </c>
      <c r="H42">
        <v>1.25</v>
      </c>
      <c r="I42">
        <v>0.21</v>
      </c>
      <c r="J42">
        <v>0.94</v>
      </c>
      <c r="K42">
        <v>4.0999999999999996</v>
      </c>
      <c r="L42">
        <v>0.76</v>
      </c>
      <c r="M42">
        <v>1.29</v>
      </c>
      <c r="N42">
        <v>630</v>
      </c>
      <c r="O42">
        <f t="shared" si="0"/>
        <v>2</v>
      </c>
    </row>
    <row r="43" spans="1:23" x14ac:dyDescent="0.25">
      <c r="A43" t="s">
        <v>16</v>
      </c>
      <c r="B43">
        <v>12.51</v>
      </c>
      <c r="C43">
        <v>1.24</v>
      </c>
      <c r="D43">
        <v>2.25</v>
      </c>
      <c r="E43">
        <v>17.5</v>
      </c>
      <c r="F43">
        <v>85</v>
      </c>
      <c r="G43">
        <v>2</v>
      </c>
      <c r="H43">
        <v>0.57999999999999996</v>
      </c>
      <c r="I43">
        <v>0.6</v>
      </c>
      <c r="J43">
        <v>1.25</v>
      </c>
      <c r="K43">
        <v>5.45</v>
      </c>
      <c r="L43">
        <v>0.75</v>
      </c>
      <c r="M43">
        <v>1.51</v>
      </c>
      <c r="N43">
        <v>650</v>
      </c>
      <c r="O43">
        <f t="shared" si="0"/>
        <v>2</v>
      </c>
    </row>
    <row r="44" spans="1:23" x14ac:dyDescent="0.25">
      <c r="A44" t="s">
        <v>16</v>
      </c>
      <c r="B44">
        <v>12.6</v>
      </c>
      <c r="C44">
        <v>2.46</v>
      </c>
      <c r="D44">
        <v>2.2000000000000002</v>
      </c>
      <c r="E44">
        <v>18.5</v>
      </c>
      <c r="F44">
        <v>94</v>
      </c>
      <c r="G44">
        <v>1.62</v>
      </c>
      <c r="H44">
        <v>0.66</v>
      </c>
      <c r="I44">
        <v>0.63</v>
      </c>
      <c r="J44">
        <v>0.94</v>
      </c>
      <c r="K44">
        <v>7.1</v>
      </c>
      <c r="L44">
        <v>0.73</v>
      </c>
      <c r="M44">
        <v>1.58</v>
      </c>
      <c r="N44">
        <v>695</v>
      </c>
      <c r="O44">
        <f t="shared" si="0"/>
        <v>2</v>
      </c>
    </row>
    <row r="45" spans="1:23" x14ac:dyDescent="0.25">
      <c r="A45" t="s">
        <v>16</v>
      </c>
      <c r="B45">
        <v>12.84</v>
      </c>
      <c r="C45">
        <v>2.96</v>
      </c>
      <c r="D45">
        <v>2.61</v>
      </c>
      <c r="E45">
        <v>24</v>
      </c>
      <c r="F45">
        <v>101</v>
      </c>
      <c r="G45">
        <v>2.3199999999999998</v>
      </c>
      <c r="H45">
        <v>0.6</v>
      </c>
      <c r="I45">
        <v>0.53</v>
      </c>
      <c r="J45">
        <v>0.81</v>
      </c>
      <c r="K45">
        <v>4.92</v>
      </c>
      <c r="L45">
        <v>0.89</v>
      </c>
      <c r="M45">
        <v>2.15</v>
      </c>
      <c r="N45">
        <v>590</v>
      </c>
      <c r="O45">
        <f t="shared" si="0"/>
        <v>2</v>
      </c>
    </row>
    <row r="46" spans="1:23" x14ac:dyDescent="0.25">
      <c r="A46" t="s">
        <v>16</v>
      </c>
      <c r="B46">
        <v>12.25</v>
      </c>
      <c r="C46">
        <v>3.88</v>
      </c>
      <c r="D46">
        <v>2.2000000000000002</v>
      </c>
      <c r="E46">
        <v>18.5</v>
      </c>
      <c r="F46">
        <v>112</v>
      </c>
      <c r="G46">
        <v>1.38</v>
      </c>
      <c r="H46">
        <v>0.78</v>
      </c>
      <c r="I46">
        <v>0.28999999999999998</v>
      </c>
      <c r="J46">
        <v>1.1399999999999999</v>
      </c>
      <c r="K46">
        <v>8.2100000000000009</v>
      </c>
      <c r="L46">
        <v>0.65</v>
      </c>
      <c r="M46">
        <v>2</v>
      </c>
      <c r="N46">
        <v>855</v>
      </c>
      <c r="O46">
        <f t="shared" si="0"/>
        <v>2</v>
      </c>
    </row>
    <row r="47" spans="1:23" x14ac:dyDescent="0.25">
      <c r="A47" t="s">
        <v>16</v>
      </c>
      <c r="B47">
        <v>13.23</v>
      </c>
      <c r="C47">
        <v>3.3</v>
      </c>
      <c r="D47">
        <v>2.2799999999999998</v>
      </c>
      <c r="E47">
        <v>18.5</v>
      </c>
      <c r="F47">
        <v>98</v>
      </c>
      <c r="G47">
        <v>1.8</v>
      </c>
      <c r="H47">
        <v>0.83</v>
      </c>
      <c r="I47">
        <v>0.61</v>
      </c>
      <c r="J47">
        <v>1.87</v>
      </c>
      <c r="K47">
        <v>10.52</v>
      </c>
      <c r="L47">
        <v>0.56000000000000005</v>
      </c>
      <c r="M47">
        <v>1.51</v>
      </c>
      <c r="N47">
        <v>675</v>
      </c>
      <c r="O47">
        <f t="shared" si="0"/>
        <v>2</v>
      </c>
    </row>
    <row r="48" spans="1:23" x14ac:dyDescent="0.25">
      <c r="A48" t="s">
        <v>16</v>
      </c>
      <c r="B48">
        <v>12.45</v>
      </c>
      <c r="C48">
        <v>3.03</v>
      </c>
      <c r="D48">
        <v>2.64</v>
      </c>
      <c r="E48">
        <v>27</v>
      </c>
      <c r="F48">
        <v>97</v>
      </c>
      <c r="G48">
        <v>1.9</v>
      </c>
      <c r="H48">
        <v>0.57999999999999996</v>
      </c>
      <c r="I48">
        <v>0.63</v>
      </c>
      <c r="J48">
        <v>1.1399999999999999</v>
      </c>
      <c r="K48">
        <v>7.5</v>
      </c>
      <c r="L48">
        <v>0.67</v>
      </c>
      <c r="M48">
        <v>1.73</v>
      </c>
      <c r="N48">
        <v>880</v>
      </c>
      <c r="O48">
        <f t="shared" si="0"/>
        <v>2</v>
      </c>
    </row>
    <row r="49" spans="1:15" x14ac:dyDescent="0.25">
      <c r="A49" t="s">
        <v>16</v>
      </c>
      <c r="B49">
        <v>13.78</v>
      </c>
      <c r="C49">
        <v>2.76</v>
      </c>
      <c r="D49">
        <v>2.2999999999999998</v>
      </c>
      <c r="E49">
        <v>22</v>
      </c>
      <c r="F49">
        <v>90</v>
      </c>
      <c r="G49">
        <v>1.35</v>
      </c>
      <c r="H49">
        <v>0.68</v>
      </c>
      <c r="I49">
        <v>0.41</v>
      </c>
      <c r="J49">
        <v>1.03</v>
      </c>
      <c r="K49">
        <v>9.58</v>
      </c>
      <c r="L49">
        <v>0.7</v>
      </c>
      <c r="M49">
        <v>1.68</v>
      </c>
      <c r="N49">
        <v>615</v>
      </c>
      <c r="O49">
        <f t="shared" si="0"/>
        <v>2</v>
      </c>
    </row>
    <row r="50" spans="1:15" x14ac:dyDescent="0.25">
      <c r="A50" t="s">
        <v>16</v>
      </c>
      <c r="B50">
        <v>13.45</v>
      </c>
      <c r="C50">
        <v>3.7</v>
      </c>
      <c r="D50">
        <v>2.6</v>
      </c>
      <c r="E50">
        <v>23</v>
      </c>
      <c r="F50">
        <v>111</v>
      </c>
      <c r="G50">
        <v>1.7</v>
      </c>
      <c r="H50">
        <v>0.92</v>
      </c>
      <c r="I50">
        <v>0.43</v>
      </c>
      <c r="J50">
        <v>1.46</v>
      </c>
      <c r="K50">
        <v>10.68</v>
      </c>
      <c r="L50">
        <v>0.85</v>
      </c>
      <c r="M50">
        <v>1.56</v>
      </c>
      <c r="N50">
        <v>695</v>
      </c>
      <c r="O50">
        <f t="shared" si="0"/>
        <v>2</v>
      </c>
    </row>
    <row r="51" spans="1:15" x14ac:dyDescent="0.25">
      <c r="A51" t="s">
        <v>16</v>
      </c>
      <c r="B51">
        <v>12.2</v>
      </c>
      <c r="C51">
        <v>3.03</v>
      </c>
      <c r="D51">
        <v>2.3199999999999998</v>
      </c>
      <c r="E51">
        <v>19</v>
      </c>
      <c r="F51">
        <v>96</v>
      </c>
      <c r="G51">
        <v>1.25</v>
      </c>
      <c r="H51">
        <v>0.49</v>
      </c>
      <c r="I51">
        <v>0.4</v>
      </c>
      <c r="J51">
        <v>0.73</v>
      </c>
      <c r="K51">
        <v>5.5</v>
      </c>
      <c r="L51">
        <v>0.66</v>
      </c>
      <c r="M51">
        <v>1.83</v>
      </c>
      <c r="N51">
        <v>510</v>
      </c>
      <c r="O51">
        <f t="shared" si="0"/>
        <v>2</v>
      </c>
    </row>
    <row r="52" spans="1:15" x14ac:dyDescent="0.25">
      <c r="A52" t="s">
        <v>16</v>
      </c>
      <c r="B52">
        <v>13.71</v>
      </c>
      <c r="C52">
        <v>5.65</v>
      </c>
      <c r="D52">
        <v>2.4500000000000002</v>
      </c>
      <c r="E52">
        <v>20.5</v>
      </c>
      <c r="F52">
        <v>95</v>
      </c>
      <c r="G52">
        <v>1.68</v>
      </c>
      <c r="H52">
        <v>0.61</v>
      </c>
      <c r="I52">
        <v>0.52</v>
      </c>
      <c r="J52">
        <v>1.06</v>
      </c>
      <c r="K52">
        <v>7.7</v>
      </c>
      <c r="L52">
        <v>0.64</v>
      </c>
      <c r="M52">
        <v>1.74</v>
      </c>
      <c r="N52">
        <v>740</v>
      </c>
      <c r="O52">
        <f t="shared" si="0"/>
        <v>2</v>
      </c>
    </row>
    <row r="53" spans="1:15" x14ac:dyDescent="0.25">
      <c r="A53" t="s">
        <v>16</v>
      </c>
      <c r="B53">
        <v>14.13</v>
      </c>
      <c r="C53">
        <v>4.0999999999999996</v>
      </c>
      <c r="D53">
        <v>2.74</v>
      </c>
      <c r="E53">
        <v>24.5</v>
      </c>
      <c r="F53">
        <v>96</v>
      </c>
      <c r="G53">
        <v>2.0499999999999998</v>
      </c>
      <c r="H53">
        <v>0.76</v>
      </c>
      <c r="I53">
        <v>0.56000000000000005</v>
      </c>
      <c r="J53">
        <v>1.35</v>
      </c>
      <c r="K53">
        <v>9.1999999999999993</v>
      </c>
      <c r="L53">
        <v>0.61</v>
      </c>
      <c r="M53">
        <v>1.6</v>
      </c>
      <c r="N53">
        <v>560</v>
      </c>
      <c r="O53">
        <f t="shared" si="0"/>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1" sqref="J11"/>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806E97-D841-4138-B331-5F0B899E3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LDA-Training-Dataset</vt:lpstr>
      <vt:lpstr>Testing-Dataset</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2023-06-27T20:50:10Z</dcterms:modified>
</cp:coreProperties>
</file>