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410" documentId="11_4E440C15A9910826D7325E35699531F3145A0175" xr6:coauthVersionLast="47" xr6:coauthVersionMax="47" xr10:uidLastSave="{CED06856-9568-448B-8398-93491CB3D4C2}"/>
  <bookViews>
    <workbookView xWindow="-110" yWindow="-110" windowWidth="19420" windowHeight="10420" tabRatio="598" xr2:uid="{00000000-000D-0000-FFFF-FFFF00000000}"/>
  </bookViews>
  <sheets>
    <sheet name="public-key-2" sheetId="23" r:id="rId1"/>
  </sheets>
  <definedNames>
    <definedName name="A">#REF!</definedName>
  </definedName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3" l="1"/>
  <c r="G34" i="23"/>
  <c r="G35" i="23"/>
  <c r="G36" i="23" s="1"/>
  <c r="G37" i="23" s="1"/>
  <c r="G38" i="23" s="1"/>
  <c r="G39" i="23" s="1"/>
  <c r="G40" i="23" s="1"/>
  <c r="G41" i="23" s="1"/>
  <c r="G42" i="23" s="1"/>
  <c r="G43" i="23" s="1"/>
  <c r="G44" i="23" s="1"/>
  <c r="G45" i="23" s="1"/>
  <c r="G46" i="23" s="1"/>
  <c r="G47" i="23" s="1"/>
  <c r="G48" i="23" s="1"/>
  <c r="G49" i="23" s="1"/>
  <c r="G50" i="23" s="1"/>
  <c r="G51" i="23" s="1"/>
  <c r="G52" i="23" s="1"/>
  <c r="G53" i="23" s="1"/>
  <c r="G54" i="23" s="1"/>
  <c r="G55" i="23" s="1"/>
  <c r="G56" i="23" s="1"/>
  <c r="G57" i="23" s="1"/>
  <c r="G58" i="23" s="1"/>
  <c r="G59" i="23" s="1"/>
  <c r="G60" i="23" s="1"/>
  <c r="G61" i="23" s="1"/>
  <c r="G62" i="23" s="1"/>
  <c r="G63" i="23" s="1"/>
  <c r="G64" i="23" s="1"/>
  <c r="G65" i="23" s="1"/>
  <c r="G66" i="23" s="1"/>
  <c r="G5" i="23"/>
  <c r="G6" i="23" s="1"/>
  <c r="G7" i="23" s="1"/>
  <c r="G8" i="23" s="1"/>
  <c r="G9" i="23" s="1"/>
  <c r="G10" i="23" s="1"/>
  <c r="G11" i="23" s="1"/>
  <c r="G12" i="23" s="1"/>
  <c r="G13" i="23" s="1"/>
  <c r="G14" i="23" s="1"/>
  <c r="G15" i="23" s="1"/>
  <c r="G16" i="23" s="1"/>
  <c r="G17" i="23" s="1"/>
  <c r="G18" i="23" s="1"/>
  <c r="G19" i="23" s="1"/>
  <c r="G20" i="23" s="1"/>
  <c r="G21" i="23" s="1"/>
  <c r="G22" i="23" s="1"/>
  <c r="G23" i="23" s="1"/>
  <c r="G24" i="23" s="1"/>
  <c r="G25" i="23" s="1"/>
  <c r="G26" i="23" s="1"/>
  <c r="G27" i="23" s="1"/>
  <c r="C5" i="23"/>
  <c r="N4" i="23" l="1"/>
  <c r="G33" i="23"/>
  <c r="G4" i="23"/>
  <c r="E2" i="23"/>
  <c r="F3" i="23" s="1"/>
  <c r="B14" i="23" l="1"/>
  <c r="E3" i="23"/>
  <c r="E4" i="23" s="1"/>
  <c r="M5" i="23"/>
  <c r="F5" i="23" l="1"/>
  <c r="I5" i="23" s="1"/>
  <c r="E5" i="23"/>
  <c r="F4" i="23"/>
  <c r="I4" i="23" s="1"/>
  <c r="F6" i="23" l="1"/>
  <c r="E6" i="23"/>
  <c r="H3" i="23"/>
  <c r="H4" i="23" s="1"/>
  <c r="H5" i="23" s="1"/>
  <c r="H6" i="23" s="1"/>
  <c r="H7" i="23" s="1"/>
  <c r="H8" i="23" s="1"/>
  <c r="H9" i="23" s="1"/>
  <c r="I6" i="23" l="1"/>
  <c r="E7" i="23"/>
  <c r="F7" i="23"/>
  <c r="I7" i="23" s="1"/>
  <c r="H10" i="23"/>
  <c r="H11" i="23" s="1"/>
  <c r="H12" i="23" s="1"/>
  <c r="H13" i="23" s="1"/>
  <c r="M4" i="23"/>
  <c r="I3" i="23"/>
  <c r="J3" i="23" s="1"/>
  <c r="J4" i="23" s="1"/>
  <c r="J5" i="23" s="1"/>
  <c r="J6" i="23" s="1"/>
  <c r="J7" i="23" s="1"/>
  <c r="F8" i="23" l="1"/>
  <c r="I8" i="23" s="1"/>
  <c r="J8" i="23" s="1"/>
  <c r="E8" i="23"/>
  <c r="H14" i="23"/>
  <c r="H15" i="23" s="1"/>
  <c r="P4" i="23"/>
  <c r="O4" i="23"/>
  <c r="N5" i="23" s="1"/>
  <c r="E9" i="23" l="1"/>
  <c r="F9" i="23"/>
  <c r="I9" i="23" s="1"/>
  <c r="J9" i="23" s="1"/>
  <c r="H16" i="23"/>
  <c r="H17" i="23" s="1"/>
  <c r="Q5" i="23"/>
  <c r="R5" i="23"/>
  <c r="O5" i="23"/>
  <c r="N6" i="23" s="1"/>
  <c r="P5" i="23"/>
  <c r="M6" i="23"/>
  <c r="V4" i="23"/>
  <c r="T5" i="23" s="1"/>
  <c r="U4" i="23"/>
  <c r="S5" i="23" s="1"/>
  <c r="E10" i="23" l="1"/>
  <c r="F10" i="23"/>
  <c r="I10" i="23" s="1"/>
  <c r="J10" i="23" s="1"/>
  <c r="H18" i="23"/>
  <c r="H19" i="23" s="1"/>
  <c r="H20" i="23" s="1"/>
  <c r="H21" i="23" s="1"/>
  <c r="H22" i="23" s="1"/>
  <c r="H23" i="23" s="1"/>
  <c r="H24" i="23" s="1"/>
  <c r="H25" i="23" s="1"/>
  <c r="H26" i="23" s="1"/>
  <c r="H27" i="23" s="1"/>
  <c r="V5" i="23"/>
  <c r="T6" i="23" s="1"/>
  <c r="O6" i="23"/>
  <c r="N7" i="23" s="1"/>
  <c r="Q6" i="23"/>
  <c r="P6" i="23"/>
  <c r="R6" i="23"/>
  <c r="M7" i="23"/>
  <c r="U5" i="23"/>
  <c r="S6" i="23" s="1"/>
  <c r="F11" i="23" l="1"/>
  <c r="I11" i="23" s="1"/>
  <c r="J11" i="23" s="1"/>
  <c r="E11" i="23"/>
  <c r="V6" i="23"/>
  <c r="T7" i="23" s="1"/>
  <c r="Q7" i="23"/>
  <c r="P7" i="23"/>
  <c r="R7" i="23"/>
  <c r="M8" i="23"/>
  <c r="O7" i="23"/>
  <c r="N8" i="23" s="1"/>
  <c r="U6" i="23"/>
  <c r="S7" i="23" s="1"/>
  <c r="E12" i="23" l="1"/>
  <c r="F12" i="23"/>
  <c r="I12" i="23" s="1"/>
  <c r="J12" i="23" s="1"/>
  <c r="V7" i="23"/>
  <c r="T8" i="23" s="1"/>
  <c r="Q8" i="23"/>
  <c r="R8" i="23"/>
  <c r="P8" i="23"/>
  <c r="M9" i="23"/>
  <c r="O8" i="23"/>
  <c r="N9" i="23" s="1"/>
  <c r="U7" i="23"/>
  <c r="S8" i="23" s="1"/>
  <c r="E13" i="23" l="1"/>
  <c r="F13" i="23"/>
  <c r="I13" i="23" s="1"/>
  <c r="J13" i="23" s="1"/>
  <c r="Q9" i="23"/>
  <c r="P9" i="23"/>
  <c r="M10" i="23"/>
  <c r="O9" i="23"/>
  <c r="N10" i="23" s="1"/>
  <c r="V8" i="23"/>
  <c r="T9" i="23" s="1"/>
  <c r="R9" i="23"/>
  <c r="U8" i="23"/>
  <c r="S9" i="23" s="1"/>
  <c r="F14" i="23" l="1"/>
  <c r="I14" i="23" s="1"/>
  <c r="J14" i="23" s="1"/>
  <c r="E14" i="23"/>
  <c r="Q10" i="23"/>
  <c r="V9" i="23"/>
  <c r="T10" i="23" s="1"/>
  <c r="P10" i="23"/>
  <c r="O10" i="23"/>
  <c r="N11" i="23" s="1"/>
  <c r="M11" i="23"/>
  <c r="U9" i="23"/>
  <c r="S10" i="23" s="1"/>
  <c r="R10" i="23"/>
  <c r="E15" i="23" l="1"/>
  <c r="F15" i="23"/>
  <c r="I15" i="23" s="1"/>
  <c r="J15" i="23" s="1"/>
  <c r="R11" i="23"/>
  <c r="Q11" i="23"/>
  <c r="U10" i="23"/>
  <c r="S11" i="23" s="1"/>
  <c r="V10" i="23"/>
  <c r="T11" i="23" s="1"/>
  <c r="P11" i="23"/>
  <c r="M12" i="23"/>
  <c r="O11" i="23"/>
  <c r="N12" i="23" s="1"/>
  <c r="E16" i="23" l="1"/>
  <c r="F16" i="23"/>
  <c r="I16" i="23" s="1"/>
  <c r="J16" i="23" s="1"/>
  <c r="V11" i="23"/>
  <c r="T12" i="23" s="1"/>
  <c r="M13" i="23"/>
  <c r="P12" i="23"/>
  <c r="Q12" i="23"/>
  <c r="O12" i="23"/>
  <c r="N13" i="23" s="1"/>
  <c r="U11" i="23"/>
  <c r="S12" i="23" s="1"/>
  <c r="R12" i="23"/>
  <c r="F17" i="23" l="1"/>
  <c r="I17" i="23" s="1"/>
  <c r="J17" i="23" s="1"/>
  <c r="E17" i="23"/>
  <c r="Q13" i="23"/>
  <c r="M14" i="23"/>
  <c r="O13" i="23"/>
  <c r="N14" i="23" s="1"/>
  <c r="P13" i="23"/>
  <c r="V12" i="23"/>
  <c r="T13" i="23" s="1"/>
  <c r="U12" i="23"/>
  <c r="S13" i="23" s="1"/>
  <c r="R13" i="23"/>
  <c r="E18" i="23" l="1"/>
  <c r="F18" i="23"/>
  <c r="I18" i="23" s="1"/>
  <c r="J18" i="23" s="1"/>
  <c r="U13" i="23"/>
  <c r="S14" i="23" s="1"/>
  <c r="V13" i="23"/>
  <c r="T14" i="23" s="1"/>
  <c r="Q14" i="23"/>
  <c r="P14" i="23"/>
  <c r="R14" i="23"/>
  <c r="M15" i="23"/>
  <c r="O14" i="23"/>
  <c r="N15" i="23" s="1"/>
  <c r="E19" i="23" l="1"/>
  <c r="F19" i="23"/>
  <c r="I19" i="23" s="1"/>
  <c r="J19" i="23" s="1"/>
  <c r="V14" i="23"/>
  <c r="T15" i="23" s="1"/>
  <c r="R15" i="23"/>
  <c r="P15" i="23"/>
  <c r="Q15" i="23"/>
  <c r="M16" i="23"/>
  <c r="O15" i="23"/>
  <c r="N16" i="23" s="1"/>
  <c r="U14" i="23"/>
  <c r="S15" i="23" s="1"/>
  <c r="F20" i="23" l="1"/>
  <c r="I20" i="23" s="1"/>
  <c r="J20" i="23" s="1"/>
  <c r="E20" i="23"/>
  <c r="P16" i="23"/>
  <c r="R16" i="23"/>
  <c r="Q16" i="23"/>
  <c r="M17" i="23"/>
  <c r="O16" i="23"/>
  <c r="N17" i="23" s="1"/>
  <c r="U15" i="23"/>
  <c r="S16" i="23" s="1"/>
  <c r="V15" i="23"/>
  <c r="T16" i="23" s="1"/>
  <c r="F21" i="23" l="1"/>
  <c r="I21" i="23" s="1"/>
  <c r="J21" i="23" s="1"/>
  <c r="E21" i="23"/>
  <c r="P17" i="23"/>
  <c r="R17" i="23"/>
  <c r="Q17" i="23"/>
  <c r="M18" i="23"/>
  <c r="O17" i="23"/>
  <c r="N18" i="23" s="1"/>
  <c r="U16" i="23"/>
  <c r="S17" i="23" s="1"/>
  <c r="V16" i="23"/>
  <c r="T17" i="23" s="1"/>
  <c r="F22" i="23" l="1"/>
  <c r="I22" i="23" s="1"/>
  <c r="J22" i="23" s="1"/>
  <c r="E22" i="23"/>
  <c r="U17" i="23"/>
  <c r="S18" i="23" s="1"/>
  <c r="P18" i="23"/>
  <c r="R18" i="23"/>
  <c r="Q18" i="23"/>
  <c r="O18" i="23"/>
  <c r="N19" i="23" s="1"/>
  <c r="M19" i="23"/>
  <c r="V17" i="23"/>
  <c r="T18" i="23" s="1"/>
  <c r="F23" i="23" l="1"/>
  <c r="I23" i="23" s="1"/>
  <c r="J23" i="23" s="1"/>
  <c r="E23" i="23"/>
  <c r="P19" i="23"/>
  <c r="R19" i="23"/>
  <c r="Q19" i="23"/>
  <c r="O19" i="23"/>
  <c r="N20" i="23" s="1"/>
  <c r="M20" i="23"/>
  <c r="U18" i="23"/>
  <c r="S19" i="23" s="1"/>
  <c r="V18" i="23"/>
  <c r="T19" i="23" s="1"/>
  <c r="F24" i="23" l="1"/>
  <c r="I24" i="23" s="1"/>
  <c r="J24" i="23" s="1"/>
  <c r="E24" i="23"/>
  <c r="P20" i="23"/>
  <c r="R20" i="23"/>
  <c r="Q20" i="23"/>
  <c r="O20" i="23"/>
  <c r="N21" i="23" s="1"/>
  <c r="M21" i="23"/>
  <c r="U19" i="23"/>
  <c r="S20" i="23" s="1"/>
  <c r="V19" i="23"/>
  <c r="T20" i="23" s="1"/>
  <c r="E25" i="23" l="1"/>
  <c r="F25" i="23"/>
  <c r="I25" i="23" s="1"/>
  <c r="J25" i="23" s="1"/>
  <c r="V20" i="23"/>
  <c r="T21" i="23" s="1"/>
  <c r="P21" i="23"/>
  <c r="Q21" i="23"/>
  <c r="R21" i="23"/>
  <c r="O21" i="23"/>
  <c r="N22" i="23" s="1"/>
  <c r="M22" i="23"/>
  <c r="U20" i="23"/>
  <c r="S21" i="23" s="1"/>
  <c r="E26" i="23" l="1"/>
  <c r="F26" i="23"/>
  <c r="I26" i="23" s="1"/>
  <c r="J26" i="23" s="1"/>
  <c r="Q22" i="23"/>
  <c r="P22" i="23"/>
  <c r="R22" i="23"/>
  <c r="M23" i="23"/>
  <c r="O22" i="23"/>
  <c r="N23" i="23" s="1"/>
  <c r="V21" i="23"/>
  <c r="T22" i="23" s="1"/>
  <c r="U21" i="23"/>
  <c r="S22" i="23" s="1"/>
  <c r="F27" i="23" l="1"/>
  <c r="E27" i="23"/>
  <c r="V22" i="23"/>
  <c r="T23" i="23" s="1"/>
  <c r="R23" i="23"/>
  <c r="Q23" i="23"/>
  <c r="P23" i="23"/>
  <c r="M24" i="23"/>
  <c r="O23" i="23"/>
  <c r="N24" i="23" s="1"/>
  <c r="U22" i="23"/>
  <c r="S23" i="23" s="1"/>
  <c r="I27" i="23" l="1"/>
  <c r="J27" i="23" s="1"/>
  <c r="C7" i="23" s="1"/>
  <c r="V23" i="23"/>
  <c r="T24" i="23" s="1"/>
  <c r="U23" i="23"/>
  <c r="S24" i="23" s="1"/>
  <c r="P24" i="23"/>
  <c r="Q24" i="23"/>
  <c r="R24" i="23"/>
  <c r="O24" i="23"/>
  <c r="H32" i="23" l="1"/>
  <c r="H33" i="23" s="1"/>
  <c r="H34" i="23" s="1"/>
  <c r="H35" i="23" s="1"/>
  <c r="H36" i="23" s="1"/>
  <c r="H37" i="23" s="1"/>
  <c r="H38" i="23" s="1"/>
  <c r="H39" i="23" s="1"/>
  <c r="H40" i="23" s="1"/>
  <c r="H41" i="23" s="1"/>
  <c r="H42" i="23" s="1"/>
  <c r="H43" i="23" s="1"/>
  <c r="H44" i="23" s="1"/>
  <c r="R25" i="23"/>
  <c r="R26" i="23" s="1"/>
  <c r="C8" i="23" s="1"/>
  <c r="U24" i="23"/>
  <c r="V24" i="23"/>
  <c r="H45" i="23" l="1"/>
  <c r="M28" i="23"/>
  <c r="E31" i="23"/>
  <c r="H46" i="23" l="1"/>
  <c r="H47" i="23" s="1"/>
  <c r="F32" i="23"/>
  <c r="E32" i="23"/>
  <c r="H48" i="23" l="1"/>
  <c r="I32" i="23"/>
  <c r="J32" i="23" s="1"/>
  <c r="F33" i="23"/>
  <c r="I33" i="23" s="1"/>
  <c r="E33" i="23"/>
  <c r="J33" i="23" l="1"/>
  <c r="E34" i="23"/>
  <c r="F34" i="23"/>
  <c r="I34" i="23" s="1"/>
  <c r="H49" i="23"/>
  <c r="H50" i="23" s="1"/>
  <c r="H51" i="23" s="1"/>
  <c r="J34" i="23" l="1"/>
  <c r="E35" i="23"/>
  <c r="F35" i="23"/>
  <c r="I35" i="23" s="1"/>
  <c r="H52" i="23"/>
  <c r="J35" i="23" l="1"/>
  <c r="F36" i="23"/>
  <c r="I36" i="23" s="1"/>
  <c r="E36" i="23"/>
  <c r="H53" i="23"/>
  <c r="H54" i="23" s="1"/>
  <c r="J36" i="23" l="1"/>
  <c r="E37" i="23"/>
  <c r="F37" i="23"/>
  <c r="I37" i="23" s="1"/>
  <c r="H55" i="23"/>
  <c r="H56" i="23" s="1"/>
  <c r="H57" i="23" s="1"/>
  <c r="J37" i="23" l="1"/>
  <c r="E38" i="23"/>
  <c r="F38" i="23"/>
  <c r="I38" i="23" s="1"/>
  <c r="H58" i="23"/>
  <c r="H59" i="23" s="1"/>
  <c r="H60" i="23" s="1"/>
  <c r="J38" i="23" l="1"/>
  <c r="E39" i="23"/>
  <c r="F39" i="23"/>
  <c r="I39" i="23" s="1"/>
  <c r="H61" i="23"/>
  <c r="J39" i="23" l="1"/>
  <c r="F40" i="23"/>
  <c r="I40" i="23" s="1"/>
  <c r="E40" i="23"/>
  <c r="H62" i="23"/>
  <c r="J40" i="23" l="1"/>
  <c r="E41" i="23"/>
  <c r="F41" i="23"/>
  <c r="I41" i="23" s="1"/>
  <c r="H63" i="23"/>
  <c r="H64" i="23" s="1"/>
  <c r="H65" i="23" s="1"/>
  <c r="H66" i="23" s="1"/>
  <c r="J41" i="23" l="1"/>
  <c r="F42" i="23"/>
  <c r="I42" i="23" s="1"/>
  <c r="E42" i="23"/>
  <c r="J42" i="23" l="1"/>
  <c r="E43" i="23"/>
  <c r="F43" i="23"/>
  <c r="I43" i="23" s="1"/>
  <c r="J43" i="23" l="1"/>
  <c r="F44" i="23"/>
  <c r="I44" i="23" s="1"/>
  <c r="E44" i="23"/>
  <c r="J44" i="23" l="1"/>
  <c r="E45" i="23"/>
  <c r="F45" i="23"/>
  <c r="I45" i="23" s="1"/>
  <c r="J45" i="23" l="1"/>
  <c r="E46" i="23"/>
  <c r="F46" i="23"/>
  <c r="I46" i="23" s="1"/>
  <c r="J46" i="23" l="1"/>
  <c r="F47" i="23"/>
  <c r="I47" i="23" s="1"/>
  <c r="E47" i="23"/>
  <c r="J47" i="23" l="1"/>
  <c r="E48" i="23"/>
  <c r="F48" i="23"/>
  <c r="I48" i="23" s="1"/>
  <c r="J48" i="23" l="1"/>
  <c r="E49" i="23"/>
  <c r="F49" i="23"/>
  <c r="I49" i="23" s="1"/>
  <c r="J49" i="23" l="1"/>
  <c r="E50" i="23"/>
  <c r="F50" i="23"/>
  <c r="I50" i="23" s="1"/>
  <c r="J50" i="23" l="1"/>
  <c r="E51" i="23"/>
  <c r="F51" i="23"/>
  <c r="I51" i="23" s="1"/>
  <c r="J51" i="23" s="1"/>
  <c r="E52" i="23" l="1"/>
  <c r="F52" i="23"/>
  <c r="I52" i="23" s="1"/>
  <c r="J52" i="23" s="1"/>
  <c r="E53" i="23" l="1"/>
  <c r="F53" i="23"/>
  <c r="I53" i="23" s="1"/>
  <c r="J53" i="23" s="1"/>
  <c r="F54" i="23" l="1"/>
  <c r="I54" i="23" s="1"/>
  <c r="J54" i="23" s="1"/>
  <c r="E54" i="23"/>
  <c r="E55" i="23" l="1"/>
  <c r="F55" i="23"/>
  <c r="I55" i="23" s="1"/>
  <c r="J55" i="23" s="1"/>
  <c r="F56" i="23" l="1"/>
  <c r="I56" i="23" s="1"/>
  <c r="J56" i="23" s="1"/>
  <c r="E56" i="23"/>
  <c r="E57" i="23" l="1"/>
  <c r="F57" i="23"/>
  <c r="I57" i="23" s="1"/>
  <c r="J57" i="23" s="1"/>
  <c r="E58" i="23" l="1"/>
  <c r="F58" i="23"/>
  <c r="I58" i="23" s="1"/>
  <c r="J58" i="23" s="1"/>
  <c r="E59" i="23" l="1"/>
  <c r="F59" i="23"/>
  <c r="I59" i="23" s="1"/>
  <c r="J59" i="23" s="1"/>
  <c r="E60" i="23" l="1"/>
  <c r="F60" i="23"/>
  <c r="I60" i="23" s="1"/>
  <c r="J60" i="23" s="1"/>
  <c r="F61" i="23" l="1"/>
  <c r="I61" i="23" s="1"/>
  <c r="J61" i="23" s="1"/>
  <c r="E61" i="23"/>
  <c r="E62" i="23" l="1"/>
  <c r="F62" i="23"/>
  <c r="I62" i="23" s="1"/>
  <c r="J62" i="23" s="1"/>
  <c r="E63" i="23" l="1"/>
  <c r="F63" i="23"/>
  <c r="I63" i="23" s="1"/>
  <c r="J63" i="23" s="1"/>
  <c r="E64" i="23" l="1"/>
  <c r="F64" i="23"/>
  <c r="I64" i="23" s="1"/>
  <c r="J64" i="23" s="1"/>
  <c r="F65" i="23" l="1"/>
  <c r="I65" i="23" s="1"/>
  <c r="J65" i="23" s="1"/>
  <c r="E65" i="23"/>
  <c r="E66" i="23" l="1"/>
  <c r="F66" i="23"/>
  <c r="I66" i="23" s="1"/>
  <c r="J66" i="23" s="1"/>
  <c r="C9" i="23" s="1"/>
</calcChain>
</file>

<file path=xl/sharedStrings.xml><?xml version="1.0" encoding="utf-8"?>
<sst xmlns="http://schemas.openxmlformats.org/spreadsheetml/2006/main" count="35" uniqueCount="30">
  <si>
    <t>remainder</t>
  </si>
  <si>
    <t>e</t>
  </si>
  <si>
    <t>p</t>
  </si>
  <si>
    <t>q</t>
  </si>
  <si>
    <t>(p-1)(q-1)</t>
  </si>
  <si>
    <t>message</t>
  </si>
  <si>
    <t>encoded</t>
  </si>
  <si>
    <t>decoded</t>
  </si>
  <si>
    <t>IF</t>
  </si>
  <si>
    <t>mod</t>
  </si>
  <si>
    <t>Decoding</t>
  </si>
  <si>
    <t>pq (divisor)</t>
  </si>
  <si>
    <t>public key</t>
  </si>
  <si>
    <t>private key</t>
  </si>
  <si>
    <t>Encoding</t>
  </si>
  <si>
    <t>a</t>
  </si>
  <si>
    <t>b</t>
  </si>
  <si>
    <t>r</t>
  </si>
  <si>
    <t>s</t>
  </si>
  <si>
    <t>t (the d)</t>
  </si>
  <si>
    <t>u</t>
  </si>
  <si>
    <t>v</t>
  </si>
  <si>
    <t>u2</t>
  </si>
  <si>
    <t>v2</t>
  </si>
  <si>
    <t>d=</t>
  </si>
  <si>
    <t>d by program</t>
  </si>
  <si>
    <t>validation of e and d</t>
  </si>
  <si>
    <t>e &amp; (p-1)(q-1)</t>
  </si>
  <si>
    <t>Finding d faster for large numbers via the Extended Euclidean Algorithm</t>
  </si>
  <si>
    <t>Confirm e and (p-1)(q-1) are relatively 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</si>
</sst>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0" fillId="3" borderId="1" xfId="0" applyFill="1" applyBorder="1"/>
    <xf numFmtId="2" fontId="0" fillId="0" borderId="0" xfId="0" applyNumberFormat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28</xdr:row>
      <xdr:rowOff>44450</xdr:rowOff>
    </xdr:from>
    <xdr:to>
      <xdr:col>3</xdr:col>
      <xdr:colOff>241300</xdr:colOff>
      <xdr:row>41</xdr:row>
      <xdr:rowOff>177800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C75804E-6A9A-5439-DECF-AC459A2362EC}"/>
            </a:ext>
          </a:extLst>
        </xdr:cNvPr>
        <xdr:cNvSpPr txBox="1"/>
      </xdr:nvSpPr>
      <xdr:spPr>
        <a:xfrm>
          <a:off x="76200" y="5200650"/>
          <a:ext cx="4286250" cy="252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ysClr val="windowText" lastClr="000000"/>
              </a:solidFill>
            </a:rPr>
            <a:t>More RSA restrictions when using Excel:</a:t>
          </a:r>
        </a:p>
        <a:p>
          <a:endParaRPr lang="en-US" sz="1100" baseline="0">
            <a:solidFill>
              <a:sysClr val="windowText" lastClr="000000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Excel can only precisely work on integers no larger than 15 digits (base 10). See the Excel specificiation at https://support.microsoft.com/en-us/office/excel-specifications-and-limits-1672b34d-7043-467e-8e27-269d656771c3.</a:t>
          </a:r>
          <a:endParaRPr lang="en-US">
            <a:effectLst/>
          </a:endParaRPr>
        </a:p>
        <a:p>
          <a:endParaRPr lang="en-US" sz="1100" baseline="0">
            <a:solidFill>
              <a:sysClr val="windowText" lastClr="000000"/>
            </a:solidFill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Therefore, pq should not have more than 7 digits. This is because when pq has 8 digits, C could have 8 digits, and therefore at one step, the numerator could be 16 digits, which will then cause the MOD function to get an inaccurate remainder.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355600</xdr:colOff>
      <xdr:row>20</xdr:row>
      <xdr:rowOff>57150</xdr:rowOff>
    </xdr:from>
    <xdr:to>
      <xdr:col>2</xdr:col>
      <xdr:colOff>577850</xdr:colOff>
      <xdr:row>27</xdr:row>
      <xdr:rowOff>6350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37A409-B1CA-4EA4-B33E-75CD32A64DDE}"/>
            </a:ext>
          </a:extLst>
        </xdr:cNvPr>
        <xdr:cNvSpPr txBox="1"/>
      </xdr:nvSpPr>
      <xdr:spPr>
        <a:xfrm>
          <a:off x="355600" y="3740150"/>
          <a:ext cx="2641600" cy="1238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RSA restrictions:</a:t>
          </a:r>
        </a:p>
        <a:p>
          <a:endParaRPr lang="en-US" sz="1100"/>
        </a:p>
        <a:p>
          <a:r>
            <a:rPr lang="en-US" sz="1100"/>
            <a:t>1.</a:t>
          </a:r>
          <a:r>
            <a:rPr lang="en-US" sz="1100" baseline="0"/>
            <a:t> M &lt; pq</a:t>
          </a:r>
        </a:p>
        <a:p>
          <a:r>
            <a:rPr lang="en-US" sz="1100" baseline="0"/>
            <a:t>2. M is relatively prime to pq</a:t>
          </a:r>
        </a:p>
        <a:p>
          <a:r>
            <a:rPr lang="en-US" sz="1100" baseline="0"/>
            <a:t>3. e &lt; p and e &lt; q</a:t>
          </a:r>
        </a:p>
        <a:p>
          <a:r>
            <a:rPr lang="en-US" sz="1100" baseline="0"/>
            <a:t>4. e is relatively prime to (p-1)(q-1)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660D6-D35C-46CD-A3F0-BA8EA4E0539D}">
  <dimension ref="A1:V66"/>
  <sheetViews>
    <sheetView tabSelected="1" workbookViewId="0">
      <selection activeCell="A46" sqref="A46"/>
    </sheetView>
  </sheetViews>
  <sheetFormatPr defaultRowHeight="14.5" x14ac:dyDescent="0.35"/>
  <cols>
    <col min="1" max="1" width="28.54296875" customWidth="1"/>
    <col min="2" max="2" width="16.1796875" bestFit="1" customWidth="1"/>
    <col min="3" max="3" width="14.26953125" bestFit="1" customWidth="1"/>
    <col min="5" max="5" width="9.81640625" bestFit="1" customWidth="1"/>
    <col min="7" max="7" width="11.81640625" bestFit="1" customWidth="1"/>
    <col min="8" max="10" width="10.81640625" bestFit="1" customWidth="1"/>
    <col min="12" max="12" width="18" bestFit="1" customWidth="1"/>
    <col min="13" max="13" width="10.81640625" bestFit="1" customWidth="1"/>
    <col min="18" max="18" width="11.453125" bestFit="1" customWidth="1"/>
  </cols>
  <sheetData>
    <row r="1" spans="1:22" x14ac:dyDescent="0.35">
      <c r="A1" s="11" t="s">
        <v>13</v>
      </c>
      <c r="B1" s="1" t="s">
        <v>2</v>
      </c>
      <c r="C1">
        <v>2999</v>
      </c>
      <c r="D1">
        <v>49939</v>
      </c>
      <c r="E1" s="13" t="s">
        <v>14</v>
      </c>
      <c r="F1" s="14"/>
      <c r="G1" s="14"/>
      <c r="H1" s="14"/>
      <c r="I1" s="14"/>
      <c r="J1" s="14"/>
      <c r="M1" s="15" t="s">
        <v>28</v>
      </c>
      <c r="N1" s="15"/>
      <c r="O1" s="15"/>
      <c r="P1" s="15"/>
      <c r="Q1" s="15"/>
      <c r="R1" s="15"/>
      <c r="S1" s="15"/>
      <c r="T1" s="15"/>
    </row>
    <row r="2" spans="1:22" x14ac:dyDescent="0.35">
      <c r="A2" s="11"/>
      <c r="B2" s="1" t="s">
        <v>3</v>
      </c>
      <c r="C2">
        <v>2957</v>
      </c>
      <c r="D2">
        <v>49937</v>
      </c>
      <c r="E2" s="6">
        <f>C4</f>
        <v>21569</v>
      </c>
      <c r="F2" s="6" t="s">
        <v>0</v>
      </c>
      <c r="G2" s="6"/>
      <c r="H2" s="6"/>
      <c r="I2" s="6" t="s">
        <v>8</v>
      </c>
      <c r="J2" s="6" t="s">
        <v>9</v>
      </c>
    </row>
    <row r="3" spans="1:22" x14ac:dyDescent="0.35">
      <c r="A3" s="12" t="s">
        <v>12</v>
      </c>
      <c r="B3" s="1" t="s">
        <v>11</v>
      </c>
      <c r="C3">
        <f>C1*C2</f>
        <v>8868043</v>
      </c>
      <c r="E3" s="6">
        <f>QUOTIENT(E2,2)</f>
        <v>10784</v>
      </c>
      <c r="F3" s="6">
        <f>MOD(E2, 2)</f>
        <v>1</v>
      </c>
      <c r="G3" s="6">
        <v>1</v>
      </c>
      <c r="H3" s="6">
        <f>MOD(C6^G3, C$3)</f>
        <v>2124</v>
      </c>
      <c r="I3" s="6">
        <f>IF(F3=1, H3, 1)</f>
        <v>2124</v>
      </c>
      <c r="J3" s="6">
        <f>INT(I3)</f>
        <v>2124</v>
      </c>
      <c r="M3" s="4" t="s">
        <v>15</v>
      </c>
      <c r="N3" s="4" t="s">
        <v>16</v>
      </c>
      <c r="O3" s="4" t="s">
        <v>17</v>
      </c>
      <c r="P3" s="4" t="s">
        <v>3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</row>
    <row r="4" spans="1:22" x14ac:dyDescent="0.35">
      <c r="A4" s="12"/>
      <c r="B4" s="1" t="s">
        <v>1</v>
      </c>
      <c r="C4">
        <v>21569</v>
      </c>
      <c r="E4" s="6">
        <f t="shared" ref="E4:E27" si="0">QUOTIENT(E3,2)</f>
        <v>5392</v>
      </c>
      <c r="F4" s="6">
        <f t="shared" ref="F4" si="1">MOD(E3, 2)</f>
        <v>0</v>
      </c>
      <c r="G4" s="6">
        <f>G3*2</f>
        <v>2</v>
      </c>
      <c r="H4" s="6">
        <f>MOD(H3^2, C$3)</f>
        <v>4511376</v>
      </c>
      <c r="I4" s="6">
        <f>IF(F4=1, H4, 1)</f>
        <v>1</v>
      </c>
      <c r="J4" s="6">
        <f>MOD(I4*J3, C$3)</f>
        <v>2124</v>
      </c>
      <c r="M4" s="3">
        <f>C5</f>
        <v>8862088</v>
      </c>
      <c r="N4" s="3">
        <f>C4</f>
        <v>21569</v>
      </c>
      <c r="O4" s="3">
        <f>IFERROR(IF(N4&gt;0,MOD(M4,N4),""),"")</f>
        <v>18798</v>
      </c>
      <c r="P4" s="3">
        <f>IFERROR(IF(N4&gt;0,INT(M4/N4),""),"")</f>
        <v>410</v>
      </c>
      <c r="Q4" s="3">
        <v>1</v>
      </c>
      <c r="R4" s="3">
        <v>0</v>
      </c>
      <c r="S4" s="3">
        <v>0</v>
      </c>
      <c r="T4" s="3">
        <v>1</v>
      </c>
      <c r="U4" s="3">
        <f>IFERROR(Q4-S4*P4, "")</f>
        <v>1</v>
      </c>
      <c r="V4" s="3">
        <f>IFERROR(R4-T4*P4,"")</f>
        <v>-410</v>
      </c>
    </row>
    <row r="5" spans="1:22" x14ac:dyDescent="0.35">
      <c r="B5" s="1" t="s">
        <v>4</v>
      </c>
      <c r="C5">
        <f>(C1-1)*(C2-1)</f>
        <v>8862088</v>
      </c>
      <c r="E5" s="6">
        <f t="shared" si="0"/>
        <v>2696</v>
      </c>
      <c r="F5" s="6">
        <f t="shared" ref="F5:F27" si="2">MOD(E4, 2)</f>
        <v>0</v>
      </c>
      <c r="G5" s="6">
        <f t="shared" ref="G5:G27" si="3">G4*2</f>
        <v>4</v>
      </c>
      <c r="H5" s="6">
        <f t="shared" ref="H5:H27" si="4">MOD(H4^2, C$3)</f>
        <v>6656</v>
      </c>
      <c r="I5" s="6">
        <f t="shared" ref="I5:I27" si="5">IF(F5=1, H5, 1)</f>
        <v>1</v>
      </c>
      <c r="J5" s="6">
        <f t="shared" ref="J5:J27" si="6">MOD(I5*J4, C$3)</f>
        <v>2124</v>
      </c>
      <c r="M5" s="3">
        <f>IFERROR(IF(N4&gt;0, N4,""),"")</f>
        <v>21569</v>
      </c>
      <c r="N5" s="3">
        <f>O4</f>
        <v>18798</v>
      </c>
      <c r="O5" s="3">
        <f>IFERROR(IF(N5&gt;0,MOD(M5,N5),""),"")</f>
        <v>2771</v>
      </c>
      <c r="P5" s="3">
        <f t="shared" ref="P5:P24" si="7">IFERROR(IF(N5&gt;0,INT(M5/N5),""),"")</f>
        <v>1</v>
      </c>
      <c r="Q5" s="3">
        <f>IF(ISNUMBER(N5), S4, "")</f>
        <v>0</v>
      </c>
      <c r="R5" s="3">
        <f>IF(AND(N5&gt;=0, ISNUMBER(N5)), T4, "")</f>
        <v>1</v>
      </c>
      <c r="S5" s="3">
        <f>U4</f>
        <v>1</v>
      </c>
      <c r="T5" s="3">
        <f>V4</f>
        <v>-410</v>
      </c>
      <c r="U5" s="3">
        <f t="shared" ref="U5:U24" si="8">IFERROR(Q5-S5*P5, "")</f>
        <v>-1</v>
      </c>
      <c r="V5" s="3">
        <f t="shared" ref="V5:V24" si="9">IFERROR(R5-T5*P5,"")</f>
        <v>411</v>
      </c>
    </row>
    <row r="6" spans="1:22" x14ac:dyDescent="0.35">
      <c r="B6" s="1" t="s">
        <v>5</v>
      </c>
      <c r="C6">
        <v>2124</v>
      </c>
      <c r="E6" s="6">
        <f t="shared" si="0"/>
        <v>1348</v>
      </c>
      <c r="F6" s="6">
        <f t="shared" si="2"/>
        <v>0</v>
      </c>
      <c r="G6" s="6">
        <f t="shared" si="3"/>
        <v>8</v>
      </c>
      <c r="H6" s="6">
        <f t="shared" si="4"/>
        <v>8830164</v>
      </c>
      <c r="I6" s="6">
        <f t="shared" si="5"/>
        <v>1</v>
      </c>
      <c r="J6" s="6">
        <f t="shared" si="6"/>
        <v>2124</v>
      </c>
      <c r="M6" s="3">
        <f t="shared" ref="M6:M24" si="10">IFERROR(IF(N5&gt;0, N5,""),"")</f>
        <v>18798</v>
      </c>
      <c r="N6" s="3">
        <f t="shared" ref="N6:N24" si="11">O5</f>
        <v>2771</v>
      </c>
      <c r="O6" s="3">
        <f t="shared" ref="O6:O12" si="12">IFERROR(IF(N6&gt;0,MOD(M6,N6),""),"")</f>
        <v>2172</v>
      </c>
      <c r="P6" s="3">
        <f t="shared" si="7"/>
        <v>6</v>
      </c>
      <c r="Q6" s="3">
        <f t="shared" ref="Q6:Q24" si="13">IF(ISNUMBER(N6), S5, "")</f>
        <v>1</v>
      </c>
      <c r="R6" s="3">
        <f t="shared" ref="R6:R24" si="14">IF(AND(N6&gt;=0, ISNUMBER(N6)), T5, "")</f>
        <v>-410</v>
      </c>
      <c r="S6" s="3">
        <f t="shared" ref="S6:S12" si="15">U5</f>
        <v>-1</v>
      </c>
      <c r="T6" s="3">
        <f t="shared" ref="T6:T12" si="16">V5</f>
        <v>411</v>
      </c>
      <c r="U6" s="3">
        <f t="shared" si="8"/>
        <v>7</v>
      </c>
      <c r="V6" s="3">
        <f t="shared" si="9"/>
        <v>-2876</v>
      </c>
    </row>
    <row r="7" spans="1:22" x14ac:dyDescent="0.35">
      <c r="B7" s="1" t="s">
        <v>6</v>
      </c>
      <c r="C7">
        <f>J27</f>
        <v>191104</v>
      </c>
      <c r="E7" s="6">
        <f t="shared" si="0"/>
        <v>674</v>
      </c>
      <c r="F7" s="6">
        <f t="shared" si="2"/>
        <v>0</v>
      </c>
      <c r="G7" s="6">
        <f t="shared" si="3"/>
        <v>16</v>
      </c>
      <c r="H7" s="6">
        <f t="shared" si="4"/>
        <v>7063718</v>
      </c>
      <c r="I7" s="6">
        <f t="shared" si="5"/>
        <v>1</v>
      </c>
      <c r="J7" s="6">
        <f t="shared" si="6"/>
        <v>2124</v>
      </c>
      <c r="M7" s="3">
        <f t="shared" si="10"/>
        <v>2771</v>
      </c>
      <c r="N7" s="3">
        <f t="shared" si="11"/>
        <v>2172</v>
      </c>
      <c r="O7" s="3">
        <f t="shared" si="12"/>
        <v>599</v>
      </c>
      <c r="P7" s="3">
        <f t="shared" si="7"/>
        <v>1</v>
      </c>
      <c r="Q7" s="3">
        <f t="shared" si="13"/>
        <v>-1</v>
      </c>
      <c r="R7" s="3">
        <f t="shared" si="14"/>
        <v>411</v>
      </c>
      <c r="S7" s="3">
        <f t="shared" si="15"/>
        <v>7</v>
      </c>
      <c r="T7" s="3">
        <f t="shared" si="16"/>
        <v>-2876</v>
      </c>
      <c r="U7" s="3">
        <f t="shared" si="8"/>
        <v>-8</v>
      </c>
      <c r="V7" s="3">
        <f t="shared" si="9"/>
        <v>3287</v>
      </c>
    </row>
    <row r="8" spans="1:22" x14ac:dyDescent="0.35">
      <c r="B8" s="1" t="s">
        <v>25</v>
      </c>
      <c r="C8">
        <f>R26</f>
        <v>3521169</v>
      </c>
      <c r="E8" s="6">
        <f t="shared" si="0"/>
        <v>337</v>
      </c>
      <c r="F8" s="6">
        <f t="shared" si="2"/>
        <v>0</v>
      </c>
      <c r="G8" s="6">
        <f t="shared" si="3"/>
        <v>32</v>
      </c>
      <c r="H8" s="6">
        <f t="shared" si="4"/>
        <v>5967723</v>
      </c>
      <c r="I8" s="6">
        <f t="shared" si="5"/>
        <v>1</v>
      </c>
      <c r="J8" s="6">
        <f t="shared" si="6"/>
        <v>2124</v>
      </c>
      <c r="M8" s="3">
        <f t="shared" si="10"/>
        <v>2172</v>
      </c>
      <c r="N8" s="3">
        <f t="shared" si="11"/>
        <v>599</v>
      </c>
      <c r="O8" s="3">
        <f t="shared" si="12"/>
        <v>375</v>
      </c>
      <c r="P8" s="3">
        <f t="shared" si="7"/>
        <v>3</v>
      </c>
      <c r="Q8" s="3">
        <f t="shared" si="13"/>
        <v>7</v>
      </c>
      <c r="R8" s="3">
        <f t="shared" si="14"/>
        <v>-2876</v>
      </c>
      <c r="S8" s="3">
        <f t="shared" si="15"/>
        <v>-8</v>
      </c>
      <c r="T8" s="3">
        <f t="shared" si="16"/>
        <v>3287</v>
      </c>
      <c r="U8" s="3">
        <f t="shared" si="8"/>
        <v>31</v>
      </c>
      <c r="V8" s="3">
        <f t="shared" si="9"/>
        <v>-12737</v>
      </c>
    </row>
    <row r="9" spans="1:22" x14ac:dyDescent="0.35">
      <c r="B9" s="1" t="s">
        <v>7</v>
      </c>
      <c r="C9">
        <f>J66</f>
        <v>2124</v>
      </c>
      <c r="E9" s="6">
        <f t="shared" si="0"/>
        <v>168</v>
      </c>
      <c r="F9" s="6">
        <f t="shared" si="2"/>
        <v>1</v>
      </c>
      <c r="G9" s="6">
        <f t="shared" si="3"/>
        <v>64</v>
      </c>
      <c r="H9" s="6">
        <f t="shared" si="4"/>
        <v>2970406</v>
      </c>
      <c r="I9" s="6">
        <f t="shared" si="5"/>
        <v>2970406</v>
      </c>
      <c r="J9" s="6">
        <f t="shared" si="6"/>
        <v>3963771</v>
      </c>
      <c r="M9" s="3">
        <f t="shared" si="10"/>
        <v>599</v>
      </c>
      <c r="N9" s="3">
        <f t="shared" si="11"/>
        <v>375</v>
      </c>
      <c r="O9" s="3">
        <f t="shared" si="12"/>
        <v>224</v>
      </c>
      <c r="P9" s="3">
        <f t="shared" si="7"/>
        <v>1</v>
      </c>
      <c r="Q9" s="3">
        <f t="shared" si="13"/>
        <v>-8</v>
      </c>
      <c r="R9" s="3">
        <f t="shared" si="14"/>
        <v>3287</v>
      </c>
      <c r="S9" s="3">
        <f t="shared" si="15"/>
        <v>31</v>
      </c>
      <c r="T9" s="3">
        <f t="shared" si="16"/>
        <v>-12737</v>
      </c>
      <c r="U9" s="3">
        <f t="shared" si="8"/>
        <v>-39</v>
      </c>
      <c r="V9" s="3">
        <f t="shared" si="9"/>
        <v>16024</v>
      </c>
    </row>
    <row r="10" spans="1:22" x14ac:dyDescent="0.35">
      <c r="E10" s="6">
        <f t="shared" si="0"/>
        <v>84</v>
      </c>
      <c r="F10" s="6">
        <f t="shared" si="2"/>
        <v>0</v>
      </c>
      <c r="G10" s="6">
        <f t="shared" si="3"/>
        <v>128</v>
      </c>
      <c r="H10" s="6">
        <f t="shared" si="4"/>
        <v>8081771</v>
      </c>
      <c r="I10" s="6">
        <f t="shared" si="5"/>
        <v>1</v>
      </c>
      <c r="J10" s="6">
        <f t="shared" si="6"/>
        <v>3963771</v>
      </c>
      <c r="M10" s="3">
        <f t="shared" si="10"/>
        <v>375</v>
      </c>
      <c r="N10" s="3">
        <f t="shared" si="11"/>
        <v>224</v>
      </c>
      <c r="O10" s="3">
        <f t="shared" si="12"/>
        <v>151</v>
      </c>
      <c r="P10" s="3">
        <f t="shared" si="7"/>
        <v>1</v>
      </c>
      <c r="Q10" s="3">
        <f t="shared" si="13"/>
        <v>31</v>
      </c>
      <c r="R10" s="3">
        <f t="shared" si="14"/>
        <v>-12737</v>
      </c>
      <c r="S10" s="3">
        <f t="shared" si="15"/>
        <v>-39</v>
      </c>
      <c r="T10" s="3">
        <f t="shared" si="16"/>
        <v>16024</v>
      </c>
      <c r="U10" s="3">
        <f t="shared" si="8"/>
        <v>70</v>
      </c>
      <c r="V10" s="3">
        <f t="shared" si="9"/>
        <v>-28761</v>
      </c>
    </row>
    <row r="11" spans="1:22" x14ac:dyDescent="0.35">
      <c r="E11" s="6">
        <f t="shared" si="0"/>
        <v>42</v>
      </c>
      <c r="F11" s="6">
        <f t="shared" si="2"/>
        <v>0</v>
      </c>
      <c r="G11" s="6">
        <f t="shared" si="3"/>
        <v>256</v>
      </c>
      <c r="H11" s="6">
        <f t="shared" si="4"/>
        <v>5776325</v>
      </c>
      <c r="I11" s="6">
        <f t="shared" si="5"/>
        <v>1</v>
      </c>
      <c r="J11" s="6">
        <f t="shared" si="6"/>
        <v>3963771</v>
      </c>
      <c r="M11" s="3">
        <f t="shared" si="10"/>
        <v>224</v>
      </c>
      <c r="N11" s="3">
        <f t="shared" si="11"/>
        <v>151</v>
      </c>
      <c r="O11" s="3">
        <f t="shared" si="12"/>
        <v>73</v>
      </c>
      <c r="P11" s="3">
        <f t="shared" si="7"/>
        <v>1</v>
      </c>
      <c r="Q11" s="3">
        <f t="shared" si="13"/>
        <v>-39</v>
      </c>
      <c r="R11" s="3">
        <f t="shared" si="14"/>
        <v>16024</v>
      </c>
      <c r="S11" s="3">
        <f t="shared" si="15"/>
        <v>70</v>
      </c>
      <c r="T11" s="3">
        <f t="shared" si="16"/>
        <v>-28761</v>
      </c>
      <c r="U11" s="3">
        <f t="shared" si="8"/>
        <v>-109</v>
      </c>
      <c r="V11" s="3">
        <f t="shared" si="9"/>
        <v>44785</v>
      </c>
    </row>
    <row r="12" spans="1:22" x14ac:dyDescent="0.35">
      <c r="B12" s="1"/>
      <c r="E12" s="6">
        <f t="shared" si="0"/>
        <v>21</v>
      </c>
      <c r="F12" s="6">
        <f t="shared" si="2"/>
        <v>0</v>
      </c>
      <c r="G12" s="6">
        <f t="shared" si="3"/>
        <v>512</v>
      </c>
      <c r="H12" s="6">
        <f t="shared" si="4"/>
        <v>7398555</v>
      </c>
      <c r="I12" s="6">
        <f t="shared" si="5"/>
        <v>1</v>
      </c>
      <c r="J12" s="6">
        <f t="shared" si="6"/>
        <v>3963771</v>
      </c>
      <c r="M12" s="3">
        <f t="shared" si="10"/>
        <v>151</v>
      </c>
      <c r="N12" s="3">
        <f t="shared" si="11"/>
        <v>73</v>
      </c>
      <c r="O12" s="3">
        <f t="shared" si="12"/>
        <v>5</v>
      </c>
      <c r="P12" s="3">
        <f t="shared" si="7"/>
        <v>2</v>
      </c>
      <c r="Q12" s="3">
        <f t="shared" si="13"/>
        <v>70</v>
      </c>
      <c r="R12" s="3">
        <f t="shared" si="14"/>
        <v>-28761</v>
      </c>
      <c r="S12" s="3">
        <f t="shared" si="15"/>
        <v>-109</v>
      </c>
      <c r="T12" s="3">
        <f t="shared" si="16"/>
        <v>44785</v>
      </c>
      <c r="U12" s="3">
        <f t="shared" si="8"/>
        <v>288</v>
      </c>
      <c r="V12" s="3">
        <f t="shared" si="9"/>
        <v>-118331</v>
      </c>
    </row>
    <row r="13" spans="1:22" x14ac:dyDescent="0.35">
      <c r="A13" s="15" t="s">
        <v>29</v>
      </c>
      <c r="B13" s="15"/>
      <c r="E13" s="6">
        <f t="shared" si="0"/>
        <v>10</v>
      </c>
      <c r="F13" s="6">
        <f t="shared" si="2"/>
        <v>1</v>
      </c>
      <c r="G13" s="6">
        <f t="shared" si="3"/>
        <v>1024</v>
      </c>
      <c r="H13" s="6">
        <f t="shared" si="4"/>
        <v>8775558</v>
      </c>
      <c r="I13" s="6">
        <f t="shared" si="5"/>
        <v>8775558</v>
      </c>
      <c r="J13" s="6">
        <f t="shared" si="6"/>
        <v>6668642</v>
      </c>
      <c r="M13" s="3">
        <f t="shared" si="10"/>
        <v>73</v>
      </c>
      <c r="N13" s="3">
        <f t="shared" si="11"/>
        <v>5</v>
      </c>
      <c r="O13" s="3">
        <f t="shared" ref="O13:O24" si="17">IFERROR(IF(N13&gt;0,MOD(M13,N13),""),"")</f>
        <v>3</v>
      </c>
      <c r="P13" s="3">
        <f t="shared" si="7"/>
        <v>14</v>
      </c>
      <c r="Q13" s="3">
        <f t="shared" si="13"/>
        <v>-109</v>
      </c>
      <c r="R13" s="3">
        <f t="shared" si="14"/>
        <v>44785</v>
      </c>
      <c r="S13" s="3">
        <f t="shared" ref="S13:S24" si="18">U12</f>
        <v>288</v>
      </c>
      <c r="T13" s="3">
        <f t="shared" ref="T13:T24" si="19">V12</f>
        <v>-118331</v>
      </c>
      <c r="U13" s="3">
        <f t="shared" si="8"/>
        <v>-4141</v>
      </c>
      <c r="V13" s="3">
        <f t="shared" si="9"/>
        <v>1701419</v>
      </c>
    </row>
    <row r="14" spans="1:22" x14ac:dyDescent="0.35">
      <c r="A14" t="s">
        <v>27</v>
      </c>
      <c r="B14">
        <f>GCD(C4,C5)</f>
        <v>1</v>
      </c>
      <c r="E14" s="6">
        <f t="shared" si="0"/>
        <v>5</v>
      </c>
      <c r="F14" s="6">
        <f t="shared" si="2"/>
        <v>0</v>
      </c>
      <c r="G14" s="6">
        <f t="shared" si="3"/>
        <v>2048</v>
      </c>
      <c r="H14" s="6">
        <f t="shared" si="4"/>
        <v>4681773</v>
      </c>
      <c r="I14" s="6">
        <f t="shared" si="5"/>
        <v>1</v>
      </c>
      <c r="J14" s="6">
        <f t="shared" si="6"/>
        <v>6668642</v>
      </c>
      <c r="M14" s="3">
        <f t="shared" si="10"/>
        <v>5</v>
      </c>
      <c r="N14" s="3">
        <f t="shared" si="11"/>
        <v>3</v>
      </c>
      <c r="O14" s="3">
        <f t="shared" si="17"/>
        <v>2</v>
      </c>
      <c r="P14" s="3">
        <f t="shared" si="7"/>
        <v>1</v>
      </c>
      <c r="Q14" s="3">
        <f t="shared" si="13"/>
        <v>288</v>
      </c>
      <c r="R14" s="3">
        <f t="shared" si="14"/>
        <v>-118331</v>
      </c>
      <c r="S14" s="3">
        <f t="shared" si="18"/>
        <v>-4141</v>
      </c>
      <c r="T14" s="3">
        <f t="shared" si="19"/>
        <v>1701419</v>
      </c>
      <c r="U14" s="3">
        <f t="shared" si="8"/>
        <v>4429</v>
      </c>
      <c r="V14" s="3">
        <f t="shared" si="9"/>
        <v>-1819750</v>
      </c>
    </row>
    <row r="15" spans="1:22" x14ac:dyDescent="0.35">
      <c r="E15" s="6">
        <f t="shared" si="0"/>
        <v>2</v>
      </c>
      <c r="F15" s="6">
        <f t="shared" si="2"/>
        <v>1</v>
      </c>
      <c r="G15" s="6">
        <f t="shared" si="3"/>
        <v>4096</v>
      </c>
      <c r="H15" s="6">
        <f t="shared" si="4"/>
        <v>7297160</v>
      </c>
      <c r="I15" s="6">
        <f t="shared" si="5"/>
        <v>7297160</v>
      </c>
      <c r="J15" s="6">
        <f t="shared" si="6"/>
        <v>3220240</v>
      </c>
      <c r="M15" s="3">
        <f t="shared" si="10"/>
        <v>3</v>
      </c>
      <c r="N15" s="3">
        <f t="shared" si="11"/>
        <v>2</v>
      </c>
      <c r="O15" s="3">
        <f t="shared" si="17"/>
        <v>1</v>
      </c>
      <c r="P15" s="3">
        <f t="shared" si="7"/>
        <v>1</v>
      </c>
      <c r="Q15" s="3">
        <f t="shared" si="13"/>
        <v>-4141</v>
      </c>
      <c r="R15" s="3">
        <f>IF(AND(N15&gt;=0, ISNUMBER(N15)), T14, "")</f>
        <v>1701419</v>
      </c>
      <c r="S15" s="3">
        <f t="shared" si="18"/>
        <v>4429</v>
      </c>
      <c r="T15" s="3">
        <f t="shared" si="19"/>
        <v>-1819750</v>
      </c>
      <c r="U15" s="3">
        <f t="shared" si="8"/>
        <v>-8570</v>
      </c>
      <c r="V15" s="3">
        <f t="shared" si="9"/>
        <v>3521169</v>
      </c>
    </row>
    <row r="16" spans="1:22" x14ac:dyDescent="0.35">
      <c r="E16" s="6">
        <f t="shared" si="0"/>
        <v>1</v>
      </c>
      <c r="F16" s="6">
        <f t="shared" si="2"/>
        <v>0</v>
      </c>
      <c r="G16" s="6">
        <f t="shared" si="3"/>
        <v>8192</v>
      </c>
      <c r="H16" s="6">
        <f t="shared" si="4"/>
        <v>7414294</v>
      </c>
      <c r="I16" s="6">
        <f t="shared" si="5"/>
        <v>1</v>
      </c>
      <c r="J16" s="6">
        <f t="shared" si="6"/>
        <v>3220240</v>
      </c>
      <c r="M16" s="3">
        <f t="shared" si="10"/>
        <v>2</v>
      </c>
      <c r="N16" s="3">
        <f t="shared" si="11"/>
        <v>1</v>
      </c>
      <c r="O16" s="3">
        <f t="shared" si="17"/>
        <v>0</v>
      </c>
      <c r="P16" s="3">
        <f t="shared" si="7"/>
        <v>2</v>
      </c>
      <c r="Q16" s="3">
        <f t="shared" si="13"/>
        <v>4429</v>
      </c>
      <c r="R16" s="3">
        <f t="shared" si="14"/>
        <v>-1819750</v>
      </c>
      <c r="S16" s="3">
        <f t="shared" si="18"/>
        <v>-8570</v>
      </c>
      <c r="T16" s="3">
        <f t="shared" si="19"/>
        <v>3521169</v>
      </c>
      <c r="U16" s="3">
        <f t="shared" si="8"/>
        <v>21569</v>
      </c>
      <c r="V16" s="3">
        <f t="shared" si="9"/>
        <v>-8862088</v>
      </c>
    </row>
    <row r="17" spans="5:22" x14ac:dyDescent="0.35">
      <c r="E17" s="6">
        <f t="shared" si="0"/>
        <v>0</v>
      </c>
      <c r="F17" s="6">
        <f t="shared" si="2"/>
        <v>1</v>
      </c>
      <c r="G17" s="6">
        <f t="shared" si="3"/>
        <v>16384</v>
      </c>
      <c r="H17" s="6">
        <f t="shared" si="4"/>
        <v>7355499</v>
      </c>
      <c r="I17" s="6">
        <f t="shared" si="5"/>
        <v>7355499</v>
      </c>
      <c r="J17" s="6">
        <f t="shared" si="6"/>
        <v>191104</v>
      </c>
      <c r="M17" s="3">
        <f t="shared" si="10"/>
        <v>1</v>
      </c>
      <c r="N17" s="3">
        <f t="shared" si="11"/>
        <v>0</v>
      </c>
      <c r="O17" s="3" t="str">
        <f t="shared" si="17"/>
        <v/>
      </c>
      <c r="P17" s="3" t="str">
        <f t="shared" si="7"/>
        <v/>
      </c>
      <c r="Q17" s="3">
        <f t="shared" si="13"/>
        <v>-8570</v>
      </c>
      <c r="R17" s="3">
        <f t="shared" si="14"/>
        <v>3521169</v>
      </c>
      <c r="S17" s="3">
        <f t="shared" si="18"/>
        <v>21569</v>
      </c>
      <c r="T17" s="3">
        <f t="shared" si="19"/>
        <v>-8862088</v>
      </c>
      <c r="U17" s="3" t="str">
        <f t="shared" si="8"/>
        <v/>
      </c>
      <c r="V17" s="3" t="str">
        <f t="shared" si="9"/>
        <v/>
      </c>
    </row>
    <row r="18" spans="5:22" x14ac:dyDescent="0.35">
      <c r="E18" s="6">
        <f t="shared" si="0"/>
        <v>0</v>
      </c>
      <c r="F18" s="6">
        <f t="shared" si="2"/>
        <v>0</v>
      </c>
      <c r="G18" s="6">
        <f t="shared" si="3"/>
        <v>32768</v>
      </c>
      <c r="H18" s="6">
        <f t="shared" si="4"/>
        <v>2750753</v>
      </c>
      <c r="I18" s="6">
        <f t="shared" si="5"/>
        <v>1</v>
      </c>
      <c r="J18" s="6">
        <f t="shared" si="6"/>
        <v>191104</v>
      </c>
      <c r="M18" s="3" t="str">
        <f t="shared" si="10"/>
        <v/>
      </c>
      <c r="N18" s="3" t="str">
        <f t="shared" si="11"/>
        <v/>
      </c>
      <c r="O18" s="3" t="str">
        <f t="shared" si="17"/>
        <v/>
      </c>
      <c r="P18" s="3" t="str">
        <f t="shared" si="7"/>
        <v/>
      </c>
      <c r="Q18" s="3" t="str">
        <f t="shared" si="13"/>
        <v/>
      </c>
      <c r="R18" s="3" t="str">
        <f t="shared" si="14"/>
        <v/>
      </c>
      <c r="S18" s="3" t="str">
        <f t="shared" si="18"/>
        <v/>
      </c>
      <c r="T18" s="3" t="str">
        <f t="shared" si="19"/>
        <v/>
      </c>
      <c r="U18" s="3" t="str">
        <f t="shared" si="8"/>
        <v/>
      </c>
      <c r="V18" s="3" t="str">
        <f t="shared" si="9"/>
        <v/>
      </c>
    </row>
    <row r="19" spans="5:22" x14ac:dyDescent="0.35">
      <c r="E19" s="6">
        <f t="shared" si="0"/>
        <v>0</v>
      </c>
      <c r="F19" s="6">
        <f t="shared" si="2"/>
        <v>0</v>
      </c>
      <c r="G19" s="6">
        <f t="shared" si="3"/>
        <v>65536</v>
      </c>
      <c r="H19" s="6">
        <f t="shared" si="4"/>
        <v>2113345</v>
      </c>
      <c r="I19" s="6">
        <f t="shared" si="5"/>
        <v>1</v>
      </c>
      <c r="J19" s="6">
        <f t="shared" si="6"/>
        <v>191104</v>
      </c>
      <c r="M19" s="3" t="str">
        <f t="shared" si="10"/>
        <v/>
      </c>
      <c r="N19" s="3" t="str">
        <f t="shared" si="11"/>
        <v/>
      </c>
      <c r="O19" s="3" t="str">
        <f t="shared" si="17"/>
        <v/>
      </c>
      <c r="P19" s="3" t="str">
        <f t="shared" si="7"/>
        <v/>
      </c>
      <c r="Q19" s="3" t="str">
        <f t="shared" si="13"/>
        <v/>
      </c>
      <c r="R19" s="3" t="str">
        <f t="shared" si="14"/>
        <v/>
      </c>
      <c r="S19" s="3" t="str">
        <f t="shared" si="18"/>
        <v/>
      </c>
      <c r="T19" s="3" t="str">
        <f t="shared" si="19"/>
        <v/>
      </c>
      <c r="U19" s="3" t="str">
        <f t="shared" si="8"/>
        <v/>
      </c>
      <c r="V19" s="3" t="str">
        <f t="shared" si="9"/>
        <v/>
      </c>
    </row>
    <row r="20" spans="5:22" x14ac:dyDescent="0.35">
      <c r="E20" s="6">
        <f t="shared" si="0"/>
        <v>0</v>
      </c>
      <c r="F20" s="6">
        <f t="shared" si="2"/>
        <v>0</v>
      </c>
      <c r="G20" s="6">
        <f t="shared" si="3"/>
        <v>131072</v>
      </c>
      <c r="H20" s="6">
        <f t="shared" si="4"/>
        <v>5724892</v>
      </c>
      <c r="I20" s="6">
        <f t="shared" si="5"/>
        <v>1</v>
      </c>
      <c r="J20" s="6">
        <f t="shared" si="6"/>
        <v>191104</v>
      </c>
      <c r="M20" s="3" t="str">
        <f t="shared" si="10"/>
        <v/>
      </c>
      <c r="N20" s="3" t="str">
        <f t="shared" si="11"/>
        <v/>
      </c>
      <c r="O20" s="3" t="str">
        <f t="shared" si="17"/>
        <v/>
      </c>
      <c r="P20" s="3" t="str">
        <f t="shared" si="7"/>
        <v/>
      </c>
      <c r="Q20" s="3" t="str">
        <f t="shared" si="13"/>
        <v/>
      </c>
      <c r="R20" s="3" t="str">
        <f t="shared" si="14"/>
        <v/>
      </c>
      <c r="S20" s="3" t="str">
        <f t="shared" si="18"/>
        <v/>
      </c>
      <c r="T20" s="3" t="str">
        <f t="shared" si="19"/>
        <v/>
      </c>
      <c r="U20" s="3" t="str">
        <f t="shared" si="8"/>
        <v/>
      </c>
      <c r="V20" s="3" t="str">
        <f t="shared" si="9"/>
        <v/>
      </c>
    </row>
    <row r="21" spans="5:22" x14ac:dyDescent="0.35">
      <c r="E21" s="6">
        <f t="shared" si="0"/>
        <v>0</v>
      </c>
      <c r="F21" s="6">
        <f t="shared" si="2"/>
        <v>0</v>
      </c>
      <c r="G21" s="6">
        <f t="shared" si="3"/>
        <v>262144</v>
      </c>
      <c r="H21" s="6">
        <f t="shared" si="4"/>
        <v>8112909</v>
      </c>
      <c r="I21" s="6">
        <f t="shared" si="5"/>
        <v>1</v>
      </c>
      <c r="J21" s="6">
        <f t="shared" si="6"/>
        <v>191104</v>
      </c>
      <c r="M21" s="3" t="str">
        <f t="shared" si="10"/>
        <v/>
      </c>
      <c r="N21" s="3" t="str">
        <f t="shared" si="11"/>
        <v/>
      </c>
      <c r="O21" s="3" t="str">
        <f t="shared" si="17"/>
        <v/>
      </c>
      <c r="P21" s="3" t="str">
        <f t="shared" si="7"/>
        <v/>
      </c>
      <c r="Q21" s="3" t="str">
        <f t="shared" si="13"/>
        <v/>
      </c>
      <c r="R21" s="3" t="str">
        <f t="shared" si="14"/>
        <v/>
      </c>
      <c r="S21" s="3" t="str">
        <f t="shared" si="18"/>
        <v/>
      </c>
      <c r="T21" s="3" t="str">
        <f t="shared" si="19"/>
        <v/>
      </c>
      <c r="U21" s="3" t="str">
        <f t="shared" si="8"/>
        <v/>
      </c>
      <c r="V21" s="3" t="str">
        <f t="shared" si="9"/>
        <v/>
      </c>
    </row>
    <row r="22" spans="5:22" x14ac:dyDescent="0.35">
      <c r="E22" s="6">
        <f t="shared" si="0"/>
        <v>0</v>
      </c>
      <c r="F22" s="6">
        <f t="shared" si="2"/>
        <v>0</v>
      </c>
      <c r="G22" s="6">
        <f t="shared" si="3"/>
        <v>524288</v>
      </c>
      <c r="H22" s="6">
        <f t="shared" si="4"/>
        <v>3325013</v>
      </c>
      <c r="I22" s="6">
        <f t="shared" si="5"/>
        <v>1</v>
      </c>
      <c r="J22" s="6">
        <f t="shared" si="6"/>
        <v>191104</v>
      </c>
      <c r="M22" s="3" t="str">
        <f t="shared" si="10"/>
        <v/>
      </c>
      <c r="N22" s="3" t="str">
        <f t="shared" si="11"/>
        <v/>
      </c>
      <c r="O22" s="3" t="str">
        <f t="shared" si="17"/>
        <v/>
      </c>
      <c r="P22" s="3" t="str">
        <f t="shared" si="7"/>
        <v/>
      </c>
      <c r="Q22" s="3" t="str">
        <f t="shared" si="13"/>
        <v/>
      </c>
      <c r="R22" s="3" t="str">
        <f t="shared" si="14"/>
        <v/>
      </c>
      <c r="S22" s="3" t="str">
        <f t="shared" si="18"/>
        <v/>
      </c>
      <c r="T22" s="3" t="str">
        <f t="shared" si="19"/>
        <v/>
      </c>
      <c r="U22" s="3" t="str">
        <f t="shared" si="8"/>
        <v/>
      </c>
      <c r="V22" s="3" t="str">
        <f t="shared" si="9"/>
        <v/>
      </c>
    </row>
    <row r="23" spans="5:22" x14ac:dyDescent="0.35">
      <c r="E23" s="6">
        <f t="shared" si="0"/>
        <v>0</v>
      </c>
      <c r="F23" s="6">
        <f t="shared" si="2"/>
        <v>0</v>
      </c>
      <c r="G23" s="6">
        <f t="shared" si="3"/>
        <v>1048576</v>
      </c>
      <c r="H23" s="6">
        <f t="shared" si="4"/>
        <v>2054456</v>
      </c>
      <c r="I23" s="6">
        <f t="shared" si="5"/>
        <v>1</v>
      </c>
      <c r="J23" s="6">
        <f t="shared" si="6"/>
        <v>191104</v>
      </c>
      <c r="M23" s="3" t="str">
        <f t="shared" si="10"/>
        <v/>
      </c>
      <c r="N23" s="3" t="str">
        <f t="shared" si="11"/>
        <v/>
      </c>
      <c r="O23" s="3" t="str">
        <f t="shared" si="17"/>
        <v/>
      </c>
      <c r="P23" s="3" t="str">
        <f t="shared" si="7"/>
        <v/>
      </c>
      <c r="Q23" s="3" t="str">
        <f t="shared" si="13"/>
        <v/>
      </c>
      <c r="R23" s="3" t="str">
        <f t="shared" si="14"/>
        <v/>
      </c>
      <c r="S23" s="3" t="str">
        <f t="shared" si="18"/>
        <v/>
      </c>
      <c r="T23" s="3" t="str">
        <f t="shared" si="19"/>
        <v/>
      </c>
      <c r="U23" s="3" t="str">
        <f t="shared" si="8"/>
        <v/>
      </c>
      <c r="V23" s="3" t="str">
        <f t="shared" si="9"/>
        <v/>
      </c>
    </row>
    <row r="24" spans="5:22" x14ac:dyDescent="0.35">
      <c r="E24" s="6">
        <f t="shared" si="0"/>
        <v>0</v>
      </c>
      <c r="F24" s="6">
        <f t="shared" si="2"/>
        <v>0</v>
      </c>
      <c r="G24" s="6">
        <f t="shared" si="3"/>
        <v>2097152</v>
      </c>
      <c r="H24" s="6">
        <f t="shared" si="4"/>
        <v>49871</v>
      </c>
      <c r="I24" s="6">
        <f t="shared" si="5"/>
        <v>1</v>
      </c>
      <c r="J24" s="6">
        <f t="shared" si="6"/>
        <v>191104</v>
      </c>
      <c r="M24" s="3" t="str">
        <f t="shared" si="10"/>
        <v/>
      </c>
      <c r="N24" s="3" t="str">
        <f t="shared" si="11"/>
        <v/>
      </c>
      <c r="O24" s="3" t="str">
        <f t="shared" si="17"/>
        <v/>
      </c>
      <c r="P24" s="3" t="str">
        <f t="shared" si="7"/>
        <v/>
      </c>
      <c r="Q24" s="3" t="str">
        <f t="shared" si="13"/>
        <v/>
      </c>
      <c r="R24" s="3" t="str">
        <f t="shared" si="14"/>
        <v/>
      </c>
      <c r="S24" s="3" t="str">
        <f t="shared" si="18"/>
        <v/>
      </c>
      <c r="T24" s="3" t="str">
        <f t="shared" si="19"/>
        <v/>
      </c>
      <c r="U24" s="3" t="str">
        <f t="shared" si="8"/>
        <v/>
      </c>
      <c r="V24" s="3" t="str">
        <f t="shared" si="9"/>
        <v/>
      </c>
    </row>
    <row r="25" spans="5:22" x14ac:dyDescent="0.35">
      <c r="E25" s="6">
        <f t="shared" si="0"/>
        <v>0</v>
      </c>
      <c r="F25" s="6">
        <f t="shared" si="2"/>
        <v>0</v>
      </c>
      <c r="G25" s="6">
        <f t="shared" si="3"/>
        <v>4194304</v>
      </c>
      <c r="H25" s="6">
        <f t="shared" si="4"/>
        <v>4064601</v>
      </c>
      <c r="I25" s="6">
        <f t="shared" si="5"/>
        <v>1</v>
      </c>
      <c r="J25" s="6">
        <f t="shared" si="6"/>
        <v>191104</v>
      </c>
      <c r="Q25" t="s">
        <v>24</v>
      </c>
      <c r="R25" s="5">
        <f>VLOOKUP(0, N4:R24, 5, FALSE)</f>
        <v>3521169</v>
      </c>
    </row>
    <row r="26" spans="5:22" x14ac:dyDescent="0.35">
      <c r="E26" s="6">
        <f t="shared" si="0"/>
        <v>0</v>
      </c>
      <c r="F26" s="6">
        <f t="shared" si="2"/>
        <v>0</v>
      </c>
      <c r="G26" s="6">
        <f t="shared" si="3"/>
        <v>8388608</v>
      </c>
      <c r="H26" s="6">
        <f t="shared" si="4"/>
        <v>3409104</v>
      </c>
      <c r="I26" s="6">
        <f t="shared" si="5"/>
        <v>1</v>
      </c>
      <c r="J26" s="6">
        <f t="shared" si="6"/>
        <v>191104</v>
      </c>
      <c r="Q26" t="s">
        <v>24</v>
      </c>
      <c r="R26" s="5">
        <f>IF(R25&lt;0, M4+R25, R25)</f>
        <v>3521169</v>
      </c>
    </row>
    <row r="27" spans="5:22" x14ac:dyDescent="0.35">
      <c r="E27" s="6">
        <f t="shared" si="0"/>
        <v>0</v>
      </c>
      <c r="F27" s="6">
        <f t="shared" si="2"/>
        <v>0</v>
      </c>
      <c r="G27" s="6">
        <f t="shared" si="3"/>
        <v>16777216</v>
      </c>
      <c r="H27" s="6">
        <f t="shared" si="4"/>
        <v>2933295</v>
      </c>
      <c r="I27" s="6">
        <f t="shared" si="5"/>
        <v>1</v>
      </c>
      <c r="J27" s="6">
        <f t="shared" si="6"/>
        <v>191104</v>
      </c>
    </row>
    <row r="28" spans="5:22" x14ac:dyDescent="0.35">
      <c r="L28" t="s">
        <v>26</v>
      </c>
      <c r="M28">
        <f>(1-R26*N4)/M4</f>
        <v>-8570</v>
      </c>
    </row>
    <row r="30" spans="5:22" x14ac:dyDescent="0.35">
      <c r="E30" s="8" t="s">
        <v>10</v>
      </c>
      <c r="F30" s="9"/>
      <c r="G30" s="9"/>
      <c r="H30" s="9"/>
      <c r="I30" s="9"/>
      <c r="J30" s="10"/>
    </row>
    <row r="31" spans="5:22" x14ac:dyDescent="0.35">
      <c r="E31" s="2">
        <f>C8</f>
        <v>3521169</v>
      </c>
      <c r="F31" s="2" t="s">
        <v>0</v>
      </c>
      <c r="G31" s="2"/>
      <c r="H31" s="2"/>
      <c r="I31" s="2" t="s">
        <v>8</v>
      </c>
      <c r="J31" s="2" t="s">
        <v>9</v>
      </c>
    </row>
    <row r="32" spans="5:22" x14ac:dyDescent="0.35">
      <c r="E32" s="2">
        <f>QUOTIENT(E31,2)</f>
        <v>1760584</v>
      </c>
      <c r="F32" s="2">
        <f>MOD(E31,2)</f>
        <v>1</v>
      </c>
      <c r="G32" s="2">
        <v>1</v>
      </c>
      <c r="H32" s="2">
        <f>MOD(C7^G32, C$3)</f>
        <v>191104</v>
      </c>
      <c r="I32" s="2">
        <f>IF(F32=1, H32, 1)</f>
        <v>191104</v>
      </c>
      <c r="J32" s="2">
        <f>INT(I32)</f>
        <v>191104</v>
      </c>
    </row>
    <row r="33" spans="1:10" x14ac:dyDescent="0.35">
      <c r="E33" s="2">
        <f t="shared" ref="E33:E66" si="20">QUOTIENT(E32,2)</f>
        <v>880292</v>
      </c>
      <c r="F33" s="2">
        <f t="shared" ref="F33" si="21">MOD(E32,2)</f>
        <v>0</v>
      </c>
      <c r="G33" s="2">
        <f>G32*2</f>
        <v>2</v>
      </c>
      <c r="H33" s="2">
        <f>INT(MOD(H32^2, C$3))</f>
        <v>2137742</v>
      </c>
      <c r="I33" s="2">
        <f>INT(IF(F33=1, H33, 1))</f>
        <v>1</v>
      </c>
      <c r="J33" s="2">
        <f>INT(MOD(J32*I33, C$3))</f>
        <v>191104</v>
      </c>
    </row>
    <row r="34" spans="1:10" x14ac:dyDescent="0.35">
      <c r="E34" s="2">
        <f t="shared" si="20"/>
        <v>440146</v>
      </c>
      <c r="F34" s="2">
        <f t="shared" ref="F34:F66" si="22">MOD(E33,2)</f>
        <v>0</v>
      </c>
      <c r="G34" s="2">
        <f t="shared" ref="G34:G66" si="23">G33*2</f>
        <v>4</v>
      </c>
      <c r="H34" s="2">
        <f t="shared" ref="H34:H66" si="24">INT(MOD(H33^2, C$3))</f>
        <v>7731546</v>
      </c>
      <c r="I34" s="2">
        <f t="shared" ref="I34:I66" si="25">INT(IF(F34=1, H34, 1))</f>
        <v>1</v>
      </c>
      <c r="J34" s="2">
        <f t="shared" ref="J34:J66" si="26">INT(MOD(J33*I34, C$3))</f>
        <v>191104</v>
      </c>
    </row>
    <row r="35" spans="1:10" x14ac:dyDescent="0.35">
      <c r="E35" s="2">
        <f t="shared" si="20"/>
        <v>220073</v>
      </c>
      <c r="F35" s="2">
        <f t="shared" si="22"/>
        <v>0</v>
      </c>
      <c r="G35" s="2">
        <f t="shared" si="23"/>
        <v>8</v>
      </c>
      <c r="H35" s="2">
        <f t="shared" si="24"/>
        <v>3836102</v>
      </c>
      <c r="I35" s="2">
        <f t="shared" si="25"/>
        <v>1</v>
      </c>
      <c r="J35" s="2">
        <f t="shared" si="26"/>
        <v>191104</v>
      </c>
    </row>
    <row r="36" spans="1:10" x14ac:dyDescent="0.35">
      <c r="E36" s="2">
        <f t="shared" si="20"/>
        <v>110036</v>
      </c>
      <c r="F36" s="2">
        <f t="shared" si="22"/>
        <v>1</v>
      </c>
      <c r="G36" s="2">
        <f t="shared" si="23"/>
        <v>16</v>
      </c>
      <c r="H36" s="2">
        <f t="shared" si="24"/>
        <v>3659989</v>
      </c>
      <c r="I36" s="2">
        <f t="shared" si="25"/>
        <v>3659989</v>
      </c>
      <c r="J36" s="2">
        <f t="shared" si="26"/>
        <v>7118403</v>
      </c>
    </row>
    <row r="37" spans="1:10" x14ac:dyDescent="0.35">
      <c r="E37" s="2">
        <f t="shared" si="20"/>
        <v>55018</v>
      </c>
      <c r="F37" s="2">
        <f t="shared" si="22"/>
        <v>0</v>
      </c>
      <c r="G37" s="2">
        <f t="shared" si="23"/>
        <v>32</v>
      </c>
      <c r="H37" s="2">
        <f t="shared" si="24"/>
        <v>3542987</v>
      </c>
      <c r="I37" s="2">
        <f t="shared" si="25"/>
        <v>1</v>
      </c>
      <c r="J37" s="2">
        <f t="shared" si="26"/>
        <v>7118403</v>
      </c>
    </row>
    <row r="38" spans="1:10" x14ac:dyDescent="0.35">
      <c r="E38" s="2">
        <f t="shared" si="20"/>
        <v>27509</v>
      </c>
      <c r="F38" s="2">
        <f t="shared" si="22"/>
        <v>0</v>
      </c>
      <c r="G38" s="2">
        <f t="shared" si="23"/>
        <v>64</v>
      </c>
      <c r="H38" s="2">
        <f t="shared" si="24"/>
        <v>6543497</v>
      </c>
      <c r="I38" s="2">
        <f t="shared" si="25"/>
        <v>1</v>
      </c>
      <c r="J38" s="2">
        <f t="shared" si="26"/>
        <v>7118403</v>
      </c>
    </row>
    <row r="39" spans="1:10" x14ac:dyDescent="0.35">
      <c r="E39" s="2">
        <f t="shared" si="20"/>
        <v>13754</v>
      </c>
      <c r="F39" s="2">
        <f t="shared" si="22"/>
        <v>1</v>
      </c>
      <c r="G39" s="2">
        <f t="shared" si="23"/>
        <v>128</v>
      </c>
      <c r="H39" s="2">
        <f t="shared" si="24"/>
        <v>2673184</v>
      </c>
      <c r="I39" s="2">
        <f t="shared" si="25"/>
        <v>2673184</v>
      </c>
      <c r="J39" s="2">
        <f t="shared" si="26"/>
        <v>2640956</v>
      </c>
    </row>
    <row r="40" spans="1:10" x14ac:dyDescent="0.35">
      <c r="E40" s="2">
        <f t="shared" si="20"/>
        <v>6877</v>
      </c>
      <c r="F40" s="2">
        <f t="shared" si="22"/>
        <v>0</v>
      </c>
      <c r="G40" s="2">
        <f t="shared" si="23"/>
        <v>256</v>
      </c>
      <c r="H40" s="2">
        <f t="shared" si="24"/>
        <v>8176284</v>
      </c>
      <c r="I40" s="2">
        <f t="shared" si="25"/>
        <v>1</v>
      </c>
      <c r="J40" s="2">
        <f t="shared" si="26"/>
        <v>2640956</v>
      </c>
    </row>
    <row r="41" spans="1:10" x14ac:dyDescent="0.35">
      <c r="E41" s="2">
        <f t="shared" si="20"/>
        <v>3438</v>
      </c>
      <c r="F41" s="2">
        <f t="shared" si="22"/>
        <v>1</v>
      </c>
      <c r="G41" s="2">
        <f t="shared" si="23"/>
        <v>512</v>
      </c>
      <c r="H41" s="2">
        <f t="shared" si="24"/>
        <v>2045758</v>
      </c>
      <c r="I41" s="2">
        <f t="shared" si="25"/>
        <v>2045758</v>
      </c>
      <c r="J41" s="2">
        <f t="shared" si="26"/>
        <v>8083414</v>
      </c>
    </row>
    <row r="42" spans="1:10" x14ac:dyDescent="0.35">
      <c r="E42" s="2">
        <f t="shared" si="20"/>
        <v>1719</v>
      </c>
      <c r="F42" s="2">
        <f t="shared" si="22"/>
        <v>0</v>
      </c>
      <c r="G42" s="2">
        <f t="shared" si="23"/>
        <v>1024</v>
      </c>
      <c r="H42" s="2">
        <f t="shared" si="24"/>
        <v>3657445</v>
      </c>
      <c r="I42" s="2">
        <f t="shared" si="25"/>
        <v>1</v>
      </c>
      <c r="J42" s="2">
        <f t="shared" si="26"/>
        <v>8083414</v>
      </c>
    </row>
    <row r="43" spans="1:10" x14ac:dyDescent="0.35">
      <c r="E43" s="2">
        <f t="shared" si="20"/>
        <v>859</v>
      </c>
      <c r="F43" s="2">
        <f t="shared" si="22"/>
        <v>1</v>
      </c>
      <c r="G43" s="2">
        <f t="shared" si="23"/>
        <v>2048</v>
      </c>
      <c r="H43" s="2">
        <f t="shared" si="24"/>
        <v>2013148</v>
      </c>
      <c r="I43" s="2">
        <f t="shared" si="25"/>
        <v>2013148</v>
      </c>
      <c r="J43" s="2">
        <f t="shared" si="26"/>
        <v>1517068</v>
      </c>
    </row>
    <row r="44" spans="1:10" x14ac:dyDescent="0.35">
      <c r="E44" s="2">
        <f t="shared" si="20"/>
        <v>429</v>
      </c>
      <c r="F44" s="2">
        <f t="shared" si="22"/>
        <v>1</v>
      </c>
      <c r="G44" s="2">
        <f t="shared" si="23"/>
        <v>4096</v>
      </c>
      <c r="H44" s="2">
        <f t="shared" si="24"/>
        <v>7142603</v>
      </c>
      <c r="I44" s="2">
        <f t="shared" si="25"/>
        <v>7142603</v>
      </c>
      <c r="J44" s="2">
        <f t="shared" si="26"/>
        <v>5914562</v>
      </c>
    </row>
    <row r="45" spans="1:10" x14ac:dyDescent="0.35">
      <c r="E45" s="2">
        <f t="shared" si="20"/>
        <v>214</v>
      </c>
      <c r="F45" s="2">
        <f t="shared" si="22"/>
        <v>1</v>
      </c>
      <c r="G45" s="2">
        <f t="shared" si="23"/>
        <v>8192</v>
      </c>
      <c r="H45" s="2">
        <f t="shared" si="24"/>
        <v>8137855</v>
      </c>
      <c r="I45" s="2">
        <f t="shared" si="25"/>
        <v>8137855</v>
      </c>
      <c r="J45" s="2">
        <f t="shared" si="26"/>
        <v>3611387</v>
      </c>
    </row>
    <row r="46" spans="1:10" x14ac:dyDescent="0.35">
      <c r="A46" s="7"/>
      <c r="E46" s="2">
        <f t="shared" si="20"/>
        <v>107</v>
      </c>
      <c r="F46" s="2">
        <f t="shared" si="22"/>
        <v>0</v>
      </c>
      <c r="G46" s="2">
        <f t="shared" si="23"/>
        <v>16384</v>
      </c>
      <c r="H46" s="2">
        <f t="shared" si="24"/>
        <v>1166055</v>
      </c>
      <c r="I46" s="2">
        <f t="shared" si="25"/>
        <v>1</v>
      </c>
      <c r="J46" s="2">
        <f t="shared" si="26"/>
        <v>3611387</v>
      </c>
    </row>
    <row r="47" spans="1:10" x14ac:dyDescent="0.35">
      <c r="E47" s="2">
        <f t="shared" si="20"/>
        <v>53</v>
      </c>
      <c r="F47" s="2">
        <f t="shared" si="22"/>
        <v>1</v>
      </c>
      <c r="G47" s="2">
        <f t="shared" si="23"/>
        <v>32768</v>
      </c>
      <c r="H47" s="2">
        <f t="shared" si="24"/>
        <v>438093</v>
      </c>
      <c r="I47" s="2">
        <f t="shared" si="25"/>
        <v>438093</v>
      </c>
      <c r="J47" s="2">
        <f t="shared" si="26"/>
        <v>2417490</v>
      </c>
    </row>
    <row r="48" spans="1:10" x14ac:dyDescent="0.35">
      <c r="E48" s="2">
        <f t="shared" si="20"/>
        <v>26</v>
      </c>
      <c r="F48" s="2">
        <f t="shared" si="22"/>
        <v>1</v>
      </c>
      <c r="G48" s="2">
        <f t="shared" si="23"/>
        <v>65536</v>
      </c>
      <c r="H48" s="2">
        <f t="shared" si="24"/>
        <v>3290043</v>
      </c>
      <c r="I48" s="2">
        <f t="shared" si="25"/>
        <v>3290043</v>
      </c>
      <c r="J48" s="2">
        <f t="shared" si="26"/>
        <v>4701886</v>
      </c>
    </row>
    <row r="49" spans="5:10" x14ac:dyDescent="0.35">
      <c r="E49" s="2">
        <f t="shared" si="20"/>
        <v>13</v>
      </c>
      <c r="F49" s="2">
        <f t="shared" si="22"/>
        <v>0</v>
      </c>
      <c r="G49" s="2">
        <f t="shared" si="23"/>
        <v>131072</v>
      </c>
      <c r="H49" s="2">
        <f t="shared" si="24"/>
        <v>5315834</v>
      </c>
      <c r="I49" s="2">
        <f t="shared" si="25"/>
        <v>1</v>
      </c>
      <c r="J49" s="2">
        <f t="shared" si="26"/>
        <v>4701886</v>
      </c>
    </row>
    <row r="50" spans="5:10" x14ac:dyDescent="0.35">
      <c r="E50" s="2">
        <f t="shared" si="20"/>
        <v>6</v>
      </c>
      <c r="F50" s="2">
        <f t="shared" si="22"/>
        <v>1</v>
      </c>
      <c r="G50" s="2">
        <f t="shared" si="23"/>
        <v>262144</v>
      </c>
      <c r="H50" s="2">
        <f t="shared" si="24"/>
        <v>1151712</v>
      </c>
      <c r="I50" s="2">
        <f t="shared" si="25"/>
        <v>1151712</v>
      </c>
      <c r="J50" s="2">
        <f t="shared" si="26"/>
        <v>1279140</v>
      </c>
    </row>
    <row r="51" spans="5:10" x14ac:dyDescent="0.35">
      <c r="E51" s="2">
        <f t="shared" si="20"/>
        <v>3</v>
      </c>
      <c r="F51" s="2">
        <f t="shared" si="22"/>
        <v>0</v>
      </c>
      <c r="G51" s="2">
        <f t="shared" si="23"/>
        <v>524288</v>
      </c>
      <c r="H51" s="2">
        <f t="shared" si="24"/>
        <v>2999219</v>
      </c>
      <c r="I51" s="2">
        <f t="shared" si="25"/>
        <v>1</v>
      </c>
      <c r="J51" s="2">
        <f t="shared" si="26"/>
        <v>1279140</v>
      </c>
    </row>
    <row r="52" spans="5:10" x14ac:dyDescent="0.35">
      <c r="E52" s="2">
        <f t="shared" si="20"/>
        <v>1</v>
      </c>
      <c r="F52" s="2">
        <f t="shared" si="22"/>
        <v>1</v>
      </c>
      <c r="G52" s="2">
        <f t="shared" si="23"/>
        <v>1048576</v>
      </c>
      <c r="H52" s="2">
        <f t="shared" si="24"/>
        <v>6324868</v>
      </c>
      <c r="I52" s="2">
        <f t="shared" si="25"/>
        <v>6324868</v>
      </c>
      <c r="J52" s="2">
        <f t="shared" si="26"/>
        <v>5080276</v>
      </c>
    </row>
    <row r="53" spans="5:10" x14ac:dyDescent="0.35">
      <c r="E53" s="2">
        <f t="shared" si="20"/>
        <v>0</v>
      </c>
      <c r="F53" s="2">
        <f t="shared" si="22"/>
        <v>1</v>
      </c>
      <c r="G53" s="2">
        <f t="shared" si="23"/>
        <v>2097152</v>
      </c>
      <c r="H53" s="2">
        <f t="shared" si="24"/>
        <v>411392</v>
      </c>
      <c r="I53" s="2">
        <f t="shared" si="25"/>
        <v>411392</v>
      </c>
      <c r="J53" s="2">
        <f t="shared" si="26"/>
        <v>2124</v>
      </c>
    </row>
    <row r="54" spans="5:10" x14ac:dyDescent="0.35">
      <c r="E54" s="2">
        <f t="shared" si="20"/>
        <v>0</v>
      </c>
      <c r="F54" s="2">
        <f t="shared" si="22"/>
        <v>0</v>
      </c>
      <c r="G54" s="2">
        <f t="shared" si="23"/>
        <v>4194304</v>
      </c>
      <c r="H54" s="2">
        <f t="shared" si="24"/>
        <v>5645052</v>
      </c>
      <c r="I54" s="2">
        <f t="shared" si="25"/>
        <v>1</v>
      </c>
      <c r="J54" s="2">
        <f t="shared" si="26"/>
        <v>2124</v>
      </c>
    </row>
    <row r="55" spans="5:10" x14ac:dyDescent="0.35">
      <c r="E55" s="2">
        <f t="shared" si="20"/>
        <v>0</v>
      </c>
      <c r="F55" s="2">
        <f t="shared" si="22"/>
        <v>0</v>
      </c>
      <c r="G55" s="2">
        <f t="shared" si="23"/>
        <v>8388608</v>
      </c>
      <c r="H55" s="2">
        <f t="shared" si="24"/>
        <v>137601</v>
      </c>
      <c r="I55" s="2">
        <f t="shared" si="25"/>
        <v>1</v>
      </c>
      <c r="J55" s="2">
        <f t="shared" si="26"/>
        <v>2124</v>
      </c>
    </row>
    <row r="56" spans="5:10" x14ac:dyDescent="0.35">
      <c r="E56" s="2">
        <f t="shared" si="20"/>
        <v>0</v>
      </c>
      <c r="F56" s="2">
        <f t="shared" si="22"/>
        <v>0</v>
      </c>
      <c r="G56" s="2">
        <f t="shared" si="23"/>
        <v>16777216</v>
      </c>
      <c r="H56" s="2">
        <f t="shared" si="24"/>
        <v>763396</v>
      </c>
      <c r="I56" s="2">
        <f t="shared" si="25"/>
        <v>1</v>
      </c>
      <c r="J56" s="2">
        <f t="shared" si="26"/>
        <v>2124</v>
      </c>
    </row>
    <row r="57" spans="5:10" x14ac:dyDescent="0.35">
      <c r="E57" s="2">
        <f t="shared" si="20"/>
        <v>0</v>
      </c>
      <c r="F57" s="2">
        <f t="shared" si="22"/>
        <v>0</v>
      </c>
      <c r="G57" s="2">
        <f t="shared" si="23"/>
        <v>33554432</v>
      </c>
      <c r="H57" s="2">
        <f t="shared" si="24"/>
        <v>1139028</v>
      </c>
      <c r="I57" s="2">
        <f t="shared" si="25"/>
        <v>1</v>
      </c>
      <c r="J57" s="2">
        <f t="shared" si="26"/>
        <v>2124</v>
      </c>
    </row>
    <row r="58" spans="5:10" x14ac:dyDescent="0.35">
      <c r="E58" s="2">
        <f t="shared" si="20"/>
        <v>0</v>
      </c>
      <c r="F58" s="2">
        <f t="shared" si="22"/>
        <v>0</v>
      </c>
      <c r="G58" s="2">
        <f t="shared" si="23"/>
        <v>67108864</v>
      </c>
      <c r="H58" s="2">
        <f t="shared" si="24"/>
        <v>7829970</v>
      </c>
      <c r="I58" s="2">
        <f t="shared" si="25"/>
        <v>1</v>
      </c>
      <c r="J58" s="2">
        <f t="shared" si="26"/>
        <v>2124</v>
      </c>
    </row>
    <row r="59" spans="5:10" x14ac:dyDescent="0.35">
      <c r="E59" s="2">
        <f t="shared" si="20"/>
        <v>0</v>
      </c>
      <c r="F59" s="2">
        <f t="shared" si="22"/>
        <v>0</v>
      </c>
      <c r="G59" s="2">
        <f t="shared" si="23"/>
        <v>134217728</v>
      </c>
      <c r="H59" s="2">
        <f t="shared" si="24"/>
        <v>4176227</v>
      </c>
      <c r="I59" s="2">
        <f t="shared" si="25"/>
        <v>1</v>
      </c>
      <c r="J59" s="2">
        <f t="shared" si="26"/>
        <v>2124</v>
      </c>
    </row>
    <row r="60" spans="5:10" x14ac:dyDescent="0.35">
      <c r="E60" s="2">
        <f t="shared" si="20"/>
        <v>0</v>
      </c>
      <c r="F60" s="2">
        <f t="shared" si="22"/>
        <v>0</v>
      </c>
      <c r="G60" s="2">
        <f t="shared" si="23"/>
        <v>268435456</v>
      </c>
      <c r="H60" s="2">
        <f t="shared" si="24"/>
        <v>3106999</v>
      </c>
      <c r="I60" s="2">
        <f t="shared" si="25"/>
        <v>1</v>
      </c>
      <c r="J60" s="2">
        <f t="shared" si="26"/>
        <v>2124</v>
      </c>
    </row>
    <row r="61" spans="5:10" x14ac:dyDescent="0.35">
      <c r="E61" s="2">
        <f t="shared" si="20"/>
        <v>0</v>
      </c>
      <c r="F61" s="2">
        <f t="shared" si="22"/>
        <v>0</v>
      </c>
      <c r="G61" s="2">
        <f t="shared" si="23"/>
        <v>536870912</v>
      </c>
      <c r="H61" s="2">
        <f t="shared" si="24"/>
        <v>1557706</v>
      </c>
      <c r="I61" s="2">
        <f t="shared" si="25"/>
        <v>1</v>
      </c>
      <c r="J61" s="2">
        <f t="shared" si="26"/>
        <v>2124</v>
      </c>
    </row>
    <row r="62" spans="5:10" x14ac:dyDescent="0.35">
      <c r="E62" s="2">
        <f t="shared" si="20"/>
        <v>0</v>
      </c>
      <c r="F62" s="2">
        <f t="shared" si="22"/>
        <v>0</v>
      </c>
      <c r="G62" s="2">
        <f t="shared" si="23"/>
        <v>1073741824</v>
      </c>
      <c r="H62" s="2">
        <f t="shared" si="24"/>
        <v>660905</v>
      </c>
      <c r="I62" s="2">
        <f t="shared" si="25"/>
        <v>1</v>
      </c>
      <c r="J62" s="2">
        <f t="shared" si="26"/>
        <v>2124</v>
      </c>
    </row>
    <row r="63" spans="5:10" x14ac:dyDescent="0.35">
      <c r="E63" s="2">
        <f t="shared" si="20"/>
        <v>0</v>
      </c>
      <c r="F63" s="2">
        <f t="shared" si="22"/>
        <v>0</v>
      </c>
      <c r="G63" s="2">
        <f t="shared" si="23"/>
        <v>2147483648</v>
      </c>
      <c r="H63" s="2">
        <f t="shared" si="24"/>
        <v>8829103</v>
      </c>
      <c r="I63" s="2">
        <f t="shared" si="25"/>
        <v>1</v>
      </c>
      <c r="J63" s="2">
        <f t="shared" si="26"/>
        <v>2124</v>
      </c>
    </row>
    <row r="64" spans="5:10" x14ac:dyDescent="0.35">
      <c r="E64" s="2">
        <f t="shared" si="20"/>
        <v>0</v>
      </c>
      <c r="F64" s="2">
        <f t="shared" si="22"/>
        <v>0</v>
      </c>
      <c r="G64" s="2">
        <f t="shared" si="23"/>
        <v>4294967296</v>
      </c>
      <c r="H64" s="2">
        <f t="shared" si="24"/>
        <v>8756290</v>
      </c>
      <c r="I64" s="2">
        <f t="shared" si="25"/>
        <v>1</v>
      </c>
      <c r="J64" s="2">
        <f t="shared" si="26"/>
        <v>2124</v>
      </c>
    </row>
    <row r="65" spans="5:10" x14ac:dyDescent="0.35">
      <c r="E65" s="2">
        <f t="shared" si="20"/>
        <v>0</v>
      </c>
      <c r="F65" s="2">
        <f t="shared" si="22"/>
        <v>0</v>
      </c>
      <c r="G65" s="2">
        <f t="shared" si="23"/>
        <v>8589934592</v>
      </c>
      <c r="H65" s="2">
        <f t="shared" si="24"/>
        <v>2528465</v>
      </c>
      <c r="I65" s="2">
        <f t="shared" si="25"/>
        <v>1</v>
      </c>
      <c r="J65" s="2">
        <f t="shared" si="26"/>
        <v>2124</v>
      </c>
    </row>
    <row r="66" spans="5:10" x14ac:dyDescent="0.35">
      <c r="E66" s="2">
        <f t="shared" si="20"/>
        <v>0</v>
      </c>
      <c r="F66" s="2">
        <f t="shared" si="22"/>
        <v>0</v>
      </c>
      <c r="G66" s="2">
        <f t="shared" si="23"/>
        <v>17179869184</v>
      </c>
      <c r="H66" s="2">
        <f t="shared" si="24"/>
        <v>3432751</v>
      </c>
      <c r="I66" s="2">
        <f t="shared" si="25"/>
        <v>1</v>
      </c>
      <c r="J66" s="2">
        <f t="shared" si="26"/>
        <v>2124</v>
      </c>
    </row>
  </sheetData>
  <mergeCells count="6">
    <mergeCell ref="E30:J30"/>
    <mergeCell ref="A1:A2"/>
    <mergeCell ref="A3:A4"/>
    <mergeCell ref="E1:J1"/>
    <mergeCell ref="M1:T1"/>
    <mergeCell ref="A13:B1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public-key-2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2025-03-16T00:31:01Z</dcterms:modified>
  <cp:category/>
  <cp:contentStatus/>
</cp:coreProperties>
</file>