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ibElHourani\Desktop\tools\test2\longevity\data\db\"/>
    </mc:Choice>
  </mc:AlternateContent>
  <xr:revisionPtr revIDLastSave="0" documentId="13_ncr:1_{00C97131-F9CE-42CB-B293-E82FE8B6E0C2}" xr6:coauthVersionLast="45" xr6:coauthVersionMax="45" xr10:uidLastSave="{00000000-0000-0000-0000-000000000000}"/>
  <bookViews>
    <workbookView xWindow="-108" yWindow="-108" windowWidth="23256" windowHeight="12576" activeTab="2" xr2:uid="{29C7688C-5A64-4828-B5DB-9FC14559E063}"/>
  </bookViews>
  <sheets>
    <sheet name="data providers" sheetId="3" r:id="rId1"/>
    <sheet name="data centers" sheetId="1" r:id="rId2"/>
    <sheet name="countries" sheetId="4" r:id="rId3"/>
  </sheets>
  <definedNames>
    <definedName name="_xlnm._FilterDatabase" localSheetId="1" hidden="1">'data centers'!$A$1:$K$92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2" i="1"/>
  <c r="J14" i="3"/>
  <c r="J15" i="3"/>
  <c r="J13" i="3"/>
  <c r="I56" i="1" l="1"/>
  <c r="K56" i="1" s="1"/>
</calcChain>
</file>

<file path=xl/sharedStrings.xml><?xml version="1.0" encoding="utf-8"?>
<sst xmlns="http://schemas.openxmlformats.org/spreadsheetml/2006/main" count="450" uniqueCount="150">
  <si>
    <t>Amazon</t>
  </si>
  <si>
    <t>US East (Ohio)</t>
  </si>
  <si>
    <t>US East (N. Virginia)</t>
  </si>
  <si>
    <t>US West (N. California)</t>
  </si>
  <si>
    <t>US West (Oregon)</t>
  </si>
  <si>
    <t>Asia Pacific (Hong Kong)</t>
  </si>
  <si>
    <t>Asia Pacific (Mumbai)</t>
  </si>
  <si>
    <t>Asia Pacific (Osaka-Local)</t>
  </si>
  <si>
    <t>Asia Pacific (Seoul)</t>
  </si>
  <si>
    <t>Asia Pacific (Singapore)</t>
  </si>
  <si>
    <t>Asia Pacific (Sydney)</t>
  </si>
  <si>
    <t>Asia Pacific (Tokyo)</t>
  </si>
  <si>
    <t>Canada (Central)</t>
  </si>
  <si>
    <t>Europe (Frankfurt)</t>
  </si>
  <si>
    <t>Europe (Ireland)</t>
  </si>
  <si>
    <t>Europe (London)</t>
  </si>
  <si>
    <t>Europe (Paris)</t>
  </si>
  <si>
    <t>Europe (Stockholm)</t>
  </si>
  <si>
    <t>Middle East (Bahrain)</t>
  </si>
  <si>
    <t>South America (São Paulo)</t>
  </si>
  <si>
    <t>id</t>
  </si>
  <si>
    <t>data_provider_id</t>
  </si>
  <si>
    <t>name</t>
  </si>
  <si>
    <t>country</t>
  </si>
  <si>
    <t>Canada</t>
  </si>
  <si>
    <t>Europe</t>
  </si>
  <si>
    <t>region</t>
  </si>
  <si>
    <t>Amérique du Nord</t>
  </si>
  <si>
    <t>Asie-Pacifique</t>
  </si>
  <si>
    <t>Amérique du Sud</t>
  </si>
  <si>
    <t>Etats-Unis</t>
  </si>
  <si>
    <t>Hong Kong</t>
  </si>
  <si>
    <t>Bahrain</t>
  </si>
  <si>
    <t>Inde</t>
  </si>
  <si>
    <t>Japon</t>
  </si>
  <si>
    <t>Corée du Sud</t>
  </si>
  <si>
    <t>Australie</t>
  </si>
  <si>
    <t>Allemagne</t>
  </si>
  <si>
    <t>Irlande</t>
  </si>
  <si>
    <t>Grande-Bretagne</t>
  </si>
  <si>
    <t>France</t>
  </si>
  <si>
    <t>Suède</t>
  </si>
  <si>
    <t>NORTHAMERICA-NORTHEAST1</t>
  </si>
  <si>
    <t>US-CENTRAL1</t>
  </si>
  <si>
    <t>US-EAST1</t>
  </si>
  <si>
    <t>US-EAST4</t>
  </si>
  <si>
    <t>US-WEST1</t>
  </si>
  <si>
    <t>US-WEST2</t>
  </si>
  <si>
    <t>SOUTHAMERICA-EAST1</t>
  </si>
  <si>
    <t>EUROPE-NORTH1</t>
  </si>
  <si>
    <t>Finlande</t>
  </si>
  <si>
    <t>EUROPE-WEST1</t>
  </si>
  <si>
    <t>Belgique</t>
  </si>
  <si>
    <t>EUROPE-WEST2</t>
  </si>
  <si>
    <t>EUROPE-WEST3</t>
  </si>
  <si>
    <t>EUROPE-WEST4</t>
  </si>
  <si>
    <t>Pays-Bas</t>
  </si>
  <si>
    <t>EUROPE-WEST6</t>
  </si>
  <si>
    <t>ASIA-EAST1</t>
  </si>
  <si>
    <t>Taïwan</t>
  </si>
  <si>
    <t>ASIA-EAST2</t>
  </si>
  <si>
    <t>ASIA-NORTHEAST1</t>
  </si>
  <si>
    <t>ASIA-NORTHEAST2</t>
  </si>
  <si>
    <t>ASIA-SOUTH1</t>
  </si>
  <si>
    <t>ASIA-SOUTHEAST1</t>
  </si>
  <si>
    <t>Singapour</t>
  </si>
  <si>
    <t>AUSTRALIA-SOUTHEAST1</t>
  </si>
  <si>
    <t>Google</t>
  </si>
  <si>
    <t>Brésil</t>
  </si>
  <si>
    <t>Suisse</t>
  </si>
  <si>
    <t>Microsoft</t>
  </si>
  <si>
    <t>Canada East</t>
  </si>
  <si>
    <t>Canada Central</t>
  </si>
  <si>
    <t>US Gov Iowa</t>
  </si>
  <si>
    <t>Central US</t>
  </si>
  <si>
    <t>North Central US</t>
  </si>
  <si>
    <t>US DoD East</t>
  </si>
  <si>
    <t>East US</t>
  </si>
  <si>
    <t>East US 2</t>
  </si>
  <si>
    <t>US Gov Virginia</t>
  </si>
  <si>
    <t>US DoD Central</t>
  </si>
  <si>
    <t>West US 2</t>
  </si>
  <si>
    <t>West Central US</t>
  </si>
  <si>
    <t>West US</t>
  </si>
  <si>
    <t>US Gov Arizona</t>
  </si>
  <si>
    <t>South Central US</t>
  </si>
  <si>
    <t>US Gov Texas</t>
  </si>
  <si>
    <t>Brazil South</t>
  </si>
  <si>
    <t>Norway West</t>
  </si>
  <si>
    <t>West Europe</t>
  </si>
  <si>
    <t>UK South</t>
  </si>
  <si>
    <t>North Europe</t>
  </si>
  <si>
    <t>UK West</t>
  </si>
  <si>
    <t>France Central</t>
  </si>
  <si>
    <t>France South</t>
  </si>
  <si>
    <t>Switzerland West</t>
  </si>
  <si>
    <t>Switzerland North</t>
  </si>
  <si>
    <t>Germany Central</t>
  </si>
  <si>
    <t>Germany Northeast</t>
  </si>
  <si>
    <t>Germany North</t>
  </si>
  <si>
    <t>Germany West Central</t>
  </si>
  <si>
    <t>Norway East</t>
  </si>
  <si>
    <t>Norvège</t>
  </si>
  <si>
    <t>South Africa West</t>
  </si>
  <si>
    <t>South Africa North</t>
  </si>
  <si>
    <t>Afrique</t>
  </si>
  <si>
    <t>Afrique du Sud</t>
  </si>
  <si>
    <t>UAE Central</t>
  </si>
  <si>
    <t>UAE North</t>
  </si>
  <si>
    <t>West India</t>
  </si>
  <si>
    <t>Central India</t>
  </si>
  <si>
    <t>South India</t>
  </si>
  <si>
    <t>Southeast Asia</t>
  </si>
  <si>
    <t>China North</t>
  </si>
  <si>
    <t>China North 2</t>
  </si>
  <si>
    <t>Korea Central</t>
  </si>
  <si>
    <t>Korea South</t>
  </si>
  <si>
    <t>China East</t>
  </si>
  <si>
    <t>China East 2</t>
  </si>
  <si>
    <t>East Asia</t>
  </si>
  <si>
    <t>Japan East</t>
  </si>
  <si>
    <t>Japan West</t>
  </si>
  <si>
    <t>Australia East</t>
  </si>
  <si>
    <t>Australia Southeast</t>
  </si>
  <si>
    <t>Australia Central</t>
  </si>
  <si>
    <t>Australia Central 2</t>
  </si>
  <si>
    <t>Emirats Arabes Unis</t>
  </si>
  <si>
    <t>Chine</t>
  </si>
  <si>
    <t>data provider</t>
  </si>
  <si>
    <t>longitude</t>
  </si>
  <si>
    <t>latitude</t>
  </si>
  <si>
    <t>Accounts Receivable Turnover Ratio</t>
  </si>
  <si>
    <t>Industry</t>
  </si>
  <si>
    <t>Operating Cash-Flow Ratio</t>
  </si>
  <si>
    <t>Current Ratio</t>
  </si>
  <si>
    <t>Quick ratio</t>
  </si>
  <si>
    <t>Return on assets</t>
  </si>
  <si>
    <t>Pretax Net Profit Margin</t>
  </si>
  <si>
    <t>Inventory Turnover</t>
  </si>
  <si>
    <t>Fragile State Index</t>
  </si>
  <si>
    <t>ICT Development Index</t>
  </si>
  <si>
    <t>Human Development Index</t>
  </si>
  <si>
    <t>ind_current_ratio</t>
  </si>
  <si>
    <t>ind_quick_ratio</t>
  </si>
  <si>
    <t>ind_return_on_assets</t>
  </si>
  <si>
    <t>ind_accounts_receivable_turnover_ratio</t>
  </si>
  <si>
    <t>ind_operating_cash_flow_ratio</t>
  </si>
  <si>
    <t>ind_pretax_net_profit_margin</t>
  </si>
  <si>
    <t>ind_inventory_turnover</t>
  </si>
  <si>
    <t>country_id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</si>
</sst>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65F3-A5A8-4725-B7FA-B36A7F3DBCF9}">
  <dimension ref="A1:J15"/>
  <sheetViews>
    <sheetView workbookViewId="0">
      <selection activeCell="J13" sqref="J13:J15"/>
    </sheetView>
  </sheetViews>
  <sheetFormatPr baseColWidth="10" defaultRowHeight="14.4" x14ac:dyDescent="0.3"/>
  <cols>
    <col min="1" max="1" width="22.77734375" bestFit="1" customWidth="1"/>
    <col min="2" max="2" width="9" bestFit="1" customWidth="1"/>
    <col min="3" max="3" width="11.5546875" bestFit="1" customWidth="1"/>
    <col min="4" max="4" width="10.44140625" bestFit="1" customWidth="1"/>
    <col min="5" max="5" width="14" bestFit="1" customWidth="1"/>
    <col min="6" max="6" width="25.77734375" bestFit="1" customWidth="1"/>
    <col min="7" max="7" width="20" bestFit="1" customWidth="1"/>
    <col min="8" max="8" width="19.109375" bestFit="1" customWidth="1"/>
    <col min="9" max="9" width="15.109375" bestFit="1" customWidth="1"/>
    <col min="10" max="10" width="20.21875" bestFit="1" customWidth="1"/>
  </cols>
  <sheetData>
    <row r="1" spans="1:10" x14ac:dyDescent="0.3">
      <c r="B1" t="s">
        <v>67</v>
      </c>
      <c r="C1" t="s">
        <v>70</v>
      </c>
      <c r="D1" t="s">
        <v>0</v>
      </c>
      <c r="E1" t="s">
        <v>132</v>
      </c>
    </row>
    <row r="2" spans="1:10" x14ac:dyDescent="0.3">
      <c r="A2" s="4" t="s">
        <v>134</v>
      </c>
      <c r="B2">
        <v>3.35</v>
      </c>
      <c r="C2" s="3">
        <v>2.5258446049252656</v>
      </c>
      <c r="D2" s="3">
        <v>3.2656767710327763</v>
      </c>
      <c r="E2" s="3">
        <v>3.2274304815939372</v>
      </c>
    </row>
    <row r="3" spans="1:10" x14ac:dyDescent="0.3">
      <c r="A3" s="4" t="s">
        <v>135</v>
      </c>
      <c r="B3">
        <v>3.37</v>
      </c>
      <c r="C3" s="3">
        <v>5.3877467853265566</v>
      </c>
      <c r="D3" s="3">
        <v>5.9730565161395015</v>
      </c>
      <c r="E3" s="3">
        <v>6.2194217786127517</v>
      </c>
    </row>
    <row r="4" spans="1:10" x14ac:dyDescent="0.3">
      <c r="A4" s="4" t="s">
        <v>136</v>
      </c>
      <c r="B4" s="3">
        <v>0.13500000000000001</v>
      </c>
      <c r="C4" s="3">
        <v>0.97817722360945869</v>
      </c>
      <c r="D4" s="3">
        <v>0.80474144081162668</v>
      </c>
      <c r="E4" s="3">
        <v>0.78470492698023953</v>
      </c>
    </row>
    <row r="5" spans="1:10" x14ac:dyDescent="0.3">
      <c r="A5" s="4" t="s">
        <v>131</v>
      </c>
      <c r="B5" s="3">
        <v>0.13519999999999999</v>
      </c>
      <c r="C5" s="3">
        <v>0.37083480085750264</v>
      </c>
      <c r="D5" s="3">
        <v>0.46260359609158275</v>
      </c>
      <c r="E5" s="3">
        <v>7.1202715190883836E-2</v>
      </c>
    </row>
    <row r="6" spans="1:10" x14ac:dyDescent="0.3">
      <c r="A6" s="4" t="s">
        <v>133</v>
      </c>
      <c r="B6" s="3">
        <v>3.9699999999999999E-2</v>
      </c>
      <c r="C6" s="3">
        <v>3.1388681822999143E-2</v>
      </c>
      <c r="D6" s="3">
        <v>0.57441374826137359</v>
      </c>
      <c r="E6" s="3">
        <v>0.60754446660634231</v>
      </c>
    </row>
    <row r="7" spans="1:10" x14ac:dyDescent="0.3">
      <c r="A7" s="4" t="s">
        <v>137</v>
      </c>
      <c r="B7" s="3">
        <v>0.2122</v>
      </c>
      <c r="C7" s="3">
        <v>0.55513650686658345</v>
      </c>
      <c r="D7" s="3">
        <v>0.95349319709774616</v>
      </c>
      <c r="E7" s="3">
        <v>0.51436795265188862</v>
      </c>
    </row>
    <row r="8" spans="1:10" x14ac:dyDescent="0.3">
      <c r="A8" s="4" t="s">
        <v>138</v>
      </c>
      <c r="B8">
        <v>68.28</v>
      </c>
      <c r="C8" s="3">
        <v>44.675157795850659</v>
      </c>
      <c r="D8" s="3">
        <v>57.696169051922404</v>
      </c>
      <c r="E8" s="3">
        <v>43.583337224668419</v>
      </c>
    </row>
    <row r="10" spans="1:10" x14ac:dyDescent="0.3">
      <c r="B10" s="2"/>
    </row>
    <row r="12" spans="1:10" s="4" customFormat="1" ht="10.199999999999999" x14ac:dyDescent="0.2">
      <c r="A12" s="4" t="s">
        <v>20</v>
      </c>
      <c r="B12" s="4" t="s">
        <v>22</v>
      </c>
      <c r="C12" s="4" t="s">
        <v>142</v>
      </c>
      <c r="D12" s="4" t="s">
        <v>143</v>
      </c>
      <c r="E12" s="4" t="s">
        <v>144</v>
      </c>
      <c r="F12" s="4" t="s">
        <v>145</v>
      </c>
      <c r="G12" s="4" t="s">
        <v>146</v>
      </c>
      <c r="H12" s="4" t="s">
        <v>147</v>
      </c>
      <c r="I12" s="4" t="s">
        <v>148</v>
      </c>
    </row>
    <row r="13" spans="1:10" x14ac:dyDescent="0.3">
      <c r="A13">
        <v>1</v>
      </c>
      <c r="B13" t="s">
        <v>0</v>
      </c>
      <c r="C13" s="3">
        <v>3.27</v>
      </c>
      <c r="D13" s="3">
        <v>5.97</v>
      </c>
      <c r="E13" s="3">
        <v>0.8</v>
      </c>
      <c r="F13" s="3">
        <v>0.46</v>
      </c>
      <c r="G13" s="3">
        <v>0.56999999999999995</v>
      </c>
      <c r="H13" s="3">
        <v>0.95</v>
      </c>
      <c r="I13" s="3">
        <v>57.7</v>
      </c>
      <c r="J13" t="str">
        <f>CONCATENATE("(",A13,",'",B13,"','",C13,"','",D13,"','",E13,"','",F13,"','",G13,"','",H13,"','",I13,"'),")</f>
        <v>(1,'Amazon','3.27','5.97','0.8','0.46','0.57','0.95','57.7'),</v>
      </c>
    </row>
    <row r="14" spans="1:10" x14ac:dyDescent="0.3">
      <c r="A14">
        <v>2</v>
      </c>
      <c r="B14" t="s">
        <v>67</v>
      </c>
      <c r="C14">
        <v>3.35</v>
      </c>
      <c r="D14">
        <v>3.37</v>
      </c>
      <c r="E14" s="3">
        <v>0.14000000000000001</v>
      </c>
      <c r="F14" s="3">
        <v>0.14000000000000001</v>
      </c>
      <c r="G14" s="3">
        <v>0.04</v>
      </c>
      <c r="H14" s="3">
        <v>0.21</v>
      </c>
      <c r="I14">
        <v>68.28</v>
      </c>
      <c r="J14" t="str">
        <f t="shared" ref="J14:J15" si="0">CONCATENATE("(",A14,",'",B14,"','",C14,"','",D14,"','",E14,"','",F14,"','",G14,"','",H14,"','",I14,"'),")</f>
        <v>(2,'Google','3.35','3.37','0.14','0.14','0.04','0.21','68.28'),</v>
      </c>
    </row>
    <row r="15" spans="1:10" x14ac:dyDescent="0.3">
      <c r="A15">
        <v>3</v>
      </c>
      <c r="B15" t="s">
        <v>70</v>
      </c>
      <c r="C15" s="3">
        <v>2.5299999999999998</v>
      </c>
      <c r="D15" s="3">
        <v>5.39</v>
      </c>
      <c r="E15" s="3">
        <v>0.98</v>
      </c>
      <c r="F15" s="3">
        <v>0.37</v>
      </c>
      <c r="G15" s="3">
        <v>0.03</v>
      </c>
      <c r="H15" s="3">
        <v>0.56000000000000005</v>
      </c>
      <c r="I15" s="3">
        <v>44.68</v>
      </c>
      <c r="J15" t="str">
        <f t="shared" si="0"/>
        <v>(3,'Microsoft','2.53','5.39','0.98','0.37','0.03','0.56','44.68'),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9A3D-01C7-400F-ABF6-368E3B90A145}">
  <dimension ref="A1:K92"/>
  <sheetViews>
    <sheetView topLeftCell="A65" zoomScaleNormal="100" workbookViewId="0">
      <selection activeCell="K2" sqref="K2:K92"/>
    </sheetView>
  </sheetViews>
  <sheetFormatPr baseColWidth="10" defaultRowHeight="14.4" x14ac:dyDescent="0.3"/>
  <cols>
    <col min="1" max="1" width="11.88671875" bestFit="1" customWidth="1"/>
    <col min="2" max="2" width="3" bestFit="1" customWidth="1"/>
    <col min="3" max="3" width="14.88671875" customWidth="1"/>
    <col min="4" max="4" width="26.6640625" bestFit="1" customWidth="1"/>
    <col min="5" max="5" width="15.77734375" bestFit="1" customWidth="1"/>
    <col min="6" max="6" width="14.88671875" bestFit="1" customWidth="1"/>
    <col min="7" max="7" width="14.88671875" customWidth="1"/>
  </cols>
  <sheetData>
    <row r="1" spans="1:11" x14ac:dyDescent="0.3">
      <c r="A1" t="s">
        <v>128</v>
      </c>
      <c r="B1" t="s">
        <v>20</v>
      </c>
      <c r="C1" t="s">
        <v>21</v>
      </c>
      <c r="D1" t="s">
        <v>22</v>
      </c>
      <c r="E1" t="s">
        <v>26</v>
      </c>
      <c r="F1" t="s">
        <v>23</v>
      </c>
      <c r="G1" t="s">
        <v>149</v>
      </c>
      <c r="H1" t="s">
        <v>129</v>
      </c>
      <c r="I1" t="s">
        <v>130</v>
      </c>
    </row>
    <row r="2" spans="1:11" x14ac:dyDescent="0.3">
      <c r="A2" t="s">
        <v>0</v>
      </c>
      <c r="B2">
        <v>1</v>
      </c>
      <c r="C2">
        <v>1</v>
      </c>
      <c r="D2" t="s">
        <v>1</v>
      </c>
      <c r="E2" t="s">
        <v>27</v>
      </c>
      <c r="F2" t="s">
        <v>30</v>
      </c>
      <c r="G2">
        <f>VLOOKUP(F2,countries!$A$2:$B$25,2,FALSE)</f>
        <v>11</v>
      </c>
      <c r="H2" s="1">
        <v>-82.9</v>
      </c>
      <c r="I2" s="1">
        <v>39.9</v>
      </c>
      <c r="K2" t="str">
        <f>CONCATENATE("(",B2,",",C2,",'",D2,"',",G2,",'",H2,"','",I2,"'),")</f>
        <v>(1,1,'US East (Ohio)',11,'-82.9','39.9'),</v>
      </c>
    </row>
    <row r="3" spans="1:11" x14ac:dyDescent="0.3">
      <c r="A3" t="s">
        <v>0</v>
      </c>
      <c r="B3">
        <v>2</v>
      </c>
      <c r="C3">
        <v>1</v>
      </c>
      <c r="D3" t="s">
        <v>2</v>
      </c>
      <c r="E3" t="s">
        <v>27</v>
      </c>
      <c r="F3" t="s">
        <v>30</v>
      </c>
      <c r="G3">
        <f>VLOOKUP(F3,countries!$A$2:$B$25,2,FALSE)</f>
        <v>11</v>
      </c>
      <c r="H3" s="1">
        <v>-77.400000000000006</v>
      </c>
      <c r="I3" s="1">
        <v>37.5</v>
      </c>
      <c r="K3" t="str">
        <f t="shared" ref="K3:K66" si="0">CONCATENATE("(",B3,",",C3,",'",D3,"',",G3,",'",H3,"','",I3,"'),")</f>
        <v>(2,1,'US East (N. Virginia)',11,'-77.4','37.5'),</v>
      </c>
    </row>
    <row r="4" spans="1:11" x14ac:dyDescent="0.3">
      <c r="A4" t="s">
        <v>0</v>
      </c>
      <c r="B4">
        <v>3</v>
      </c>
      <c r="C4">
        <v>1</v>
      </c>
      <c r="D4" t="s">
        <v>3</v>
      </c>
      <c r="E4" t="s">
        <v>27</v>
      </c>
      <c r="F4" t="s">
        <v>30</v>
      </c>
      <c r="G4">
        <f>VLOOKUP(F4,countries!$A$2:$B$25,2,FALSE)</f>
        <v>11</v>
      </c>
      <c r="H4" s="1">
        <v>-121.5</v>
      </c>
      <c r="I4" s="1">
        <v>38.6</v>
      </c>
      <c r="K4" t="str">
        <f t="shared" si="0"/>
        <v>(3,1,'US West (N. California)',11,'-121.5','38.6'),</v>
      </c>
    </row>
    <row r="5" spans="1:11" x14ac:dyDescent="0.3">
      <c r="A5" t="s">
        <v>0</v>
      </c>
      <c r="B5">
        <v>4</v>
      </c>
      <c r="C5">
        <v>1</v>
      </c>
      <c r="D5" t="s">
        <v>4</v>
      </c>
      <c r="E5" t="s">
        <v>27</v>
      </c>
      <c r="F5" t="s">
        <v>30</v>
      </c>
      <c r="G5">
        <f>VLOOKUP(F5,countries!$A$2:$B$25,2,FALSE)</f>
        <v>11</v>
      </c>
      <c r="H5" s="1">
        <v>-122.7</v>
      </c>
      <c r="I5" s="1">
        <v>45.5</v>
      </c>
      <c r="K5" t="str">
        <f t="shared" si="0"/>
        <v>(4,1,'US West (Oregon)',11,'-122.7','45.5'),</v>
      </c>
    </row>
    <row r="6" spans="1:11" x14ac:dyDescent="0.3">
      <c r="A6" t="s">
        <v>0</v>
      </c>
      <c r="B6">
        <v>5</v>
      </c>
      <c r="C6">
        <v>1</v>
      </c>
      <c r="D6" t="s">
        <v>5</v>
      </c>
      <c r="E6" t="s">
        <v>28</v>
      </c>
      <c r="F6" t="s">
        <v>31</v>
      </c>
      <c r="G6">
        <f>VLOOKUP(F6,countries!$A$2:$B$25,2,FALSE)</f>
        <v>15</v>
      </c>
      <c r="H6" s="1">
        <v>114</v>
      </c>
      <c r="I6" s="1">
        <v>22</v>
      </c>
      <c r="K6" t="str">
        <f t="shared" si="0"/>
        <v>(5,1,'Asia Pacific (Hong Kong)',15,'114','22'),</v>
      </c>
    </row>
    <row r="7" spans="1:11" x14ac:dyDescent="0.3">
      <c r="A7" t="s">
        <v>0</v>
      </c>
      <c r="B7">
        <v>6</v>
      </c>
      <c r="C7">
        <v>1</v>
      </c>
      <c r="D7" t="s">
        <v>6</v>
      </c>
      <c r="E7" t="s">
        <v>28</v>
      </c>
      <c r="F7" t="s">
        <v>33</v>
      </c>
      <c r="G7">
        <f>VLOOKUP(F7,countries!$A$2:$B$25,2,FALSE)</f>
        <v>16</v>
      </c>
      <c r="H7" s="1">
        <v>73</v>
      </c>
      <c r="I7" s="1">
        <v>19</v>
      </c>
      <c r="K7" t="str">
        <f t="shared" si="0"/>
        <v>(6,1,'Asia Pacific (Mumbai)',16,'73','19'),</v>
      </c>
    </row>
    <row r="8" spans="1:11" x14ac:dyDescent="0.3">
      <c r="A8" t="s">
        <v>0</v>
      </c>
      <c r="B8">
        <v>7</v>
      </c>
      <c r="C8">
        <v>1</v>
      </c>
      <c r="D8" t="s">
        <v>7</v>
      </c>
      <c r="E8" t="s">
        <v>28</v>
      </c>
      <c r="F8" t="s">
        <v>34</v>
      </c>
      <c r="G8">
        <f>VLOOKUP(F8,countries!$A$2:$B$25,2,FALSE)</f>
        <v>18</v>
      </c>
      <c r="H8" s="1">
        <v>136</v>
      </c>
      <c r="I8" s="1">
        <v>35</v>
      </c>
      <c r="K8" t="str">
        <f t="shared" si="0"/>
        <v>(7,1,'Asia Pacific (Osaka-Local)',18,'136','35'),</v>
      </c>
    </row>
    <row r="9" spans="1:11" x14ac:dyDescent="0.3">
      <c r="A9" t="s">
        <v>0</v>
      </c>
      <c r="B9">
        <v>8</v>
      </c>
      <c r="C9">
        <v>1</v>
      </c>
      <c r="D9" t="s">
        <v>8</v>
      </c>
      <c r="E9" t="s">
        <v>28</v>
      </c>
      <c r="F9" t="s">
        <v>35</v>
      </c>
      <c r="G9">
        <f>VLOOKUP(F9,countries!$A$2:$B$25,2,FALSE)</f>
        <v>9</v>
      </c>
      <c r="H9" s="1">
        <v>127</v>
      </c>
      <c r="I9" s="1">
        <v>37</v>
      </c>
      <c r="K9" t="str">
        <f t="shared" si="0"/>
        <v>(8,1,'Asia Pacific (Seoul)',9,'127','37'),</v>
      </c>
    </row>
    <row r="10" spans="1:11" x14ac:dyDescent="0.3">
      <c r="A10" t="s">
        <v>0</v>
      </c>
      <c r="B10">
        <v>9</v>
      </c>
      <c r="C10">
        <v>1</v>
      </c>
      <c r="D10" t="s">
        <v>9</v>
      </c>
      <c r="E10" t="s">
        <v>28</v>
      </c>
      <c r="F10" t="s">
        <v>65</v>
      </c>
      <c r="G10">
        <f>VLOOKUP(F10,countries!$A$2:$B$25,2,FALSE)</f>
        <v>21</v>
      </c>
      <c r="H10" s="1">
        <v>103.7</v>
      </c>
      <c r="I10" s="1">
        <v>1.4</v>
      </c>
      <c r="K10" t="str">
        <f t="shared" si="0"/>
        <v>(9,1,'Asia Pacific (Singapore)',21,'103.7','1.4'),</v>
      </c>
    </row>
    <row r="11" spans="1:11" x14ac:dyDescent="0.3">
      <c r="A11" t="s">
        <v>0</v>
      </c>
      <c r="B11">
        <v>10</v>
      </c>
      <c r="C11">
        <v>1</v>
      </c>
      <c r="D11" t="s">
        <v>10</v>
      </c>
      <c r="E11" t="s">
        <v>28</v>
      </c>
      <c r="F11" t="s">
        <v>36</v>
      </c>
      <c r="G11">
        <f>VLOOKUP(F11,countries!$A$2:$B$25,2,FALSE)</f>
        <v>3</v>
      </c>
      <c r="H11" s="1">
        <v>151</v>
      </c>
      <c r="I11" s="1">
        <v>-34</v>
      </c>
      <c r="K11" t="str">
        <f t="shared" si="0"/>
        <v>(10,1,'Asia Pacific (Sydney)',3,'151','-34'),</v>
      </c>
    </row>
    <row r="12" spans="1:11" x14ac:dyDescent="0.3">
      <c r="A12" t="s">
        <v>0</v>
      </c>
      <c r="B12">
        <v>11</v>
      </c>
      <c r="C12">
        <v>1</v>
      </c>
      <c r="D12" t="s">
        <v>11</v>
      </c>
      <c r="E12" t="s">
        <v>28</v>
      </c>
      <c r="F12" t="s">
        <v>34</v>
      </c>
      <c r="G12">
        <f>VLOOKUP(F12,countries!$A$2:$B$25,2,FALSE)</f>
        <v>18</v>
      </c>
      <c r="H12" s="1">
        <v>140</v>
      </c>
      <c r="I12" s="1">
        <v>36</v>
      </c>
      <c r="K12" t="str">
        <f t="shared" si="0"/>
        <v>(11,1,'Asia Pacific (Tokyo)',18,'140','36'),</v>
      </c>
    </row>
    <row r="13" spans="1:11" x14ac:dyDescent="0.3">
      <c r="A13" t="s">
        <v>0</v>
      </c>
      <c r="B13">
        <v>12</v>
      </c>
      <c r="C13">
        <v>1</v>
      </c>
      <c r="D13" t="s">
        <v>12</v>
      </c>
      <c r="E13" t="s">
        <v>27</v>
      </c>
      <c r="F13" t="s">
        <v>24</v>
      </c>
      <c r="G13">
        <f>VLOOKUP(F13,countries!$A$2:$B$25,2,FALSE)</f>
        <v>7</v>
      </c>
      <c r="H13" s="1">
        <v>-99</v>
      </c>
      <c r="I13" s="1">
        <v>52</v>
      </c>
      <c r="K13" t="str">
        <f t="shared" si="0"/>
        <v>(12,1,'Canada (Central)',7,'-99','52'),</v>
      </c>
    </row>
    <row r="14" spans="1:11" x14ac:dyDescent="0.3">
      <c r="A14" t="s">
        <v>0</v>
      </c>
      <c r="B14">
        <v>13</v>
      </c>
      <c r="C14">
        <v>1</v>
      </c>
      <c r="D14" t="s">
        <v>13</v>
      </c>
      <c r="E14" t="s">
        <v>25</v>
      </c>
      <c r="F14" t="s">
        <v>37</v>
      </c>
      <c r="G14">
        <f>VLOOKUP(F14,countries!$A$2:$B$25,2,FALSE)</f>
        <v>2</v>
      </c>
      <c r="H14" s="1">
        <v>9</v>
      </c>
      <c r="I14" s="1">
        <v>50</v>
      </c>
      <c r="K14" t="str">
        <f t="shared" si="0"/>
        <v>(13,1,'Europe (Frankfurt)',2,'9','50'),</v>
      </c>
    </row>
    <row r="15" spans="1:11" x14ac:dyDescent="0.3">
      <c r="A15" t="s">
        <v>0</v>
      </c>
      <c r="B15">
        <v>14</v>
      </c>
      <c r="C15">
        <v>1</v>
      </c>
      <c r="D15" t="s">
        <v>14</v>
      </c>
      <c r="E15" t="s">
        <v>25</v>
      </c>
      <c r="F15" t="s">
        <v>38</v>
      </c>
      <c r="G15">
        <f>VLOOKUP(F15,countries!$A$2:$B$25,2,FALSE)</f>
        <v>17</v>
      </c>
      <c r="H15" s="1">
        <v>-7</v>
      </c>
      <c r="I15" s="1">
        <v>53</v>
      </c>
      <c r="K15" t="str">
        <f t="shared" si="0"/>
        <v>(14,1,'Europe (Ireland)',17,'-7','53'),</v>
      </c>
    </row>
    <row r="16" spans="1:11" x14ac:dyDescent="0.3">
      <c r="A16" t="s">
        <v>0</v>
      </c>
      <c r="B16">
        <v>15</v>
      </c>
      <c r="C16">
        <v>1</v>
      </c>
      <c r="D16" t="s">
        <v>15</v>
      </c>
      <c r="E16" t="s">
        <v>25</v>
      </c>
      <c r="F16" t="s">
        <v>39</v>
      </c>
      <c r="G16">
        <f>VLOOKUP(F16,countries!$A$2:$B$25,2,FALSE)</f>
        <v>14</v>
      </c>
      <c r="H16" s="1">
        <v>-0.4</v>
      </c>
      <c r="I16" s="1">
        <v>51</v>
      </c>
      <c r="K16" t="str">
        <f t="shared" si="0"/>
        <v>(15,1,'Europe (London)',14,'-0.4','51'),</v>
      </c>
    </row>
    <row r="17" spans="1:11" x14ac:dyDescent="0.3">
      <c r="A17" t="s">
        <v>0</v>
      </c>
      <c r="B17">
        <v>16</v>
      </c>
      <c r="C17">
        <v>1</v>
      </c>
      <c r="D17" t="s">
        <v>16</v>
      </c>
      <c r="E17" t="s">
        <v>25</v>
      </c>
      <c r="F17" t="s">
        <v>40</v>
      </c>
      <c r="G17">
        <f>VLOOKUP(F17,countries!$A$2:$B$25,2,FALSE)</f>
        <v>13</v>
      </c>
      <c r="H17" s="1">
        <v>3</v>
      </c>
      <c r="I17" s="1">
        <v>49</v>
      </c>
      <c r="K17" t="str">
        <f t="shared" si="0"/>
        <v>(16,1,'Europe (Paris)',13,'3','49'),</v>
      </c>
    </row>
    <row r="18" spans="1:11" x14ac:dyDescent="0.3">
      <c r="A18" t="s">
        <v>0</v>
      </c>
      <c r="B18">
        <v>17</v>
      </c>
      <c r="C18">
        <v>1</v>
      </c>
      <c r="D18" t="s">
        <v>17</v>
      </c>
      <c r="E18" t="s">
        <v>25</v>
      </c>
      <c r="F18" t="s">
        <v>41</v>
      </c>
      <c r="G18">
        <f>VLOOKUP(F18,countries!$A$2:$B$25,2,FALSE)</f>
        <v>22</v>
      </c>
      <c r="H18" s="1">
        <v>18</v>
      </c>
      <c r="I18" s="1">
        <v>60</v>
      </c>
      <c r="K18" t="str">
        <f t="shared" si="0"/>
        <v>(17,1,'Europe (Stockholm)',22,'18','60'),</v>
      </c>
    </row>
    <row r="19" spans="1:11" x14ac:dyDescent="0.3">
      <c r="A19" t="s">
        <v>0</v>
      </c>
      <c r="B19">
        <v>18</v>
      </c>
      <c r="C19">
        <v>1</v>
      </c>
      <c r="D19" t="s">
        <v>18</v>
      </c>
      <c r="E19" t="s">
        <v>28</v>
      </c>
      <c r="F19" t="s">
        <v>32</v>
      </c>
      <c r="G19">
        <f>VLOOKUP(F19,countries!$A$2:$B$25,2,FALSE)</f>
        <v>4</v>
      </c>
      <c r="H19" s="1">
        <v>50.5</v>
      </c>
      <c r="I19" s="1">
        <v>25.9</v>
      </c>
      <c r="K19" t="str">
        <f t="shared" si="0"/>
        <v>(18,1,'Middle East (Bahrain)',4,'50.5','25.9'),</v>
      </c>
    </row>
    <row r="20" spans="1:11" x14ac:dyDescent="0.3">
      <c r="A20" t="s">
        <v>0</v>
      </c>
      <c r="B20">
        <v>19</v>
      </c>
      <c r="C20">
        <v>1</v>
      </c>
      <c r="D20" t="s">
        <v>19</v>
      </c>
      <c r="E20" t="s">
        <v>29</v>
      </c>
      <c r="F20" t="s">
        <v>68</v>
      </c>
      <c r="G20">
        <f>VLOOKUP(F20,countries!$A$2:$B$25,2,FALSE)</f>
        <v>6</v>
      </c>
      <c r="H20" s="1">
        <v>-46</v>
      </c>
      <c r="I20" s="1">
        <v>-23</v>
      </c>
      <c r="K20" t="str">
        <f t="shared" si="0"/>
        <v>(19,1,'South America (São Paulo)',6,'-46','-23'),</v>
      </c>
    </row>
    <row r="21" spans="1:11" x14ac:dyDescent="0.3">
      <c r="A21" t="s">
        <v>67</v>
      </c>
      <c r="B21">
        <v>20</v>
      </c>
      <c r="C21">
        <v>2</v>
      </c>
      <c r="D21" t="s">
        <v>42</v>
      </c>
      <c r="E21" t="s">
        <v>27</v>
      </c>
      <c r="F21" t="s">
        <v>24</v>
      </c>
      <c r="G21">
        <f>VLOOKUP(F21,countries!$A$2:$B$25,2,FALSE)</f>
        <v>7</v>
      </c>
      <c r="H21" s="1">
        <v>-66</v>
      </c>
      <c r="I21" s="1">
        <v>46</v>
      </c>
      <c r="K21" t="str">
        <f t="shared" si="0"/>
        <v>(20,2,'NORTHAMERICA-NORTHEAST1',7,'-66','46'),</v>
      </c>
    </row>
    <row r="22" spans="1:11" x14ac:dyDescent="0.3">
      <c r="A22" t="s">
        <v>67</v>
      </c>
      <c r="B22">
        <v>21</v>
      </c>
      <c r="C22">
        <v>2</v>
      </c>
      <c r="D22" t="s">
        <v>43</v>
      </c>
      <c r="E22" t="s">
        <v>27</v>
      </c>
      <c r="F22" t="s">
        <v>30</v>
      </c>
      <c r="G22">
        <f>VLOOKUP(F22,countries!$A$2:$B$25,2,FALSE)</f>
        <v>11</v>
      </c>
      <c r="H22" s="1">
        <v>-97</v>
      </c>
      <c r="I22" s="1">
        <v>42</v>
      </c>
      <c r="K22" t="str">
        <f t="shared" si="0"/>
        <v>(21,2,'US-CENTRAL1',11,'-97','42'),</v>
      </c>
    </row>
    <row r="23" spans="1:11" x14ac:dyDescent="0.3">
      <c r="A23" t="s">
        <v>67</v>
      </c>
      <c r="B23">
        <v>22</v>
      </c>
      <c r="C23">
        <v>2</v>
      </c>
      <c r="D23" t="s">
        <v>44</v>
      </c>
      <c r="E23" t="s">
        <v>27</v>
      </c>
      <c r="F23" t="s">
        <v>30</v>
      </c>
      <c r="G23">
        <f>VLOOKUP(F23,countries!$A$2:$B$25,2,FALSE)</f>
        <v>11</v>
      </c>
      <c r="H23" s="1">
        <v>-74</v>
      </c>
      <c r="I23" s="1">
        <v>42</v>
      </c>
      <c r="K23" t="str">
        <f t="shared" si="0"/>
        <v>(22,2,'US-EAST1',11,'-74','42'),</v>
      </c>
    </row>
    <row r="24" spans="1:11" x14ac:dyDescent="0.3">
      <c r="A24" t="s">
        <v>67</v>
      </c>
      <c r="B24">
        <v>23</v>
      </c>
      <c r="C24">
        <v>2</v>
      </c>
      <c r="D24" t="s">
        <v>45</v>
      </c>
      <c r="E24" t="s">
        <v>27</v>
      </c>
      <c r="F24" t="s">
        <v>30</v>
      </c>
      <c r="G24">
        <f>VLOOKUP(F24,countries!$A$2:$B$25,2,FALSE)</f>
        <v>11</v>
      </c>
      <c r="H24" s="1">
        <v>-77</v>
      </c>
      <c r="I24" s="1">
        <v>40</v>
      </c>
      <c r="K24" t="str">
        <f t="shared" si="0"/>
        <v>(23,2,'US-EAST4',11,'-77','40'),</v>
      </c>
    </row>
    <row r="25" spans="1:11" x14ac:dyDescent="0.3">
      <c r="A25" t="s">
        <v>67</v>
      </c>
      <c r="B25">
        <v>24</v>
      </c>
      <c r="C25">
        <v>2</v>
      </c>
      <c r="D25" t="s">
        <v>46</v>
      </c>
      <c r="E25" t="s">
        <v>27</v>
      </c>
      <c r="F25" t="s">
        <v>30</v>
      </c>
      <c r="G25">
        <f>VLOOKUP(F25,countries!$A$2:$B$25,2,FALSE)</f>
        <v>11</v>
      </c>
      <c r="H25" s="1">
        <v>-122</v>
      </c>
      <c r="I25" s="1">
        <v>41</v>
      </c>
      <c r="K25" t="str">
        <f t="shared" si="0"/>
        <v>(24,2,'US-WEST1',11,'-122','41'),</v>
      </c>
    </row>
    <row r="26" spans="1:11" x14ac:dyDescent="0.3">
      <c r="A26" t="s">
        <v>67</v>
      </c>
      <c r="B26">
        <v>25</v>
      </c>
      <c r="C26">
        <v>2</v>
      </c>
      <c r="D26" t="s">
        <v>47</v>
      </c>
      <c r="E26" t="s">
        <v>27</v>
      </c>
      <c r="F26" t="s">
        <v>30</v>
      </c>
      <c r="G26">
        <f>VLOOKUP(F26,countries!$A$2:$B$25,2,FALSE)</f>
        <v>11</v>
      </c>
      <c r="H26" s="1">
        <v>-116</v>
      </c>
      <c r="I26" s="1">
        <v>34</v>
      </c>
      <c r="K26" t="str">
        <f t="shared" si="0"/>
        <v>(25,2,'US-WEST2',11,'-116','34'),</v>
      </c>
    </row>
    <row r="27" spans="1:11" x14ac:dyDescent="0.3">
      <c r="A27" t="s">
        <v>67</v>
      </c>
      <c r="B27">
        <v>26</v>
      </c>
      <c r="C27">
        <v>2</v>
      </c>
      <c r="D27" t="s">
        <v>48</v>
      </c>
      <c r="E27" t="s">
        <v>29</v>
      </c>
      <c r="F27" t="s">
        <v>68</v>
      </c>
      <c r="G27">
        <f>VLOOKUP(F27,countries!$A$2:$B$25,2,FALSE)</f>
        <v>6</v>
      </c>
      <c r="H27" s="1">
        <v>-41</v>
      </c>
      <c r="I27" s="1">
        <v>-14</v>
      </c>
      <c r="K27" t="str">
        <f t="shared" si="0"/>
        <v>(26,2,'SOUTHAMERICA-EAST1',6,'-41','-14'),</v>
      </c>
    </row>
    <row r="28" spans="1:11" x14ac:dyDescent="0.3">
      <c r="A28" t="s">
        <v>67</v>
      </c>
      <c r="B28">
        <v>27</v>
      </c>
      <c r="C28">
        <v>2</v>
      </c>
      <c r="D28" t="s">
        <v>49</v>
      </c>
      <c r="E28" t="s">
        <v>25</v>
      </c>
      <c r="F28" t="s">
        <v>50</v>
      </c>
      <c r="G28">
        <f>VLOOKUP(F28,countries!$A$2:$B$25,2,FALSE)</f>
        <v>12</v>
      </c>
      <c r="H28" s="1">
        <v>25</v>
      </c>
      <c r="I28" s="1">
        <v>61</v>
      </c>
      <c r="K28" t="str">
        <f t="shared" si="0"/>
        <v>(27,2,'EUROPE-NORTH1',12,'25','61'),</v>
      </c>
    </row>
    <row r="29" spans="1:11" x14ac:dyDescent="0.3">
      <c r="A29" t="s">
        <v>67</v>
      </c>
      <c r="B29">
        <v>28</v>
      </c>
      <c r="C29">
        <v>2</v>
      </c>
      <c r="D29" t="s">
        <v>51</v>
      </c>
      <c r="E29" t="s">
        <v>25</v>
      </c>
      <c r="F29" t="s">
        <v>52</v>
      </c>
      <c r="G29">
        <f>VLOOKUP(F29,countries!$A$2:$B$25,2,FALSE)</f>
        <v>5</v>
      </c>
      <c r="H29" s="1">
        <v>4</v>
      </c>
      <c r="I29" s="1">
        <v>51</v>
      </c>
      <c r="K29" t="str">
        <f t="shared" si="0"/>
        <v>(28,2,'EUROPE-WEST1',5,'4','51'),</v>
      </c>
    </row>
    <row r="30" spans="1:11" x14ac:dyDescent="0.3">
      <c r="A30" t="s">
        <v>67</v>
      </c>
      <c r="B30">
        <v>29</v>
      </c>
      <c r="C30">
        <v>2</v>
      </c>
      <c r="D30" t="s">
        <v>53</v>
      </c>
      <c r="E30" t="s">
        <v>25</v>
      </c>
      <c r="F30" t="s">
        <v>39</v>
      </c>
      <c r="G30">
        <f>VLOOKUP(F30,countries!$A$2:$B$25,2,FALSE)</f>
        <v>14</v>
      </c>
      <c r="H30" s="1">
        <v>-1.5</v>
      </c>
      <c r="I30" s="1">
        <v>52</v>
      </c>
      <c r="K30" t="str">
        <f t="shared" si="0"/>
        <v>(29,2,'EUROPE-WEST2',14,'-1.5','52'),</v>
      </c>
    </row>
    <row r="31" spans="1:11" x14ac:dyDescent="0.3">
      <c r="A31" t="s">
        <v>67</v>
      </c>
      <c r="B31">
        <v>30</v>
      </c>
      <c r="C31">
        <v>2</v>
      </c>
      <c r="D31" t="s">
        <v>54</v>
      </c>
      <c r="E31" t="s">
        <v>25</v>
      </c>
      <c r="F31" t="s">
        <v>37</v>
      </c>
      <c r="G31">
        <f>VLOOKUP(F31,countries!$A$2:$B$25,2,FALSE)</f>
        <v>2</v>
      </c>
      <c r="H31" s="1">
        <v>7</v>
      </c>
      <c r="I31" s="1">
        <v>50</v>
      </c>
      <c r="K31" t="str">
        <f t="shared" si="0"/>
        <v>(30,2,'EUROPE-WEST3',2,'7','50'),</v>
      </c>
    </row>
    <row r="32" spans="1:11" x14ac:dyDescent="0.3">
      <c r="A32" t="s">
        <v>67</v>
      </c>
      <c r="B32">
        <v>31</v>
      </c>
      <c r="C32">
        <v>2</v>
      </c>
      <c r="D32" t="s">
        <v>55</v>
      </c>
      <c r="E32" t="s">
        <v>25</v>
      </c>
      <c r="F32" t="s">
        <v>56</v>
      </c>
      <c r="G32">
        <f>VLOOKUP(F32,countries!$A$2:$B$25,2,FALSE)</f>
        <v>20</v>
      </c>
      <c r="H32" s="1">
        <v>5.3</v>
      </c>
      <c r="I32" s="1">
        <v>52</v>
      </c>
      <c r="K32" t="str">
        <f t="shared" si="0"/>
        <v>(31,2,'EUROPE-WEST4',20,'5.3','52'),</v>
      </c>
    </row>
    <row r="33" spans="1:11" x14ac:dyDescent="0.3">
      <c r="A33" t="s">
        <v>67</v>
      </c>
      <c r="B33">
        <v>32</v>
      </c>
      <c r="C33">
        <v>2</v>
      </c>
      <c r="D33" t="s">
        <v>57</v>
      </c>
      <c r="E33" t="s">
        <v>25</v>
      </c>
      <c r="F33" t="s">
        <v>69</v>
      </c>
      <c r="G33">
        <f>VLOOKUP(F33,countries!$A$2:$B$25,2,FALSE)</f>
        <v>23</v>
      </c>
      <c r="H33" s="1">
        <v>8</v>
      </c>
      <c r="I33" s="1">
        <v>47</v>
      </c>
      <c r="K33" t="str">
        <f t="shared" si="0"/>
        <v>(32,2,'EUROPE-WEST6',23,'8','47'),</v>
      </c>
    </row>
    <row r="34" spans="1:11" x14ac:dyDescent="0.3">
      <c r="A34" t="s">
        <v>67</v>
      </c>
      <c r="B34">
        <v>33</v>
      </c>
      <c r="C34">
        <v>2</v>
      </c>
      <c r="D34" t="s">
        <v>58</v>
      </c>
      <c r="E34" t="s">
        <v>28</v>
      </c>
      <c r="F34" t="s">
        <v>59</v>
      </c>
      <c r="G34">
        <f>VLOOKUP(F34,countries!$A$2:$B$25,2,FALSE)</f>
        <v>24</v>
      </c>
      <c r="H34" s="1">
        <v>121</v>
      </c>
      <c r="I34" s="1">
        <v>24</v>
      </c>
      <c r="K34" t="str">
        <f t="shared" si="0"/>
        <v>(33,2,'ASIA-EAST1',24,'121','24'),</v>
      </c>
    </row>
    <row r="35" spans="1:11" x14ac:dyDescent="0.3">
      <c r="A35" t="s">
        <v>67</v>
      </c>
      <c r="B35">
        <v>34</v>
      </c>
      <c r="C35">
        <v>2</v>
      </c>
      <c r="D35" t="s">
        <v>60</v>
      </c>
      <c r="E35" t="s">
        <v>28</v>
      </c>
      <c r="F35" t="s">
        <v>31</v>
      </c>
      <c r="G35">
        <f>VLOOKUP(F35,countries!$A$2:$B$25,2,FALSE)</f>
        <v>15</v>
      </c>
      <c r="H35" s="1">
        <v>114</v>
      </c>
      <c r="I35" s="1">
        <v>22</v>
      </c>
      <c r="K35" t="str">
        <f t="shared" si="0"/>
        <v>(34,2,'ASIA-EAST2',15,'114','22'),</v>
      </c>
    </row>
    <row r="36" spans="1:11" x14ac:dyDescent="0.3">
      <c r="A36" t="s">
        <v>67</v>
      </c>
      <c r="B36">
        <v>35</v>
      </c>
      <c r="C36">
        <v>2</v>
      </c>
      <c r="D36" t="s">
        <v>61</v>
      </c>
      <c r="E36" t="s">
        <v>28</v>
      </c>
      <c r="F36" t="s">
        <v>34</v>
      </c>
      <c r="G36">
        <f>VLOOKUP(F36,countries!$A$2:$B$25,2,FALSE)</f>
        <v>18</v>
      </c>
      <c r="H36" s="1">
        <v>139</v>
      </c>
      <c r="I36" s="1">
        <v>36</v>
      </c>
      <c r="K36" t="str">
        <f t="shared" si="0"/>
        <v>(35,2,'ASIA-NORTHEAST1',18,'139','36'),</v>
      </c>
    </row>
    <row r="37" spans="1:11" x14ac:dyDescent="0.3">
      <c r="A37" t="s">
        <v>67</v>
      </c>
      <c r="B37">
        <v>36</v>
      </c>
      <c r="C37">
        <v>2</v>
      </c>
      <c r="D37" t="s">
        <v>62</v>
      </c>
      <c r="E37" t="s">
        <v>28</v>
      </c>
      <c r="F37" t="s">
        <v>34</v>
      </c>
      <c r="G37">
        <f>VLOOKUP(F37,countries!$A$2:$B$25,2,FALSE)</f>
        <v>18</v>
      </c>
      <c r="H37" s="1">
        <v>134</v>
      </c>
      <c r="I37" s="1">
        <v>35</v>
      </c>
      <c r="K37" t="str">
        <f t="shared" si="0"/>
        <v>(36,2,'ASIA-NORTHEAST2',18,'134','35'),</v>
      </c>
    </row>
    <row r="38" spans="1:11" x14ac:dyDescent="0.3">
      <c r="A38" t="s">
        <v>67</v>
      </c>
      <c r="B38">
        <v>37</v>
      </c>
      <c r="C38">
        <v>2</v>
      </c>
      <c r="D38" t="s">
        <v>63</v>
      </c>
      <c r="E38" t="s">
        <v>28</v>
      </c>
      <c r="F38" t="s">
        <v>33</v>
      </c>
      <c r="G38">
        <f>VLOOKUP(F38,countries!$A$2:$B$25,2,FALSE)</f>
        <v>16</v>
      </c>
      <c r="H38" s="1">
        <v>78</v>
      </c>
      <c r="I38" s="1">
        <v>11</v>
      </c>
      <c r="K38" t="str">
        <f t="shared" si="0"/>
        <v>(37,2,'ASIA-SOUTH1',16,'78','11'),</v>
      </c>
    </row>
    <row r="39" spans="1:11" x14ac:dyDescent="0.3">
      <c r="A39" t="s">
        <v>67</v>
      </c>
      <c r="B39">
        <v>38</v>
      </c>
      <c r="C39">
        <v>2</v>
      </c>
      <c r="D39" t="s">
        <v>64</v>
      </c>
      <c r="E39" t="s">
        <v>28</v>
      </c>
      <c r="F39" t="s">
        <v>65</v>
      </c>
      <c r="G39">
        <f>VLOOKUP(F39,countries!$A$2:$B$25,2,FALSE)</f>
        <v>21</v>
      </c>
      <c r="H39" s="1">
        <v>103.7</v>
      </c>
      <c r="I39" s="1">
        <v>1.4</v>
      </c>
      <c r="K39" t="str">
        <f t="shared" si="0"/>
        <v>(38,2,'ASIA-SOUTHEAST1',21,'103.7','1.4'),</v>
      </c>
    </row>
    <row r="40" spans="1:11" x14ac:dyDescent="0.3">
      <c r="A40" t="s">
        <v>67</v>
      </c>
      <c r="B40">
        <v>39</v>
      </c>
      <c r="C40">
        <v>2</v>
      </c>
      <c r="D40" t="s">
        <v>66</v>
      </c>
      <c r="E40" t="s">
        <v>28</v>
      </c>
      <c r="F40" t="s">
        <v>36</v>
      </c>
      <c r="G40">
        <f>VLOOKUP(F40,countries!$A$2:$B$25,2,FALSE)</f>
        <v>3</v>
      </c>
      <c r="H40" s="1">
        <v>150</v>
      </c>
      <c r="I40" s="1">
        <v>-36</v>
      </c>
      <c r="K40" t="str">
        <f t="shared" si="0"/>
        <v>(39,2,'AUSTRALIA-SOUTHEAST1',3,'150','-36'),</v>
      </c>
    </row>
    <row r="41" spans="1:11" x14ac:dyDescent="0.3">
      <c r="A41" t="s">
        <v>70</v>
      </c>
      <c r="B41">
        <v>40</v>
      </c>
      <c r="C41">
        <v>3</v>
      </c>
      <c r="D41" t="s">
        <v>71</v>
      </c>
      <c r="E41" t="s">
        <v>27</v>
      </c>
      <c r="F41" t="s">
        <v>24</v>
      </c>
      <c r="G41">
        <f>VLOOKUP(F41,countries!$A$2:$B$25,2,FALSE)</f>
        <v>7</v>
      </c>
      <c r="H41" s="1">
        <v>-73</v>
      </c>
      <c r="I41" s="1">
        <v>47</v>
      </c>
      <c r="K41" t="str">
        <f t="shared" si="0"/>
        <v>(40,3,'Canada East',7,'-73','47'),</v>
      </c>
    </row>
    <row r="42" spans="1:11" x14ac:dyDescent="0.3">
      <c r="A42" t="s">
        <v>70</v>
      </c>
      <c r="B42">
        <v>41</v>
      </c>
      <c r="C42">
        <v>3</v>
      </c>
      <c r="D42" t="s">
        <v>72</v>
      </c>
      <c r="E42" t="s">
        <v>27</v>
      </c>
      <c r="F42" t="s">
        <v>24</v>
      </c>
      <c r="G42">
        <f>VLOOKUP(F42,countries!$A$2:$B$25,2,FALSE)</f>
        <v>7</v>
      </c>
      <c r="H42" s="1">
        <v>-113</v>
      </c>
      <c r="I42" s="1">
        <v>55</v>
      </c>
      <c r="K42" t="str">
        <f t="shared" si="0"/>
        <v>(41,3,'Canada Central',7,'-113','55'),</v>
      </c>
    </row>
    <row r="43" spans="1:11" x14ac:dyDescent="0.3">
      <c r="A43" t="s">
        <v>70</v>
      </c>
      <c r="B43">
        <v>42</v>
      </c>
      <c r="C43">
        <v>3</v>
      </c>
      <c r="D43" t="s">
        <v>73</v>
      </c>
      <c r="E43" t="s">
        <v>27</v>
      </c>
      <c r="F43" t="s">
        <v>30</v>
      </c>
      <c r="G43">
        <f>VLOOKUP(F43,countries!$A$2:$B$25,2,FALSE)</f>
        <v>11</v>
      </c>
      <c r="H43" s="1">
        <v>-93.2</v>
      </c>
      <c r="I43" s="1">
        <v>41.8</v>
      </c>
      <c r="K43" t="str">
        <f t="shared" si="0"/>
        <v>(42,3,'US Gov Iowa',11,'-93.2','41.8'),</v>
      </c>
    </row>
    <row r="44" spans="1:11" x14ac:dyDescent="0.3">
      <c r="A44" t="s">
        <v>70</v>
      </c>
      <c r="B44">
        <v>43</v>
      </c>
      <c r="C44">
        <v>3</v>
      </c>
      <c r="D44" t="s">
        <v>74</v>
      </c>
      <c r="E44" t="s">
        <v>27</v>
      </c>
      <c r="F44" t="s">
        <v>30</v>
      </c>
      <c r="G44">
        <f>VLOOKUP(F44,countries!$A$2:$B$25,2,FALSE)</f>
        <v>11</v>
      </c>
      <c r="H44" s="1">
        <v>-92</v>
      </c>
      <c r="I44" s="1">
        <v>37</v>
      </c>
      <c r="K44" t="str">
        <f t="shared" si="0"/>
        <v>(43,3,'Central US',11,'-92','37'),</v>
      </c>
    </row>
    <row r="45" spans="1:11" x14ac:dyDescent="0.3">
      <c r="A45" t="s">
        <v>70</v>
      </c>
      <c r="B45">
        <v>44</v>
      </c>
      <c r="C45">
        <v>3</v>
      </c>
      <c r="D45" t="s">
        <v>75</v>
      </c>
      <c r="E45" t="s">
        <v>27</v>
      </c>
      <c r="F45" t="s">
        <v>30</v>
      </c>
      <c r="G45">
        <f>VLOOKUP(F45,countries!$A$2:$B$25,2,FALSE)</f>
        <v>11</v>
      </c>
      <c r="H45" s="1">
        <v>-93</v>
      </c>
      <c r="I45" s="1">
        <v>47</v>
      </c>
      <c r="K45" t="str">
        <f t="shared" si="0"/>
        <v>(44,3,'North Central US',11,'-93','47'),</v>
      </c>
    </row>
    <row r="46" spans="1:11" x14ac:dyDescent="0.3">
      <c r="A46" t="s">
        <v>70</v>
      </c>
      <c r="B46">
        <v>45</v>
      </c>
      <c r="C46">
        <v>3</v>
      </c>
      <c r="D46" t="s">
        <v>76</v>
      </c>
      <c r="E46" t="s">
        <v>27</v>
      </c>
      <c r="F46" t="s">
        <v>30</v>
      </c>
      <c r="G46">
        <f>VLOOKUP(F46,countries!$A$2:$B$25,2,FALSE)</f>
        <v>11</v>
      </c>
      <c r="H46" s="1">
        <v>-78</v>
      </c>
      <c r="I46" s="1">
        <v>37</v>
      </c>
      <c r="K46" t="str">
        <f t="shared" si="0"/>
        <v>(45,3,'US DoD East',11,'-78','37'),</v>
      </c>
    </row>
    <row r="47" spans="1:11" x14ac:dyDescent="0.3">
      <c r="A47" t="s">
        <v>70</v>
      </c>
      <c r="B47">
        <v>46</v>
      </c>
      <c r="C47">
        <v>3</v>
      </c>
      <c r="D47" t="s">
        <v>77</v>
      </c>
      <c r="E47" t="s">
        <v>27</v>
      </c>
      <c r="F47" t="s">
        <v>30</v>
      </c>
      <c r="G47">
        <f>VLOOKUP(F47,countries!$A$2:$B$25,2,FALSE)</f>
        <v>11</v>
      </c>
      <c r="H47" s="1">
        <v>-70</v>
      </c>
      <c r="I47" s="1">
        <v>44</v>
      </c>
      <c r="K47" t="str">
        <f t="shared" si="0"/>
        <v>(46,3,'East US',11,'-70','44'),</v>
      </c>
    </row>
    <row r="48" spans="1:11" x14ac:dyDescent="0.3">
      <c r="A48" t="s">
        <v>70</v>
      </c>
      <c r="B48">
        <v>47</v>
      </c>
      <c r="C48">
        <v>3</v>
      </c>
      <c r="D48" t="s">
        <v>78</v>
      </c>
      <c r="E48" t="s">
        <v>27</v>
      </c>
      <c r="F48" t="s">
        <v>30</v>
      </c>
      <c r="G48">
        <f>VLOOKUP(F48,countries!$A$2:$B$25,2,FALSE)</f>
        <v>11</v>
      </c>
      <c r="H48" s="1">
        <v>-72</v>
      </c>
      <c r="I48" s="1">
        <v>42</v>
      </c>
      <c r="K48" t="str">
        <f t="shared" si="0"/>
        <v>(47,3,'East US 2',11,'-72','42'),</v>
      </c>
    </row>
    <row r="49" spans="1:11" x14ac:dyDescent="0.3">
      <c r="A49" t="s">
        <v>70</v>
      </c>
      <c r="B49">
        <v>48</v>
      </c>
      <c r="C49">
        <v>3</v>
      </c>
      <c r="D49" t="s">
        <v>79</v>
      </c>
      <c r="E49" t="s">
        <v>27</v>
      </c>
      <c r="F49" t="s">
        <v>30</v>
      </c>
      <c r="G49">
        <f>VLOOKUP(F49,countries!$A$2:$B$25,2,FALSE)</f>
        <v>11</v>
      </c>
      <c r="H49" s="1">
        <v>-77.8</v>
      </c>
      <c r="I49" s="1">
        <v>37.700000000000003</v>
      </c>
      <c r="K49" t="str">
        <f t="shared" si="0"/>
        <v>(48,3,'US Gov Virginia',11,'-77.8','37.7'),</v>
      </c>
    </row>
    <row r="50" spans="1:11" x14ac:dyDescent="0.3">
      <c r="A50" t="s">
        <v>70</v>
      </c>
      <c r="B50">
        <v>49</v>
      </c>
      <c r="C50">
        <v>3</v>
      </c>
      <c r="D50" t="s">
        <v>80</v>
      </c>
      <c r="E50" t="s">
        <v>27</v>
      </c>
      <c r="F50" t="s">
        <v>30</v>
      </c>
      <c r="G50">
        <f>VLOOKUP(F50,countries!$A$2:$B$25,2,FALSE)</f>
        <v>11</v>
      </c>
      <c r="H50" s="1">
        <v>-100</v>
      </c>
      <c r="I50" s="1">
        <v>38</v>
      </c>
      <c r="K50" t="str">
        <f t="shared" si="0"/>
        <v>(49,3,'US DoD Central',11,'-100','38'),</v>
      </c>
    </row>
    <row r="51" spans="1:11" x14ac:dyDescent="0.3">
      <c r="A51" t="s">
        <v>70</v>
      </c>
      <c r="B51">
        <v>50</v>
      </c>
      <c r="C51">
        <v>3</v>
      </c>
      <c r="D51" t="s">
        <v>81</v>
      </c>
      <c r="E51" t="s">
        <v>27</v>
      </c>
      <c r="F51" t="s">
        <v>30</v>
      </c>
      <c r="G51">
        <f>VLOOKUP(F51,countries!$A$2:$B$25,2,FALSE)</f>
        <v>11</v>
      </c>
      <c r="H51" s="1">
        <v>-119</v>
      </c>
      <c r="I51" s="1">
        <v>39</v>
      </c>
      <c r="K51" t="str">
        <f t="shared" si="0"/>
        <v>(50,3,'West US 2',11,'-119','39'),</v>
      </c>
    </row>
    <row r="52" spans="1:11" x14ac:dyDescent="0.3">
      <c r="A52" t="s">
        <v>70</v>
      </c>
      <c r="B52">
        <v>51</v>
      </c>
      <c r="C52">
        <v>3</v>
      </c>
      <c r="D52" t="s">
        <v>82</v>
      </c>
      <c r="E52" t="s">
        <v>27</v>
      </c>
      <c r="F52" t="s">
        <v>30</v>
      </c>
      <c r="G52">
        <f>VLOOKUP(F52,countries!$A$2:$B$25,2,FALSE)</f>
        <v>11</v>
      </c>
      <c r="H52" s="1">
        <v>-109</v>
      </c>
      <c r="I52" s="1">
        <v>40</v>
      </c>
      <c r="K52" t="str">
        <f t="shared" si="0"/>
        <v>(51,3,'West Central US',11,'-109','40'),</v>
      </c>
    </row>
    <row r="53" spans="1:11" x14ac:dyDescent="0.3">
      <c r="A53" t="s">
        <v>70</v>
      </c>
      <c r="B53">
        <v>52</v>
      </c>
      <c r="C53">
        <v>3</v>
      </c>
      <c r="D53" t="s">
        <v>83</v>
      </c>
      <c r="E53" t="s">
        <v>27</v>
      </c>
      <c r="F53" t="s">
        <v>30</v>
      </c>
      <c r="G53">
        <f>VLOOKUP(F53,countries!$A$2:$B$25,2,FALSE)</f>
        <v>11</v>
      </c>
      <c r="H53" s="1">
        <v>-123</v>
      </c>
      <c r="I53" s="1">
        <v>40</v>
      </c>
      <c r="K53" t="str">
        <f t="shared" si="0"/>
        <v>(52,3,'West US',11,'-123','40'),</v>
      </c>
    </row>
    <row r="54" spans="1:11" x14ac:dyDescent="0.3">
      <c r="A54" t="s">
        <v>70</v>
      </c>
      <c r="B54">
        <v>53</v>
      </c>
      <c r="C54">
        <v>3</v>
      </c>
      <c r="D54" t="s">
        <v>84</v>
      </c>
      <c r="E54" t="s">
        <v>27</v>
      </c>
      <c r="F54" t="s">
        <v>30</v>
      </c>
      <c r="G54">
        <f>VLOOKUP(F54,countries!$A$2:$B$25,2,FALSE)</f>
        <v>11</v>
      </c>
      <c r="H54" s="1">
        <v>-111.9</v>
      </c>
      <c r="I54" s="1">
        <v>33.799999999999997</v>
      </c>
      <c r="K54" t="str">
        <f t="shared" si="0"/>
        <v>(53,3,'US Gov Arizona',11,'-111.9','33.8'),</v>
      </c>
    </row>
    <row r="55" spans="1:11" x14ac:dyDescent="0.3">
      <c r="A55" t="s">
        <v>70</v>
      </c>
      <c r="B55">
        <v>54</v>
      </c>
      <c r="C55">
        <v>3</v>
      </c>
      <c r="D55" t="s">
        <v>85</v>
      </c>
      <c r="E55" t="s">
        <v>27</v>
      </c>
      <c r="F55" t="s">
        <v>30</v>
      </c>
      <c r="G55">
        <f>VLOOKUP(F55,countries!$A$2:$B$25,2,FALSE)</f>
        <v>11</v>
      </c>
      <c r="H55" s="1">
        <v>-98</v>
      </c>
      <c r="I55" s="1">
        <v>35</v>
      </c>
      <c r="K55" t="str">
        <f t="shared" si="0"/>
        <v>(54,3,'South Central US',11,'-98','35'),</v>
      </c>
    </row>
    <row r="56" spans="1:11" x14ac:dyDescent="0.3">
      <c r="A56" t="s">
        <v>70</v>
      </c>
      <c r="B56">
        <v>55</v>
      </c>
      <c r="C56">
        <v>3</v>
      </c>
      <c r="D56" t="s">
        <v>86</v>
      </c>
      <c r="E56" t="s">
        <v>27</v>
      </c>
      <c r="F56" t="s">
        <v>30</v>
      </c>
      <c r="G56">
        <f>VLOOKUP(F56,countries!$A$2:$B$25,2,FALSE)</f>
        <v>11</v>
      </c>
      <c r="H56" s="1">
        <v>-97.8</v>
      </c>
      <c r="I56" s="1">
        <f t="shared" ref="I56" ca="1" si="1">RANDBETWEEN(-50,50)</f>
        <v>45</v>
      </c>
      <c r="K56" t="str">
        <f t="shared" ca="1" si="0"/>
        <v>(55,3,'US Gov Texas',11,'-97.8','45'),</v>
      </c>
    </row>
    <row r="57" spans="1:11" x14ac:dyDescent="0.3">
      <c r="A57" t="s">
        <v>70</v>
      </c>
      <c r="B57">
        <v>56</v>
      </c>
      <c r="C57">
        <v>3</v>
      </c>
      <c r="D57" t="s">
        <v>87</v>
      </c>
      <c r="E57" t="s">
        <v>29</v>
      </c>
      <c r="F57" t="s">
        <v>68</v>
      </c>
      <c r="G57">
        <f>VLOOKUP(F57,countries!$A$2:$B$25,2,FALSE)</f>
        <v>6</v>
      </c>
      <c r="H57" s="1">
        <v>-53</v>
      </c>
      <c r="I57" s="1">
        <v>-31</v>
      </c>
      <c r="K57" t="str">
        <f t="shared" si="0"/>
        <v>(56,3,'Brazil South',6,'-53','-31'),</v>
      </c>
    </row>
    <row r="58" spans="1:11" x14ac:dyDescent="0.3">
      <c r="A58" t="s">
        <v>70</v>
      </c>
      <c r="B58">
        <v>57</v>
      </c>
      <c r="C58">
        <v>3</v>
      </c>
      <c r="D58" t="s">
        <v>88</v>
      </c>
      <c r="E58" t="s">
        <v>25</v>
      </c>
      <c r="F58" t="s">
        <v>102</v>
      </c>
      <c r="G58">
        <f>VLOOKUP(F58,countries!$A$2:$B$25,2,FALSE)</f>
        <v>19</v>
      </c>
      <c r="H58" s="1">
        <v>6</v>
      </c>
      <c r="I58" s="1">
        <v>60</v>
      </c>
      <c r="K58" t="str">
        <f t="shared" si="0"/>
        <v>(57,3,'Norway West',19,'6','60'),</v>
      </c>
    </row>
    <row r="59" spans="1:11" x14ac:dyDescent="0.3">
      <c r="A59" t="s">
        <v>70</v>
      </c>
      <c r="B59">
        <v>58</v>
      </c>
      <c r="C59">
        <v>3</v>
      </c>
      <c r="D59" t="s">
        <v>89</v>
      </c>
      <c r="E59" t="s">
        <v>25</v>
      </c>
      <c r="F59" t="s">
        <v>56</v>
      </c>
      <c r="G59">
        <f>VLOOKUP(F59,countries!$A$2:$B$25,2,FALSE)</f>
        <v>20</v>
      </c>
      <c r="H59" s="1">
        <v>5.4</v>
      </c>
      <c r="I59" s="1">
        <v>52</v>
      </c>
      <c r="K59" t="str">
        <f t="shared" si="0"/>
        <v>(58,3,'West Europe',20,'5.4','52'),</v>
      </c>
    </row>
    <row r="60" spans="1:11" x14ac:dyDescent="0.3">
      <c r="A60" t="s">
        <v>70</v>
      </c>
      <c r="B60">
        <v>59</v>
      </c>
      <c r="C60">
        <v>3</v>
      </c>
      <c r="D60" t="s">
        <v>90</v>
      </c>
      <c r="E60" t="s">
        <v>25</v>
      </c>
      <c r="F60" t="s">
        <v>39</v>
      </c>
      <c r="G60">
        <f>VLOOKUP(F60,countries!$A$2:$B$25,2,FALSE)</f>
        <v>14</v>
      </c>
      <c r="H60" s="1">
        <v>-1.8</v>
      </c>
      <c r="I60" s="1">
        <v>51</v>
      </c>
      <c r="K60" t="str">
        <f t="shared" si="0"/>
        <v>(59,3,'UK South',14,'-1.8','51'),</v>
      </c>
    </row>
    <row r="61" spans="1:11" x14ac:dyDescent="0.3">
      <c r="A61" t="s">
        <v>70</v>
      </c>
      <c r="B61">
        <v>60</v>
      </c>
      <c r="C61">
        <v>3</v>
      </c>
      <c r="D61" t="s">
        <v>91</v>
      </c>
      <c r="E61" t="s">
        <v>25</v>
      </c>
      <c r="F61" t="s">
        <v>38</v>
      </c>
      <c r="G61">
        <f>VLOOKUP(F61,countries!$A$2:$B$25,2,FALSE)</f>
        <v>17</v>
      </c>
      <c r="H61" s="1">
        <v>-9</v>
      </c>
      <c r="I61" s="1">
        <v>52</v>
      </c>
      <c r="K61" t="str">
        <f t="shared" si="0"/>
        <v>(60,3,'North Europe',17,'-9','52'),</v>
      </c>
    </row>
    <row r="62" spans="1:11" x14ac:dyDescent="0.3">
      <c r="A62" t="s">
        <v>70</v>
      </c>
      <c r="B62">
        <v>61</v>
      </c>
      <c r="C62">
        <v>3</v>
      </c>
      <c r="D62" t="s">
        <v>92</v>
      </c>
      <c r="E62" t="s">
        <v>25</v>
      </c>
      <c r="F62" t="s">
        <v>39</v>
      </c>
      <c r="G62">
        <f>VLOOKUP(F62,countries!$A$2:$B$25,2,FALSE)</f>
        <v>14</v>
      </c>
      <c r="H62" s="1">
        <v>-4</v>
      </c>
      <c r="I62" s="1">
        <v>52</v>
      </c>
      <c r="K62" t="str">
        <f t="shared" si="0"/>
        <v>(61,3,'UK West',14,'-4','52'),</v>
      </c>
    </row>
    <row r="63" spans="1:11" x14ac:dyDescent="0.3">
      <c r="A63" t="s">
        <v>70</v>
      </c>
      <c r="B63">
        <v>62</v>
      </c>
      <c r="C63">
        <v>3</v>
      </c>
      <c r="D63" t="s">
        <v>93</v>
      </c>
      <c r="E63" t="s">
        <v>25</v>
      </c>
      <c r="F63" t="s">
        <v>40</v>
      </c>
      <c r="G63">
        <f>VLOOKUP(F63,countries!$A$2:$B$25,2,FALSE)</f>
        <v>13</v>
      </c>
      <c r="H63" s="1">
        <v>2</v>
      </c>
      <c r="I63" s="1">
        <v>47</v>
      </c>
      <c r="K63" t="str">
        <f t="shared" si="0"/>
        <v>(62,3,'France Central',13,'2','47'),</v>
      </c>
    </row>
    <row r="64" spans="1:11" x14ac:dyDescent="0.3">
      <c r="A64" t="s">
        <v>70</v>
      </c>
      <c r="B64">
        <v>63</v>
      </c>
      <c r="C64">
        <v>3</v>
      </c>
      <c r="D64" t="s">
        <v>94</v>
      </c>
      <c r="E64" t="s">
        <v>25</v>
      </c>
      <c r="F64" t="s">
        <v>40</v>
      </c>
      <c r="G64">
        <f>VLOOKUP(F64,countries!$A$2:$B$25,2,FALSE)</f>
        <v>13</v>
      </c>
      <c r="H64" s="1">
        <v>3</v>
      </c>
      <c r="I64" s="1">
        <v>44</v>
      </c>
      <c r="K64" t="str">
        <f t="shared" si="0"/>
        <v>(63,3,'France South',13,'3','44'),</v>
      </c>
    </row>
    <row r="65" spans="1:11" x14ac:dyDescent="0.3">
      <c r="A65" t="s">
        <v>70</v>
      </c>
      <c r="B65">
        <v>64</v>
      </c>
      <c r="C65">
        <v>3</v>
      </c>
      <c r="D65" t="s">
        <v>95</v>
      </c>
      <c r="E65" t="s">
        <v>25</v>
      </c>
      <c r="F65" t="s">
        <v>69</v>
      </c>
      <c r="G65">
        <f>VLOOKUP(F65,countries!$A$2:$B$25,2,FALSE)</f>
        <v>23</v>
      </c>
      <c r="H65" s="1">
        <v>7</v>
      </c>
      <c r="I65" s="1">
        <v>47</v>
      </c>
      <c r="K65" t="str">
        <f t="shared" si="0"/>
        <v>(64,3,'Switzerland West',23,'7','47'),</v>
      </c>
    </row>
    <row r="66" spans="1:11" x14ac:dyDescent="0.3">
      <c r="A66" t="s">
        <v>70</v>
      </c>
      <c r="B66">
        <v>65</v>
      </c>
      <c r="C66">
        <v>3</v>
      </c>
      <c r="D66" t="s">
        <v>96</v>
      </c>
      <c r="E66" t="s">
        <v>25</v>
      </c>
      <c r="F66" t="s">
        <v>69</v>
      </c>
      <c r="G66">
        <f>VLOOKUP(F66,countries!$A$2:$B$25,2,FALSE)</f>
        <v>23</v>
      </c>
      <c r="H66" s="1">
        <v>8</v>
      </c>
      <c r="I66" s="1">
        <v>47</v>
      </c>
      <c r="K66" t="str">
        <f t="shared" si="0"/>
        <v>(65,3,'Switzerland North',23,'8','47'),</v>
      </c>
    </row>
    <row r="67" spans="1:11" x14ac:dyDescent="0.3">
      <c r="A67" t="s">
        <v>70</v>
      </c>
      <c r="B67">
        <v>66</v>
      </c>
      <c r="C67">
        <v>3</v>
      </c>
      <c r="D67" t="s">
        <v>97</v>
      </c>
      <c r="E67" t="s">
        <v>25</v>
      </c>
      <c r="F67" t="s">
        <v>37</v>
      </c>
      <c r="G67">
        <f>VLOOKUP(F67,countries!$A$2:$B$25,2,FALSE)</f>
        <v>2</v>
      </c>
      <c r="H67" s="1">
        <v>11</v>
      </c>
      <c r="I67" s="1">
        <v>52</v>
      </c>
      <c r="K67" t="str">
        <f t="shared" ref="K67:K92" si="2">CONCATENATE("(",B67,",",C67,",'",D67,"',",G67,",'",H67,"','",I67,"'),")</f>
        <v>(66,3,'Germany Central',2,'11','52'),</v>
      </c>
    </row>
    <row r="68" spans="1:11" x14ac:dyDescent="0.3">
      <c r="A68" t="s">
        <v>70</v>
      </c>
      <c r="B68">
        <v>67</v>
      </c>
      <c r="C68">
        <v>3</v>
      </c>
      <c r="D68" t="s">
        <v>98</v>
      </c>
      <c r="E68" t="s">
        <v>25</v>
      </c>
      <c r="F68" t="s">
        <v>37</v>
      </c>
      <c r="G68">
        <f>VLOOKUP(F68,countries!$A$2:$B$25,2,FALSE)</f>
        <v>2</v>
      </c>
      <c r="H68" s="1">
        <v>8</v>
      </c>
      <c r="I68" s="1">
        <v>53</v>
      </c>
      <c r="K68" t="str">
        <f t="shared" si="2"/>
        <v>(67,3,'Germany Northeast',2,'8','53'),</v>
      </c>
    </row>
    <row r="69" spans="1:11" x14ac:dyDescent="0.3">
      <c r="A69" t="s">
        <v>70</v>
      </c>
      <c r="B69">
        <v>68</v>
      </c>
      <c r="C69">
        <v>3</v>
      </c>
      <c r="D69" t="s">
        <v>99</v>
      </c>
      <c r="E69" t="s">
        <v>25</v>
      </c>
      <c r="F69" t="s">
        <v>37</v>
      </c>
      <c r="G69">
        <f>VLOOKUP(F69,countries!$A$2:$B$25,2,FALSE)</f>
        <v>2</v>
      </c>
      <c r="H69" s="1">
        <v>11</v>
      </c>
      <c r="I69" s="1">
        <v>54</v>
      </c>
      <c r="K69" t="str">
        <f t="shared" si="2"/>
        <v>(68,3,'Germany North',2,'11','54'),</v>
      </c>
    </row>
    <row r="70" spans="1:11" x14ac:dyDescent="0.3">
      <c r="A70" t="s">
        <v>70</v>
      </c>
      <c r="B70">
        <v>69</v>
      </c>
      <c r="C70">
        <v>3</v>
      </c>
      <c r="D70" t="s">
        <v>100</v>
      </c>
      <c r="E70" t="s">
        <v>25</v>
      </c>
      <c r="F70" t="s">
        <v>37</v>
      </c>
      <c r="G70">
        <f>VLOOKUP(F70,countries!$A$2:$B$25,2,FALSE)</f>
        <v>2</v>
      </c>
      <c r="H70" s="1">
        <v>9</v>
      </c>
      <c r="I70" s="1">
        <v>49</v>
      </c>
      <c r="K70" t="str">
        <f t="shared" si="2"/>
        <v>(69,3,'Germany West Central',2,'9','49'),</v>
      </c>
    </row>
    <row r="71" spans="1:11" x14ac:dyDescent="0.3">
      <c r="A71" t="s">
        <v>70</v>
      </c>
      <c r="B71">
        <v>70</v>
      </c>
      <c r="C71">
        <v>3</v>
      </c>
      <c r="D71" t="s">
        <v>101</v>
      </c>
      <c r="E71" t="s">
        <v>25</v>
      </c>
      <c r="F71" t="s">
        <v>102</v>
      </c>
      <c r="G71">
        <f>VLOOKUP(F71,countries!$A$2:$B$25,2,FALSE)</f>
        <v>19</v>
      </c>
      <c r="H71" s="1">
        <v>11</v>
      </c>
      <c r="I71" s="1">
        <v>60</v>
      </c>
      <c r="K71" t="str">
        <f t="shared" si="2"/>
        <v>(70,3,'Norway East',19,'11','60'),</v>
      </c>
    </row>
    <row r="72" spans="1:11" x14ac:dyDescent="0.3">
      <c r="A72" t="s">
        <v>70</v>
      </c>
      <c r="B72">
        <v>71</v>
      </c>
      <c r="C72">
        <v>3</v>
      </c>
      <c r="D72" t="s">
        <v>103</v>
      </c>
      <c r="E72" t="s">
        <v>105</v>
      </c>
      <c r="F72" t="s">
        <v>106</v>
      </c>
      <c r="G72">
        <f>VLOOKUP(F72,countries!$A$2:$B$25,2,FALSE)</f>
        <v>1</v>
      </c>
      <c r="H72" s="1">
        <v>19</v>
      </c>
      <c r="I72" s="1">
        <v>-33</v>
      </c>
      <c r="K72" t="str">
        <f t="shared" si="2"/>
        <v>(71,3,'South Africa West',1,'19','-33'),</v>
      </c>
    </row>
    <row r="73" spans="1:11" x14ac:dyDescent="0.3">
      <c r="A73" t="s">
        <v>70</v>
      </c>
      <c r="B73">
        <v>72</v>
      </c>
      <c r="C73">
        <v>3</v>
      </c>
      <c r="D73" t="s">
        <v>104</v>
      </c>
      <c r="E73" t="s">
        <v>105</v>
      </c>
      <c r="F73" t="s">
        <v>106</v>
      </c>
      <c r="G73">
        <f>VLOOKUP(F73,countries!$A$2:$B$25,2,FALSE)</f>
        <v>1</v>
      </c>
      <c r="H73" s="1">
        <v>28</v>
      </c>
      <c r="I73" s="1">
        <v>-26</v>
      </c>
      <c r="K73" t="str">
        <f t="shared" si="2"/>
        <v>(72,3,'South Africa North',1,'28','-26'),</v>
      </c>
    </row>
    <row r="74" spans="1:11" x14ac:dyDescent="0.3">
      <c r="A74" t="s">
        <v>70</v>
      </c>
      <c r="B74">
        <v>73</v>
      </c>
      <c r="C74">
        <v>3</v>
      </c>
      <c r="D74" t="s">
        <v>107</v>
      </c>
      <c r="E74" t="s">
        <v>28</v>
      </c>
      <c r="F74" t="s">
        <v>126</v>
      </c>
      <c r="G74">
        <f>VLOOKUP(F74,countries!$A$2:$B$25,2,FALSE)</f>
        <v>10</v>
      </c>
      <c r="H74" s="1">
        <v>55</v>
      </c>
      <c r="I74" s="1">
        <v>24</v>
      </c>
      <c r="K74" t="str">
        <f t="shared" si="2"/>
        <v>(73,3,'UAE Central',10,'55','24'),</v>
      </c>
    </row>
    <row r="75" spans="1:11" x14ac:dyDescent="0.3">
      <c r="A75" t="s">
        <v>70</v>
      </c>
      <c r="B75">
        <v>74</v>
      </c>
      <c r="C75">
        <v>3</v>
      </c>
      <c r="D75" t="s">
        <v>108</v>
      </c>
      <c r="E75" t="s">
        <v>28</v>
      </c>
      <c r="F75" t="s">
        <v>126</v>
      </c>
      <c r="G75">
        <f>VLOOKUP(F75,countries!$A$2:$B$25,2,FALSE)</f>
        <v>10</v>
      </c>
      <c r="H75" s="1">
        <v>56</v>
      </c>
      <c r="I75" s="1">
        <v>25</v>
      </c>
      <c r="K75" t="str">
        <f t="shared" si="2"/>
        <v>(74,3,'UAE North',10,'56','25'),</v>
      </c>
    </row>
    <row r="76" spans="1:11" x14ac:dyDescent="0.3">
      <c r="A76" t="s">
        <v>70</v>
      </c>
      <c r="B76">
        <v>75</v>
      </c>
      <c r="C76">
        <v>3</v>
      </c>
      <c r="D76" t="s">
        <v>109</v>
      </c>
      <c r="E76" t="s">
        <v>28</v>
      </c>
      <c r="F76" t="s">
        <v>33</v>
      </c>
      <c r="G76">
        <f>VLOOKUP(F76,countries!$A$2:$B$25,2,FALSE)</f>
        <v>16</v>
      </c>
      <c r="H76" s="1">
        <v>74</v>
      </c>
      <c r="I76" s="1">
        <v>17</v>
      </c>
      <c r="K76" t="str">
        <f t="shared" si="2"/>
        <v>(75,3,'West India',16,'74','17'),</v>
      </c>
    </row>
    <row r="77" spans="1:11" x14ac:dyDescent="0.3">
      <c r="A77" t="s">
        <v>70</v>
      </c>
      <c r="B77">
        <v>76</v>
      </c>
      <c r="C77">
        <v>3</v>
      </c>
      <c r="D77" t="s">
        <v>110</v>
      </c>
      <c r="E77" t="s">
        <v>28</v>
      </c>
      <c r="F77" t="s">
        <v>33</v>
      </c>
      <c r="G77">
        <f>VLOOKUP(F77,countries!$A$2:$B$25,2,FALSE)</f>
        <v>16</v>
      </c>
      <c r="H77" s="1">
        <v>78</v>
      </c>
      <c r="I77" s="1">
        <v>20</v>
      </c>
      <c r="K77" t="str">
        <f t="shared" si="2"/>
        <v>(76,3,'Central India',16,'78','20'),</v>
      </c>
    </row>
    <row r="78" spans="1:11" x14ac:dyDescent="0.3">
      <c r="A78" t="s">
        <v>70</v>
      </c>
      <c r="B78">
        <v>77</v>
      </c>
      <c r="C78">
        <v>3</v>
      </c>
      <c r="D78" t="s">
        <v>111</v>
      </c>
      <c r="E78" t="s">
        <v>28</v>
      </c>
      <c r="F78" t="s">
        <v>33</v>
      </c>
      <c r="G78">
        <f>VLOOKUP(F78,countries!$A$2:$B$25,2,FALSE)</f>
        <v>16</v>
      </c>
      <c r="H78" s="1">
        <v>77</v>
      </c>
      <c r="I78" s="1">
        <v>11</v>
      </c>
      <c r="K78" t="str">
        <f t="shared" si="2"/>
        <v>(77,3,'South India',16,'77','11'),</v>
      </c>
    </row>
    <row r="79" spans="1:11" x14ac:dyDescent="0.3">
      <c r="A79" t="s">
        <v>70</v>
      </c>
      <c r="B79">
        <v>78</v>
      </c>
      <c r="C79">
        <v>3</v>
      </c>
      <c r="D79" t="s">
        <v>112</v>
      </c>
      <c r="E79" t="s">
        <v>28</v>
      </c>
      <c r="F79" t="s">
        <v>65</v>
      </c>
      <c r="G79">
        <f>VLOOKUP(F79,countries!$A$2:$B$25,2,FALSE)</f>
        <v>21</v>
      </c>
      <c r="H79" s="1">
        <v>103.7</v>
      </c>
      <c r="I79" s="1">
        <v>1.4</v>
      </c>
      <c r="K79" t="str">
        <f t="shared" si="2"/>
        <v>(78,3,'Southeast Asia',21,'103.7','1.4'),</v>
      </c>
    </row>
    <row r="80" spans="1:11" x14ac:dyDescent="0.3">
      <c r="A80" t="s">
        <v>70</v>
      </c>
      <c r="B80">
        <v>79</v>
      </c>
      <c r="C80">
        <v>3</v>
      </c>
      <c r="D80" t="s">
        <v>113</v>
      </c>
      <c r="E80" t="s">
        <v>28</v>
      </c>
      <c r="F80" t="s">
        <v>127</v>
      </c>
      <c r="G80">
        <f>VLOOKUP(F80,countries!$A$2:$B$25,2,FALSE)</f>
        <v>8</v>
      </c>
      <c r="H80" s="1">
        <v>115</v>
      </c>
      <c r="I80" s="1">
        <v>39</v>
      </c>
      <c r="K80" t="str">
        <f t="shared" si="2"/>
        <v>(79,3,'China North',8,'115','39'),</v>
      </c>
    </row>
    <row r="81" spans="1:11" x14ac:dyDescent="0.3">
      <c r="A81" t="s">
        <v>70</v>
      </c>
      <c r="B81">
        <v>80</v>
      </c>
      <c r="C81">
        <v>3</v>
      </c>
      <c r="D81" t="s">
        <v>114</v>
      </c>
      <c r="E81" t="s">
        <v>28</v>
      </c>
      <c r="F81" t="s">
        <v>127</v>
      </c>
      <c r="G81">
        <f>VLOOKUP(F81,countries!$A$2:$B$25,2,FALSE)</f>
        <v>8</v>
      </c>
      <c r="H81" s="1">
        <v>118</v>
      </c>
      <c r="I81" s="1">
        <v>37</v>
      </c>
      <c r="K81" t="str">
        <f t="shared" si="2"/>
        <v>(80,3,'China North 2',8,'118','37'),</v>
      </c>
    </row>
    <row r="82" spans="1:11" x14ac:dyDescent="0.3">
      <c r="A82" t="s">
        <v>70</v>
      </c>
      <c r="B82">
        <v>81</v>
      </c>
      <c r="C82">
        <v>3</v>
      </c>
      <c r="D82" t="s">
        <v>115</v>
      </c>
      <c r="E82" t="s">
        <v>28</v>
      </c>
      <c r="F82" t="s">
        <v>35</v>
      </c>
      <c r="G82">
        <f>VLOOKUP(F82,countries!$A$2:$B$25,2,FALSE)</f>
        <v>9</v>
      </c>
      <c r="H82" s="1">
        <v>128</v>
      </c>
      <c r="I82" s="1">
        <v>36</v>
      </c>
      <c r="K82" t="str">
        <f t="shared" si="2"/>
        <v>(81,3,'Korea Central',9,'128','36'),</v>
      </c>
    </row>
    <row r="83" spans="1:11" x14ac:dyDescent="0.3">
      <c r="A83" t="s">
        <v>70</v>
      </c>
      <c r="B83">
        <v>82</v>
      </c>
      <c r="C83">
        <v>3</v>
      </c>
      <c r="D83" t="s">
        <v>116</v>
      </c>
      <c r="E83" t="s">
        <v>28</v>
      </c>
      <c r="F83" t="s">
        <v>35</v>
      </c>
      <c r="G83">
        <f>VLOOKUP(F83,countries!$A$2:$B$25,2,FALSE)</f>
        <v>9</v>
      </c>
      <c r="H83" s="1">
        <v>127</v>
      </c>
      <c r="I83" s="1">
        <v>35</v>
      </c>
      <c r="K83" t="str">
        <f t="shared" si="2"/>
        <v>(82,3,'Korea South',9,'127','35'),</v>
      </c>
    </row>
    <row r="84" spans="1:11" x14ac:dyDescent="0.3">
      <c r="A84" t="s">
        <v>70</v>
      </c>
      <c r="B84">
        <v>83</v>
      </c>
      <c r="C84">
        <v>3</v>
      </c>
      <c r="D84" t="s">
        <v>117</v>
      </c>
      <c r="E84" t="s">
        <v>28</v>
      </c>
      <c r="F84" t="s">
        <v>127</v>
      </c>
      <c r="G84">
        <f>VLOOKUP(F84,countries!$A$2:$B$25,2,FALSE)</f>
        <v>8</v>
      </c>
      <c r="H84" s="1">
        <v>121</v>
      </c>
      <c r="I84" s="1">
        <v>30</v>
      </c>
      <c r="K84" t="str">
        <f t="shared" si="2"/>
        <v>(83,3,'China East',8,'121','30'),</v>
      </c>
    </row>
    <row r="85" spans="1:11" x14ac:dyDescent="0.3">
      <c r="A85" t="s">
        <v>70</v>
      </c>
      <c r="B85">
        <v>84</v>
      </c>
      <c r="C85">
        <v>3</v>
      </c>
      <c r="D85" t="s">
        <v>118</v>
      </c>
      <c r="E85" t="s">
        <v>28</v>
      </c>
      <c r="F85" t="s">
        <v>127</v>
      </c>
      <c r="G85">
        <f>VLOOKUP(F85,countries!$A$2:$B$25,2,FALSE)</f>
        <v>8</v>
      </c>
      <c r="H85" s="1">
        <v>120</v>
      </c>
      <c r="I85" s="1">
        <v>28</v>
      </c>
      <c r="K85" t="str">
        <f t="shared" si="2"/>
        <v>(84,3,'China East 2',8,'120','28'),</v>
      </c>
    </row>
    <row r="86" spans="1:11" x14ac:dyDescent="0.3">
      <c r="A86" t="s">
        <v>70</v>
      </c>
      <c r="B86">
        <v>85</v>
      </c>
      <c r="C86">
        <v>3</v>
      </c>
      <c r="D86" t="s">
        <v>119</v>
      </c>
      <c r="E86" t="s">
        <v>28</v>
      </c>
      <c r="F86" t="s">
        <v>127</v>
      </c>
      <c r="G86">
        <f>VLOOKUP(F86,countries!$A$2:$B$25,2,FALSE)</f>
        <v>8</v>
      </c>
      <c r="H86" s="1">
        <v>115</v>
      </c>
      <c r="I86" s="1">
        <v>23</v>
      </c>
      <c r="K86" t="str">
        <f t="shared" si="2"/>
        <v>(85,3,'East Asia',8,'115','23'),</v>
      </c>
    </row>
    <row r="87" spans="1:11" x14ac:dyDescent="0.3">
      <c r="A87" t="s">
        <v>70</v>
      </c>
      <c r="B87">
        <v>86</v>
      </c>
      <c r="C87">
        <v>3</v>
      </c>
      <c r="D87" t="s">
        <v>120</v>
      </c>
      <c r="E87" t="s">
        <v>28</v>
      </c>
      <c r="F87" t="s">
        <v>34</v>
      </c>
      <c r="G87">
        <f>VLOOKUP(F87,countries!$A$2:$B$25,2,FALSE)</f>
        <v>18</v>
      </c>
      <c r="H87" s="1">
        <v>140</v>
      </c>
      <c r="I87" s="1">
        <v>37</v>
      </c>
      <c r="K87" t="str">
        <f t="shared" si="2"/>
        <v>(86,3,'Japan East',18,'140','37'),</v>
      </c>
    </row>
    <row r="88" spans="1:11" x14ac:dyDescent="0.3">
      <c r="A88" t="s">
        <v>70</v>
      </c>
      <c r="B88">
        <v>87</v>
      </c>
      <c r="C88">
        <v>3</v>
      </c>
      <c r="D88" t="s">
        <v>121</v>
      </c>
      <c r="E88" t="s">
        <v>28</v>
      </c>
      <c r="F88" t="s">
        <v>34</v>
      </c>
      <c r="G88">
        <f>VLOOKUP(F88,countries!$A$2:$B$25,2,FALSE)</f>
        <v>18</v>
      </c>
      <c r="H88" s="1">
        <v>131</v>
      </c>
      <c r="I88" s="1">
        <v>33</v>
      </c>
      <c r="K88" t="str">
        <f t="shared" si="2"/>
        <v>(87,3,'Japan West',18,'131','33'),</v>
      </c>
    </row>
    <row r="89" spans="1:11" x14ac:dyDescent="0.3">
      <c r="A89" t="s">
        <v>70</v>
      </c>
      <c r="B89">
        <v>88</v>
      </c>
      <c r="C89">
        <v>3</v>
      </c>
      <c r="D89" t="s">
        <v>122</v>
      </c>
      <c r="E89" t="s">
        <v>28</v>
      </c>
      <c r="F89" t="s">
        <v>36</v>
      </c>
      <c r="G89">
        <f>VLOOKUP(F89,countries!$A$2:$B$25,2,FALSE)</f>
        <v>3</v>
      </c>
      <c r="H89" s="1">
        <v>151</v>
      </c>
      <c r="I89" s="1">
        <v>-31</v>
      </c>
      <c r="K89" t="str">
        <f t="shared" si="2"/>
        <v>(88,3,'Australia East',3,'151','-31'),</v>
      </c>
    </row>
    <row r="90" spans="1:11" x14ac:dyDescent="0.3">
      <c r="A90" t="s">
        <v>70</v>
      </c>
      <c r="B90">
        <v>89</v>
      </c>
      <c r="C90">
        <v>3</v>
      </c>
      <c r="D90" t="s">
        <v>123</v>
      </c>
      <c r="E90" t="s">
        <v>28</v>
      </c>
      <c r="F90" t="s">
        <v>36</v>
      </c>
      <c r="G90">
        <f>VLOOKUP(F90,countries!$A$2:$B$25,2,FALSE)</f>
        <v>3</v>
      </c>
      <c r="H90" s="1">
        <v>148</v>
      </c>
      <c r="I90" s="1">
        <v>-37</v>
      </c>
      <c r="K90" t="str">
        <f t="shared" si="2"/>
        <v>(89,3,'Australia Southeast',3,'148','-37'),</v>
      </c>
    </row>
    <row r="91" spans="1:11" x14ac:dyDescent="0.3">
      <c r="A91" t="s">
        <v>70</v>
      </c>
      <c r="B91">
        <v>90</v>
      </c>
      <c r="C91">
        <v>3</v>
      </c>
      <c r="D91" t="s">
        <v>124</v>
      </c>
      <c r="E91" t="s">
        <v>28</v>
      </c>
      <c r="F91" t="s">
        <v>36</v>
      </c>
      <c r="G91">
        <f>VLOOKUP(F91,countries!$A$2:$B$25,2,FALSE)</f>
        <v>3</v>
      </c>
      <c r="H91" s="1">
        <v>132</v>
      </c>
      <c r="I91" s="1">
        <v>-29</v>
      </c>
      <c r="K91" t="str">
        <f t="shared" si="2"/>
        <v>(90,3,'Australia Central',3,'132','-29'),</v>
      </c>
    </row>
    <row r="92" spans="1:11" x14ac:dyDescent="0.3">
      <c r="A92" t="s">
        <v>70</v>
      </c>
      <c r="B92">
        <v>91</v>
      </c>
      <c r="C92">
        <v>3</v>
      </c>
      <c r="D92" t="s">
        <v>125</v>
      </c>
      <c r="E92" t="s">
        <v>28</v>
      </c>
      <c r="F92" t="s">
        <v>36</v>
      </c>
      <c r="G92">
        <f>VLOOKUP(F92,countries!$A$2:$B$25,2,FALSE)</f>
        <v>3</v>
      </c>
      <c r="H92" s="1">
        <v>133</v>
      </c>
      <c r="I92" s="1">
        <v>-24</v>
      </c>
      <c r="K92" t="str">
        <f t="shared" si="2"/>
        <v>(91,3,'Australia Central 2',3,'133','-24'),</v>
      </c>
    </row>
  </sheetData>
  <autoFilter ref="A1:K92" xr:uid="{B13B48CD-DB70-48DF-9873-24BF5411671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7AF2-63E8-4903-A10A-E69C9361DEC6}">
  <dimension ref="A1:G25"/>
  <sheetViews>
    <sheetView tabSelected="1" workbookViewId="0">
      <selection activeCell="I6" sqref="I6"/>
    </sheetView>
  </sheetViews>
  <sheetFormatPr baseColWidth="10" defaultRowHeight="14.4" x14ac:dyDescent="0.3"/>
  <cols>
    <col min="1" max="1" width="17.21875" bestFit="1" customWidth="1"/>
    <col min="2" max="2" width="3" bestFit="1" customWidth="1"/>
    <col min="3" max="3" width="15.77734375" bestFit="1" customWidth="1"/>
    <col min="4" max="4" width="15.88671875" bestFit="1" customWidth="1"/>
    <col min="5" max="5" width="20" bestFit="1" customWidth="1"/>
    <col min="6" max="6" width="23.21875" bestFit="1" customWidth="1"/>
  </cols>
  <sheetData>
    <row r="1" spans="1:7" x14ac:dyDescent="0.3">
      <c r="A1" t="s">
        <v>23</v>
      </c>
      <c r="B1" t="s">
        <v>20</v>
      </c>
      <c r="C1" t="s">
        <v>26</v>
      </c>
      <c r="D1" t="s">
        <v>139</v>
      </c>
      <c r="E1" t="s">
        <v>140</v>
      </c>
      <c r="F1" t="s">
        <v>141</v>
      </c>
    </row>
    <row r="2" spans="1:7" x14ac:dyDescent="0.3">
      <c r="A2" t="s">
        <v>106</v>
      </c>
      <c r="B2">
        <v>1</v>
      </c>
      <c r="C2" t="s">
        <v>105</v>
      </c>
      <c r="D2">
        <v>71.099999999999994</v>
      </c>
      <c r="E2">
        <v>4.96</v>
      </c>
      <c r="F2">
        <v>0.70499999999999996</v>
      </c>
      <c r="G2" t="str">
        <f>CONCATENATE("(",B2,",'",A2,"','",C2,"','",D2,"','",E2,"','",F2,"'),")</f>
        <v>(1,'Afrique du Sud','Afrique','71.1','4.96','0.705'),</v>
      </c>
    </row>
    <row r="3" spans="1:7" x14ac:dyDescent="0.3">
      <c r="A3" t="s">
        <v>37</v>
      </c>
      <c r="B3">
        <v>2</v>
      </c>
      <c r="C3" t="s">
        <v>25</v>
      </c>
      <c r="D3">
        <v>24.7</v>
      </c>
      <c r="E3">
        <v>8.39</v>
      </c>
      <c r="F3">
        <v>0.93899999999999995</v>
      </c>
      <c r="G3" t="str">
        <f t="shared" ref="G3:G25" si="0">CONCATENATE("(",B3,",'",A3,"','",C3,"','",D3,"','",E3,"','",F3,"'),")</f>
        <v>(2,'Allemagne','Europe','24.7','8.39','0.939'),</v>
      </c>
    </row>
    <row r="4" spans="1:7" x14ac:dyDescent="0.3">
      <c r="A4" t="s">
        <v>36</v>
      </c>
      <c r="B4">
        <v>3</v>
      </c>
      <c r="C4" t="s">
        <v>25</v>
      </c>
      <c r="D4">
        <v>19.7</v>
      </c>
      <c r="E4">
        <v>8.24</v>
      </c>
      <c r="F4">
        <v>0.93799999999999994</v>
      </c>
      <c r="G4" t="str">
        <f t="shared" si="0"/>
        <v>(3,'Australie','Europe','19.7','8.24','0.938'),</v>
      </c>
    </row>
    <row r="5" spans="1:7" x14ac:dyDescent="0.3">
      <c r="A5" t="s">
        <v>32</v>
      </c>
      <c r="B5">
        <v>4</v>
      </c>
      <c r="C5" t="s">
        <v>28</v>
      </c>
      <c r="D5">
        <v>63.8</v>
      </c>
      <c r="E5">
        <v>7.6</v>
      </c>
      <c r="F5">
        <v>0.83799999999999997</v>
      </c>
      <c r="G5" t="str">
        <f t="shared" si="0"/>
        <v>(4,'Bahrain','Asie-Pacifique','63.8','7.6','0.838'),</v>
      </c>
    </row>
    <row r="6" spans="1:7" x14ac:dyDescent="0.3">
      <c r="A6" t="s">
        <v>52</v>
      </c>
      <c r="B6">
        <v>5</v>
      </c>
      <c r="C6" t="s">
        <v>25</v>
      </c>
      <c r="D6">
        <v>28.6</v>
      </c>
      <c r="E6">
        <v>7.81</v>
      </c>
      <c r="F6">
        <v>0.91900000000000004</v>
      </c>
      <c r="G6" t="str">
        <f t="shared" si="0"/>
        <v>(5,'Belgique','Europe','28.6','7.81','0.919'),</v>
      </c>
    </row>
    <row r="7" spans="1:7" x14ac:dyDescent="0.3">
      <c r="A7" t="s">
        <v>68</v>
      </c>
      <c r="B7">
        <v>6</v>
      </c>
      <c r="C7" t="s">
        <v>29</v>
      </c>
      <c r="D7">
        <v>71.8</v>
      </c>
      <c r="E7">
        <v>6.12</v>
      </c>
      <c r="F7">
        <v>0.76100000000000001</v>
      </c>
      <c r="G7" t="str">
        <f t="shared" si="0"/>
        <v>(6,'Brésil','Amérique du Sud','71.8','6.12','0.761'),</v>
      </c>
    </row>
    <row r="8" spans="1:7" x14ac:dyDescent="0.3">
      <c r="A8" t="s">
        <v>24</v>
      </c>
      <c r="B8">
        <v>7</v>
      </c>
      <c r="C8" t="s">
        <v>27</v>
      </c>
      <c r="D8">
        <v>20</v>
      </c>
      <c r="E8">
        <v>7.93</v>
      </c>
      <c r="F8">
        <v>0.92200000000000004</v>
      </c>
      <c r="G8" t="str">
        <f t="shared" si="0"/>
        <v>(7,'Canada','Amérique du Nord','20','7.93','0.922'),</v>
      </c>
    </row>
    <row r="9" spans="1:7" x14ac:dyDescent="0.3">
      <c r="A9" t="s">
        <v>127</v>
      </c>
      <c r="B9">
        <v>8</v>
      </c>
      <c r="C9" t="s">
        <v>28</v>
      </c>
      <c r="D9">
        <v>71.099999999999994</v>
      </c>
      <c r="E9">
        <v>7.83</v>
      </c>
      <c r="F9">
        <v>0.75800000000000001</v>
      </c>
      <c r="G9" t="str">
        <f t="shared" si="0"/>
        <v>(8,'Chine','Asie-Pacifique','71.1','7.83','0.758'),</v>
      </c>
    </row>
    <row r="10" spans="1:7" x14ac:dyDescent="0.3">
      <c r="A10" t="s">
        <v>35</v>
      </c>
      <c r="B10">
        <v>9</v>
      </c>
      <c r="C10" t="s">
        <v>28</v>
      </c>
      <c r="D10">
        <v>33.700000000000003</v>
      </c>
      <c r="E10">
        <v>8.85</v>
      </c>
      <c r="F10">
        <v>0.90600000000000003</v>
      </c>
      <c r="G10" t="str">
        <f t="shared" si="0"/>
        <v>(9,'Corée du Sud','Asie-Pacifique','33.7','8.85','0.906'),</v>
      </c>
    </row>
    <row r="11" spans="1:7" x14ac:dyDescent="0.3">
      <c r="A11" t="s">
        <v>126</v>
      </c>
      <c r="B11">
        <v>10</v>
      </c>
      <c r="C11" t="s">
        <v>28</v>
      </c>
      <c r="D11">
        <v>40.1</v>
      </c>
      <c r="E11">
        <v>7.21</v>
      </c>
      <c r="F11">
        <v>0.86599999999999999</v>
      </c>
      <c r="G11" t="str">
        <f t="shared" si="0"/>
        <v>(10,'Emirats Arabes Unis','Asie-Pacifique','40.1','7.21','0.866'),</v>
      </c>
    </row>
    <row r="12" spans="1:7" x14ac:dyDescent="0.3">
      <c r="A12" t="s">
        <v>30</v>
      </c>
      <c r="B12">
        <v>11</v>
      </c>
      <c r="C12" t="s">
        <v>27</v>
      </c>
      <c r="D12">
        <v>38</v>
      </c>
      <c r="E12">
        <v>8.18</v>
      </c>
      <c r="F12">
        <v>0.92</v>
      </c>
      <c r="G12" t="str">
        <f t="shared" si="0"/>
        <v>(11,'Etats-Unis','Amérique du Nord','38','8.18','0.92'),</v>
      </c>
    </row>
    <row r="13" spans="1:7" x14ac:dyDescent="0.3">
      <c r="A13" t="s">
        <v>50</v>
      </c>
      <c r="B13">
        <v>12</v>
      </c>
      <c r="C13" t="s">
        <v>25</v>
      </c>
      <c r="D13">
        <v>16.899999999999999</v>
      </c>
      <c r="E13">
        <v>7.88</v>
      </c>
      <c r="F13">
        <v>0.92500000000000004</v>
      </c>
      <c r="G13" t="str">
        <f t="shared" si="0"/>
        <v>(12,'Finlande','Europe','16.9','7.88','0.925'),</v>
      </c>
    </row>
    <row r="14" spans="1:7" x14ac:dyDescent="0.3">
      <c r="A14" t="s">
        <v>40</v>
      </c>
      <c r="B14">
        <v>13</v>
      </c>
      <c r="C14" t="s">
        <v>25</v>
      </c>
      <c r="D14">
        <v>32</v>
      </c>
      <c r="E14">
        <v>8.24</v>
      </c>
      <c r="F14">
        <v>0.89100000000000001</v>
      </c>
      <c r="G14" t="str">
        <f t="shared" si="0"/>
        <v>(13,'France','Europe','32','8.24','0.891'),</v>
      </c>
    </row>
    <row r="15" spans="1:7" x14ac:dyDescent="0.3">
      <c r="A15" t="s">
        <v>39</v>
      </c>
      <c r="B15">
        <v>14</v>
      </c>
      <c r="C15" t="s">
        <v>25</v>
      </c>
      <c r="D15">
        <v>36.700000000000003</v>
      </c>
      <c r="E15">
        <v>8.65</v>
      </c>
      <c r="F15">
        <v>0.92</v>
      </c>
      <c r="G15" t="str">
        <f t="shared" si="0"/>
        <v>(14,'Grande-Bretagne','Europe','36.7','8.65','0.92'),</v>
      </c>
    </row>
    <row r="16" spans="1:7" x14ac:dyDescent="0.3">
      <c r="A16" t="s">
        <v>31</v>
      </c>
      <c r="B16">
        <v>15</v>
      </c>
      <c r="C16" t="s">
        <v>28</v>
      </c>
      <c r="D16">
        <v>52.4</v>
      </c>
      <c r="E16">
        <v>8.61</v>
      </c>
      <c r="F16">
        <v>0.93899999999999995</v>
      </c>
      <c r="G16" t="str">
        <f t="shared" si="0"/>
        <v>(15,'Hong Kong','Asie-Pacifique','52.4','8.61','0.939'),</v>
      </c>
    </row>
    <row r="17" spans="1:7" x14ac:dyDescent="0.3">
      <c r="A17" t="s">
        <v>33</v>
      </c>
      <c r="B17">
        <v>16</v>
      </c>
      <c r="C17" t="s">
        <v>28</v>
      </c>
      <c r="D17">
        <v>74.400000000000006</v>
      </c>
      <c r="E17">
        <v>3.03</v>
      </c>
      <c r="F17">
        <v>0.64700000000000002</v>
      </c>
      <c r="G17" t="str">
        <f t="shared" si="0"/>
        <v>(16,'Inde','Asie-Pacifique','74.4','3.03','0.647'),</v>
      </c>
    </row>
    <row r="18" spans="1:7" x14ac:dyDescent="0.3">
      <c r="A18" t="s">
        <v>38</v>
      </c>
      <c r="B18">
        <v>17</v>
      </c>
      <c r="C18" t="s">
        <v>25</v>
      </c>
      <c r="D18">
        <v>20.6</v>
      </c>
      <c r="E18">
        <v>8.02</v>
      </c>
      <c r="F18">
        <v>0.94199999999999995</v>
      </c>
      <c r="G18" t="str">
        <f t="shared" si="0"/>
        <v>(17,'Irlande','Europe','20.6','8.02','0.942'),</v>
      </c>
    </row>
    <row r="19" spans="1:7" x14ac:dyDescent="0.3">
      <c r="A19" t="s">
        <v>34</v>
      </c>
      <c r="B19">
        <v>18</v>
      </c>
      <c r="C19" t="s">
        <v>28</v>
      </c>
      <c r="D19">
        <v>34.299999999999997</v>
      </c>
      <c r="E19">
        <v>8.43</v>
      </c>
      <c r="F19">
        <v>0.91500000000000004</v>
      </c>
      <c r="G19" t="str">
        <f t="shared" si="0"/>
        <v>(18,'Japon','Asie-Pacifique','34.3','8.43','0.915'),</v>
      </c>
    </row>
    <row r="20" spans="1:7" x14ac:dyDescent="0.3">
      <c r="A20" t="s">
        <v>102</v>
      </c>
      <c r="B20">
        <v>19</v>
      </c>
      <c r="C20" t="s">
        <v>25</v>
      </c>
      <c r="D20">
        <v>18</v>
      </c>
      <c r="E20">
        <v>8.4499999999999993</v>
      </c>
      <c r="F20">
        <v>0.95399999999999996</v>
      </c>
      <c r="G20" t="str">
        <f t="shared" si="0"/>
        <v>(19,'Norvège','Europe','18','8.45','0.954'),</v>
      </c>
    </row>
    <row r="21" spans="1:7" x14ac:dyDescent="0.3">
      <c r="A21" t="s">
        <v>56</v>
      </c>
      <c r="B21">
        <v>20</v>
      </c>
      <c r="C21" t="s">
        <v>25</v>
      </c>
      <c r="D21">
        <v>24.8</v>
      </c>
      <c r="E21">
        <v>8.4</v>
      </c>
      <c r="F21">
        <v>0.93300000000000005</v>
      </c>
      <c r="G21" t="str">
        <f t="shared" si="0"/>
        <v>(20,'Pays-Bas','Europe','24.8','8.4','0.933'),</v>
      </c>
    </row>
    <row r="22" spans="1:7" x14ac:dyDescent="0.3">
      <c r="A22" t="s">
        <v>65</v>
      </c>
      <c r="B22">
        <v>21</v>
      </c>
      <c r="C22" t="s">
        <v>28</v>
      </c>
      <c r="D22">
        <v>28.1</v>
      </c>
      <c r="E22">
        <v>7.85</v>
      </c>
      <c r="F22">
        <v>0.93500000000000005</v>
      </c>
      <c r="G22" t="str">
        <f t="shared" si="0"/>
        <v>(21,'Singapour','Asie-Pacifique','28.1','7.85','0.935'),</v>
      </c>
    </row>
    <row r="23" spans="1:7" x14ac:dyDescent="0.3">
      <c r="A23" t="s">
        <v>41</v>
      </c>
      <c r="B23">
        <v>22</v>
      </c>
      <c r="C23" t="s">
        <v>25</v>
      </c>
      <c r="D23">
        <v>20.3</v>
      </c>
      <c r="E23">
        <v>8.41</v>
      </c>
      <c r="F23">
        <v>0.93700000000000006</v>
      </c>
      <c r="G23" t="str">
        <f t="shared" si="0"/>
        <v>(22,'Suède','Europe','20.3','8.41','0.937'),</v>
      </c>
    </row>
    <row r="24" spans="1:7" x14ac:dyDescent="0.3">
      <c r="A24" t="s">
        <v>69</v>
      </c>
      <c r="B24">
        <v>23</v>
      </c>
      <c r="C24" t="s">
        <v>25</v>
      </c>
      <c r="D24">
        <v>18.7</v>
      </c>
      <c r="E24">
        <v>8.66</v>
      </c>
      <c r="F24">
        <v>0.94599999999999995</v>
      </c>
      <c r="G24" t="str">
        <f t="shared" si="0"/>
        <v>(23,'Suisse','Europe','18.7','8.66','0.946'),</v>
      </c>
    </row>
    <row r="25" spans="1:7" x14ac:dyDescent="0.3">
      <c r="A25" t="s">
        <v>59</v>
      </c>
      <c r="B25">
        <v>24</v>
      </c>
      <c r="C25" t="s">
        <v>28</v>
      </c>
      <c r="D25">
        <v>61.1</v>
      </c>
      <c r="E25">
        <v>7.8</v>
      </c>
      <c r="F25">
        <v>0.92300000000000004</v>
      </c>
      <c r="G25" t="str">
        <f t="shared" si="0"/>
        <v>(24,'Taïwan','Asie-Pacifique','61.1','7.8','0.923'),</v>
      </c>
    </row>
  </sheetData>
  <sortState xmlns:xlrd2="http://schemas.microsoft.com/office/spreadsheetml/2017/richdata2" ref="A2:A92">
    <sortCondition ref="A2:A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 providers</vt:lpstr>
      <vt:lpstr>data centers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El Hourani</dc:creator>
  <cp:lastModifiedBy>Habib El Hourani</cp:lastModifiedBy>
  <dcterms:created xsi:type="dcterms:W3CDTF">2020-03-10T18:47:28Z</dcterms:created>
  <dcterms:modified xsi:type="dcterms:W3CDTF">2020-03-31T17:50:27Z</dcterms:modified>
</cp:coreProperties>
</file>