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095" windowHeight="868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Sheet1!$C$2:$C$27</definedName>
  </definedNames>
  <calcPr calcId="124519"/>
</workbook>
</file>

<file path=xl/calcChain.xml><?xml version="1.0" encoding="utf-8"?>
<calcChain xmlns="http://schemas.openxmlformats.org/spreadsheetml/2006/main">
  <c r="L55" i="1"/>
  <c r="M55" s="1"/>
  <c r="K55"/>
  <c r="J55"/>
  <c r="L54"/>
  <c r="N54" s="1"/>
  <c r="K54"/>
  <c r="J54"/>
  <c r="L53"/>
  <c r="M53" s="1"/>
  <c r="K53"/>
  <c r="J53"/>
  <c r="L52"/>
  <c r="O52" s="1"/>
  <c r="P52" s="1"/>
  <c r="K52"/>
  <c r="J52"/>
  <c r="L51"/>
  <c r="M51" s="1"/>
  <c r="K51"/>
  <c r="J51"/>
  <c r="P50"/>
  <c r="O50"/>
  <c r="N50"/>
  <c r="M50"/>
  <c r="L50"/>
  <c r="K50"/>
  <c r="J50"/>
  <c r="P49"/>
  <c r="O49"/>
  <c r="N49"/>
  <c r="M49"/>
  <c r="L49"/>
  <c r="K49"/>
  <c r="J49"/>
  <c r="P48"/>
  <c r="O48"/>
  <c r="N48"/>
  <c r="M48"/>
  <c r="L48"/>
  <c r="K48"/>
  <c r="J48"/>
  <c r="P47"/>
  <c r="O47"/>
  <c r="N47"/>
  <c r="M47"/>
  <c r="L47"/>
  <c r="K47"/>
  <c r="J47"/>
  <c r="P46"/>
  <c r="O46"/>
  <c r="N46"/>
  <c r="M46"/>
  <c r="L46"/>
  <c r="K46"/>
  <c r="J46"/>
  <c r="P45"/>
  <c r="O45"/>
  <c r="N45"/>
  <c r="M45"/>
  <c r="L45"/>
  <c r="K45"/>
  <c r="J45"/>
  <c r="P44"/>
  <c r="O44"/>
  <c r="N44"/>
  <c r="M44"/>
  <c r="L44"/>
  <c r="K44"/>
  <c r="J44"/>
  <c r="P43"/>
  <c r="O43"/>
  <c r="N43"/>
  <c r="M43"/>
  <c r="L43"/>
  <c r="K43"/>
  <c r="J43"/>
  <c r="P42"/>
  <c r="O42"/>
  <c r="N42"/>
  <c r="M42"/>
  <c r="L42"/>
  <c r="K42"/>
  <c r="J42"/>
  <c r="P41"/>
  <c r="O41"/>
  <c r="N41"/>
  <c r="M41"/>
  <c r="L41"/>
  <c r="K41"/>
  <c r="J41"/>
  <c r="P40"/>
  <c r="O40"/>
  <c r="N40"/>
  <c r="M40"/>
  <c r="L40"/>
  <c r="K40"/>
  <c r="J40"/>
  <c r="P39"/>
  <c r="O39"/>
  <c r="N39"/>
  <c r="M39"/>
  <c r="L39"/>
  <c r="K39"/>
  <c r="J39"/>
  <c r="P38"/>
  <c r="O38"/>
  <c r="N38"/>
  <c r="M38"/>
  <c r="L38"/>
  <c r="K38"/>
  <c r="J38"/>
  <c r="P37"/>
  <c r="O37"/>
  <c r="N37"/>
  <c r="M37"/>
  <c r="L37"/>
  <c r="K37"/>
  <c r="J37"/>
  <c r="P36"/>
  <c r="O36"/>
  <c r="N36"/>
  <c r="M36"/>
  <c r="L36"/>
  <c r="K36"/>
  <c r="J36"/>
  <c r="P35"/>
  <c r="O35"/>
  <c r="N35"/>
  <c r="M35"/>
  <c r="L35"/>
  <c r="K35"/>
  <c r="J35"/>
  <c r="P34"/>
  <c r="O34"/>
  <c r="N34"/>
  <c r="M34"/>
  <c r="L34"/>
  <c r="K34"/>
  <c r="J34"/>
  <c r="P33"/>
  <c r="O33"/>
  <c r="N33"/>
  <c r="M33"/>
  <c r="L33"/>
  <c r="K33"/>
  <c r="J33"/>
  <c r="P32"/>
  <c r="O32"/>
  <c r="N32"/>
  <c r="M32"/>
  <c r="L32"/>
  <c r="K32"/>
  <c r="J32"/>
  <c r="P31"/>
  <c r="O31"/>
  <c r="N31"/>
  <c r="M31"/>
  <c r="L31"/>
  <c r="K31"/>
  <c r="J31"/>
  <c r="P30"/>
  <c r="O30"/>
  <c r="N30"/>
  <c r="M30"/>
  <c r="L30"/>
  <c r="K30"/>
  <c r="J30"/>
  <c r="P29"/>
  <c r="O29"/>
  <c r="N29"/>
  <c r="M29"/>
  <c r="L29"/>
  <c r="K29"/>
  <c r="J29"/>
  <c r="P28"/>
  <c r="O28"/>
  <c r="N28"/>
  <c r="M28"/>
  <c r="L28"/>
  <c r="K28"/>
  <c r="J28"/>
  <c r="P27"/>
  <c r="O27"/>
  <c r="N27"/>
  <c r="M27"/>
  <c r="L27"/>
  <c r="K27"/>
  <c r="J27"/>
  <c r="P26"/>
  <c r="O26"/>
  <c r="N26"/>
  <c r="M26"/>
  <c r="L26"/>
  <c r="K26"/>
  <c r="J26"/>
  <c r="P25"/>
  <c r="O25"/>
  <c r="N25"/>
  <c r="M25"/>
  <c r="L25"/>
  <c r="K25"/>
  <c r="J25"/>
  <c r="P24"/>
  <c r="O24"/>
  <c r="N24"/>
  <c r="M24"/>
  <c r="L24"/>
  <c r="K24"/>
  <c r="J24"/>
  <c r="P23"/>
  <c r="O23"/>
  <c r="N23"/>
  <c r="M23"/>
  <c r="L23"/>
  <c r="K23"/>
  <c r="J23"/>
  <c r="P22"/>
  <c r="O22"/>
  <c r="N22"/>
  <c r="M22"/>
  <c r="L22"/>
  <c r="K22"/>
  <c r="J22"/>
  <c r="P21"/>
  <c r="O21"/>
  <c r="N21"/>
  <c r="M21"/>
  <c r="L21"/>
  <c r="K21"/>
  <c r="J21"/>
  <c r="P20"/>
  <c r="O20"/>
  <c r="N20"/>
  <c r="M20"/>
  <c r="L20"/>
  <c r="K20"/>
  <c r="J20"/>
  <c r="P19"/>
  <c r="O19"/>
  <c r="N19"/>
  <c r="M19"/>
  <c r="L19"/>
  <c r="K19"/>
  <c r="J19"/>
  <c r="P18"/>
  <c r="O18"/>
  <c r="N18"/>
  <c r="M18"/>
  <c r="L18"/>
  <c r="K18"/>
  <c r="J18"/>
  <c r="P17"/>
  <c r="O17"/>
  <c r="N17"/>
  <c r="M17"/>
  <c r="L17"/>
  <c r="K17"/>
  <c r="J17"/>
  <c r="P16"/>
  <c r="O16"/>
  <c r="N16"/>
  <c r="M16"/>
  <c r="L16"/>
  <c r="K16"/>
  <c r="J16"/>
  <c r="P15"/>
  <c r="O15"/>
  <c r="N15"/>
  <c r="M15"/>
  <c r="L15"/>
  <c r="K15"/>
  <c r="J15"/>
  <c r="P14"/>
  <c r="O14"/>
  <c r="N14"/>
  <c r="M14"/>
  <c r="L14"/>
  <c r="K14"/>
  <c r="J14"/>
  <c r="P13"/>
  <c r="O13"/>
  <c r="N13"/>
  <c r="M13"/>
  <c r="L13"/>
  <c r="K13"/>
  <c r="J13"/>
  <c r="P12"/>
  <c r="O12"/>
  <c r="N12"/>
  <c r="M12"/>
  <c r="L12"/>
  <c r="K12"/>
  <c r="J12"/>
  <c r="P11"/>
  <c r="O11"/>
  <c r="N11"/>
  <c r="M11"/>
  <c r="L11"/>
  <c r="K11"/>
  <c r="J11"/>
  <c r="P10"/>
  <c r="O10"/>
  <c r="N10"/>
  <c r="M10"/>
  <c r="L10"/>
  <c r="K10"/>
  <c r="J10"/>
  <c r="P9"/>
  <c r="O9"/>
  <c r="N9"/>
  <c r="M9"/>
  <c r="L9"/>
  <c r="K9"/>
  <c r="J9"/>
  <c r="P8"/>
  <c r="O8"/>
  <c r="N8"/>
  <c r="M8"/>
  <c r="L8"/>
  <c r="K8"/>
  <c r="J8"/>
  <c r="P7"/>
  <c r="O7"/>
  <c r="N7"/>
  <c r="M7"/>
  <c r="L7"/>
  <c r="K7"/>
  <c r="J7"/>
  <c r="P6"/>
  <c r="O6"/>
  <c r="N6"/>
  <c r="M6"/>
  <c r="L6"/>
  <c r="K6"/>
  <c r="J6"/>
  <c r="P5"/>
  <c r="O5"/>
  <c r="N5"/>
  <c r="M5"/>
  <c r="L5"/>
  <c r="K5"/>
  <c r="J5"/>
  <c r="P4"/>
  <c r="O4"/>
  <c r="N4"/>
  <c r="M4"/>
  <c r="L4"/>
  <c r="K4"/>
  <c r="J4"/>
  <c r="P3"/>
  <c r="O3"/>
  <c r="N3"/>
  <c r="M3"/>
  <c r="L3"/>
  <c r="K3"/>
  <c r="J3"/>
  <c r="P2"/>
  <c r="O2"/>
  <c r="N2"/>
  <c r="M2"/>
  <c r="L2"/>
  <c r="K2"/>
  <c r="J2"/>
  <c r="O55" l="1"/>
  <c r="P55" s="1"/>
  <c r="N55"/>
  <c r="M54"/>
  <c r="O54"/>
  <c r="P54" s="1"/>
  <c r="N53"/>
  <c r="O53"/>
  <c r="P53" s="1"/>
  <c r="M52"/>
  <c r="N52"/>
  <c r="N51"/>
  <c r="O51"/>
  <c r="P51" s="1"/>
</calcChain>
</file>

<file path=xl/sharedStrings.xml><?xml version="1.0" encoding="utf-8"?>
<sst xmlns="http://schemas.openxmlformats.org/spreadsheetml/2006/main" count="130" uniqueCount="85">
  <si>
    <t>产品标题</t>
  </si>
  <si>
    <t>产品编码</t>
  </si>
  <si>
    <t>类型</t>
  </si>
  <si>
    <t>链接</t>
  </si>
  <si>
    <t>进货价</t>
  </si>
  <si>
    <t>国内运费</t>
  </si>
  <si>
    <t>利润率</t>
  </si>
  <si>
    <t>重量/kg</t>
  </si>
  <si>
    <t>产品折扣</t>
  </si>
  <si>
    <t>速卖通标价</t>
  </si>
  <si>
    <t>wish标价</t>
  </si>
  <si>
    <t>成本/￥</t>
  </si>
  <si>
    <t>速卖通售价</t>
  </si>
  <si>
    <t>wish售价</t>
  </si>
  <si>
    <t>获得售价</t>
  </si>
  <si>
    <t>利润</t>
  </si>
  <si>
    <t>Tina</t>
  </si>
  <si>
    <t>Jerry</t>
  </si>
  <si>
    <t>爬爬服</t>
  </si>
  <si>
    <t>无</t>
  </si>
  <si>
    <t>https://detail.1688.com/offer/525047668329.html?spm=a261y.7663282.0.0.tkCnpt</t>
  </si>
  <si>
    <t>连衣裙</t>
  </si>
  <si>
    <t>https://detail.1688.com/offer/532946594199.html?spm=a2615.7691456.0.0.KfqxAP</t>
  </si>
  <si>
    <t>鞋子</t>
  </si>
  <si>
    <t>https://detail.1688.com/offer/43388465240.html?spm=a2615.7691456.0.0.SVo0SF</t>
  </si>
  <si>
    <t>套装</t>
  </si>
  <si>
    <t>https://item.taobao.com/item.htm?spm=a230r.1.0.0.NVkYXr&amp;id=535812571550&amp;ns=1#detail</t>
  </si>
  <si>
    <t>https://detail.1688.com/offer/40271270024.html?spm=a2615.7691456.0.0.cNqYof</t>
  </si>
  <si>
    <t>外套</t>
  </si>
  <si>
    <t>https://detail.1688.com/offer/521926765457.html?spm=a2615.7691456.0.0.Iw9wYb</t>
  </si>
  <si>
    <t>https://detail.1688.com/offer/539601777542.html?spm=b26110380.8015204.1688002.1.tV3mIo</t>
  </si>
  <si>
    <t>https://detail.1688.com/offer/534650922032.html</t>
  </si>
  <si>
    <t>https://detail.1688.com/offer/525196220868.html?spm=b26110380.8015204.xshy005.911.FMmHAe</t>
  </si>
  <si>
    <t>https://detail.1688.com/offer/525739109360.html?spm=b26110380.sw311.0.0.2w3SJa</t>
  </si>
  <si>
    <t>https://detail.1688.com/offer/536964765017.html?spm=b26110380.8015204.1688002.2.0qEfTf</t>
  </si>
  <si>
    <t>https://detail.1688.com/offer/523084291442.html?spm=b26110380.8015204.tkhy006.2.7zxqcs</t>
  </si>
  <si>
    <t>婴儿套装</t>
  </si>
  <si>
    <t>https://detail.1688.com/offer/539464650849.html?spm=b26110380.8015204.tkhy006.13.LriGRm</t>
  </si>
  <si>
    <t>裤子</t>
  </si>
  <si>
    <t>https://detail.1688.com/offer/539024831638.html?spm=a2615.7691456.0.0.erl0H2</t>
  </si>
  <si>
    <t>https://detail.1688.com/offer/540414065861.html?spm=a2615.7691456.0.0.SB2g3d</t>
  </si>
  <si>
    <t>https://detail.1688.com/offer/537572849225.html?spm=a2615.7691456.0.0.0jr1X8</t>
  </si>
  <si>
    <t>手套</t>
  </si>
  <si>
    <t>https://detail.1688.com/offer/37436493140.html?spm=a261y.7663282.0.0.Bdoqfg</t>
  </si>
  <si>
    <t>https://detail.1688.com/offer/525328573875.html?spm=a2615.2177701.0.0.inGNvk</t>
  </si>
  <si>
    <t>https://detail.1688.com/offer/531099455627.html?spm=b26110380.sw311.0.0.NlP3tV</t>
  </si>
  <si>
    <t>https://detail.1688.com/offer/539748592006.html?spm=a2615.7691456.0.0.gzA0aC</t>
  </si>
  <si>
    <t>https://detail.1688.com/offer/542005628301.html?spm=a2615.7691456.0.0.E27Va6</t>
  </si>
  <si>
    <t>https://detail.1688.com/offer/537712350771.html?spm=a261y.7663282.0.0.HGrgRG&amp;sk=consign</t>
  </si>
  <si>
    <t>https://detail.1688.com/offer/535604104982.html?spm=a2615.7691456.0.0.ceDRcB</t>
  </si>
  <si>
    <t>https://detail.1688.com/offer/37168671718.html?spm=a2615.7691456.0.0.lpzicl</t>
  </si>
  <si>
    <t>https://detail.1688.com/offer/538358020263.html?spm=a2615.7691456.0.0.BXbA7w</t>
  </si>
  <si>
    <t>https://detail.1688.com/offer/536605241945.html?spm=b26110380.8015204.xshy005.79.X6yxQK</t>
  </si>
  <si>
    <t>https://detail.1688.com/offer/522617209176.html?spm=0.0.0.0.OkHehB&amp;sk=consign</t>
  </si>
  <si>
    <t>https://detail.1688.com/offer/536564720843.html?spm=a261y.7663282.0.0.CfpkXA&amp;sk=consign</t>
  </si>
  <si>
    <t>https://detail.1688.com/offer/522866160965.html?spm=b26110380.8015204.1688002.2.oTUzYR</t>
  </si>
  <si>
    <t>https://detail.1688.com/offer/537733197961.html?spm=b26110380.8015204.tkhy006.2.6IBVa5</t>
  </si>
  <si>
    <t>https://detail.1688.com/offer/542572158509.html?spm=a2615.7691456.0.0.tHKJGY</t>
  </si>
  <si>
    <t>https://detail.1688.com/offer/539745622902.html?spm=b26110380.8015204.1688002.2.A6aG7S</t>
  </si>
  <si>
    <t>https://detail.1688.com/offer/39363390916.html?spm=b26110380.sw56474001.0.0.AOuyqk</t>
  </si>
  <si>
    <t>https://detail.1688.com/offer/523975460031.html?spm=b26110380.8015204.1688002.1.dPdaJX</t>
  </si>
  <si>
    <t>https://detail.1688.com/offer/531232169182.html?spm=a261y.7663282.0.0.1DCfuw</t>
  </si>
  <si>
    <t>https://detail.1688.com/offer/531965973421.html?spm=a2615.7691456.0.0.MQ5cDO</t>
  </si>
  <si>
    <t>https://detail.1688.com/offer/538656905495.html?spm=b26110380.sw1037004.0.0.dRfQA7&amp;sk=consign</t>
  </si>
  <si>
    <t>https://detail.1688.com/offer/534135284523.html?spm=a2615.2177701.0.0.bCxxaP</t>
  </si>
  <si>
    <t>衬衫</t>
  </si>
  <si>
    <t>https://detail.1688.com/offer/524129595472.html?spm=a2615.7691456.0.0.5vRcmp</t>
  </si>
  <si>
    <t>https://detail.1688.com/offer/538321839564.html?spm=b26110380.sw1037005.0.0.jmc4NW</t>
  </si>
  <si>
    <t>https://detail.1688.com/offer/525494755952.html?spm=a2615.7691456.0.0.2qsBMx</t>
  </si>
  <si>
    <t>https://detail.1688.com/offer/525529106954.html?spm=a2615.7691456.0.0.4Tm2o6</t>
  </si>
  <si>
    <t>https://detail.1688.com/offer/544066428048.html?spm=a2615.7691456.0.0.6lamIf</t>
  </si>
  <si>
    <t>https://detail.1688.com/offer/544097830756.html?spm=a2615.7691456.0.0.L8S8fu</t>
  </si>
  <si>
    <t>https://detail.1688.com/offer/527560763616.html?spm=b26110380.sw311.0.0.p4j2tp</t>
  </si>
  <si>
    <t>https://detail.1688.com/offer/542627436877.html?spm=b26110380.sw1037004.0.0.aYzCim&amp;sk=consign</t>
  </si>
  <si>
    <t>国际运费 1kg/￥</t>
  </si>
  <si>
    <t>国际运费折扣</t>
  </si>
  <si>
    <t>挂号费</t>
  </si>
  <si>
    <t>汇率</t>
  </si>
  <si>
    <t>速卖通费率</t>
  </si>
  <si>
    <t>wish费率</t>
  </si>
  <si>
    <t>https://detail.1688.com/offer/543614766781.html?spm=b26110380.8015204.tkhy006.2.m9SOm8</t>
    <phoneticPr fontId="5" type="noConversion"/>
  </si>
  <si>
    <t>https://detail.1688.com/offer/543024612109.html?spm=0.0.0.0.QG7IU6</t>
    <phoneticPr fontId="5" type="noConversion"/>
  </si>
  <si>
    <t>https://detail.1688.com/offer/45242512122.html?spm=a2615.7691456.0.0.SHHrUO</t>
    <phoneticPr fontId="5" type="noConversion"/>
  </si>
  <si>
    <t>外套</t>
    <phoneticPr fontId="5" type="noConversion"/>
  </si>
  <si>
    <t>https://detail.1688.com/offer/45277079052.html?spm=a261y.7663282.0.0.8G3JEy&amp;sk=consign</t>
    <phoneticPr fontId="5" type="noConversion"/>
  </si>
</sst>
</file>

<file path=xl/styles.xml><?xml version="1.0" encoding="utf-8"?>
<styleSheet xmlns="http://schemas.openxmlformats.org/spreadsheetml/2006/main">
  <numFmts count="4">
    <numFmt numFmtId="26" formatCode="\$#,##0.00_);[Red]\(\$#,##0.00\)"/>
    <numFmt numFmtId="176" formatCode="_-&quot;US$&quot;* #,##0.00_ ;_-&quot;US$&quot;* \-#,##0.00\ ;_-&quot;US$&quot;* &quot;-&quot;??_ ;_-@_ "/>
    <numFmt numFmtId="177" formatCode="0.00_);[Red]\(0.00\)"/>
    <numFmt numFmtId="178" formatCode="\¥#,##0.00_);[Red]\(\¥#,##0.00\)"/>
  </numFmts>
  <fonts count="6"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9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0" fontId="1" fillId="0" borderId="0" xfId="1" applyFont="1" applyAlignment="1">
      <alignment vertical="center"/>
    </xf>
    <xf numFmtId="0" fontId="1" fillId="0" borderId="0" xfId="1">
      <alignment vertical="center"/>
    </xf>
    <xf numFmtId="0" fontId="1" fillId="0" borderId="0" xfId="1" applyFont="1">
      <alignment vertical="center"/>
    </xf>
    <xf numFmtId="0" fontId="2" fillId="0" borderId="0" xfId="1" applyFont="1">
      <alignment vertical="center"/>
    </xf>
    <xf numFmtId="0" fontId="1" fillId="0" borderId="0" xfId="1" applyAlignment="1">
      <alignment vertical="center"/>
    </xf>
    <xf numFmtId="26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176" fontId="0" fillId="0" borderId="0" xfId="2" applyNumberFormat="1" applyFont="1" applyAlignment="1">
      <alignment vertical="center"/>
    </xf>
    <xf numFmtId="178" fontId="0" fillId="0" borderId="0" xfId="0" applyNumberFormat="1" applyAlignment="1">
      <alignment vertical="center"/>
    </xf>
    <xf numFmtId="9" fontId="0" fillId="0" borderId="0" xfId="0" applyNumberFormat="1">
      <alignment vertical="center"/>
    </xf>
    <xf numFmtId="0" fontId="3" fillId="0" borderId="0" xfId="0" applyFont="1">
      <alignment vertical="center"/>
    </xf>
    <xf numFmtId="177" fontId="0" fillId="0" borderId="0" xfId="0" applyNumberFormat="1">
      <alignment vertical="center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9" Type="http://schemas.openxmlformats.org/officeDocument/2006/relationships/image" Target="../media/image39.pn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34" Type="http://schemas.openxmlformats.org/officeDocument/2006/relationships/image" Target="../media/image34.png"/><Relationship Id="rId42" Type="http://schemas.openxmlformats.org/officeDocument/2006/relationships/image" Target="../media/image42.jpeg"/><Relationship Id="rId47" Type="http://schemas.openxmlformats.org/officeDocument/2006/relationships/image" Target="../media/image47.png"/><Relationship Id="rId50" Type="http://schemas.openxmlformats.org/officeDocument/2006/relationships/image" Target="../media/image50.jpe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png"/><Relationship Id="rId46" Type="http://schemas.openxmlformats.org/officeDocument/2006/relationships/image" Target="../media/image46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41" Type="http://schemas.openxmlformats.org/officeDocument/2006/relationships/image" Target="../media/image41.png"/><Relationship Id="rId54" Type="http://schemas.openxmlformats.org/officeDocument/2006/relationships/image" Target="../media/image54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pn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53" Type="http://schemas.openxmlformats.org/officeDocument/2006/relationships/image" Target="../media/image53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4" Type="http://schemas.openxmlformats.org/officeDocument/2006/relationships/image" Target="../media/image44.png"/><Relationship Id="rId52" Type="http://schemas.openxmlformats.org/officeDocument/2006/relationships/image" Target="../media/image52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pn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8" Type="http://schemas.openxmlformats.org/officeDocument/2006/relationships/image" Target="../media/image8.jpeg"/><Relationship Id="rId51" Type="http://schemas.openxmlformats.org/officeDocument/2006/relationships/image" Target="../media/image5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33133</xdr:colOff>
      <xdr:row>0</xdr:row>
      <xdr:rowOff>165652</xdr:rowOff>
    </xdr:from>
    <xdr:to>
      <xdr:col>1</xdr:col>
      <xdr:colOff>51769</xdr:colOff>
      <xdr:row>1</xdr:row>
      <xdr:rowOff>1087092</xdr:rowOff>
    </xdr:to>
    <xdr:pic>
      <xdr:nvPicPr>
        <xdr:cNvPr id="4" name="图片 3" descr="QQ截图20160717170805.jpg"/>
        <xdr:cNvPicPr>
          <a:picLocks noChangeAspect="1"/>
        </xdr:cNvPicPr>
      </xdr:nvPicPr>
      <xdr:blipFill>
        <a:blip xmlns:r="http://schemas.openxmlformats.org/officeDocument/2006/relationships" r:embed="rId1" cstate="email"/>
        <a:stretch>
          <a:fillRect/>
        </a:stretch>
      </xdr:blipFill>
      <xdr:spPr>
        <a:xfrm>
          <a:off x="33133" y="165652"/>
          <a:ext cx="1095375" cy="10953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65517</xdr:colOff>
      <xdr:row>2</xdr:row>
      <xdr:rowOff>115542</xdr:rowOff>
    </xdr:from>
    <xdr:to>
      <xdr:col>0</xdr:col>
      <xdr:colOff>884667</xdr:colOff>
      <xdr:row>2</xdr:row>
      <xdr:rowOff>934692</xdr:rowOff>
    </xdr:to>
    <xdr:pic>
      <xdr:nvPicPr>
        <xdr:cNvPr id="2" name="图片 1" descr="首图"/>
        <xdr:cNvPicPr>
          <a:picLocks noChangeAspect="1"/>
        </xdr:cNvPicPr>
      </xdr:nvPicPr>
      <xdr:blipFill>
        <a:blip xmlns:r="http://schemas.openxmlformats.org/officeDocument/2006/relationships" r:embed="rId2" cstate="email"/>
        <a:stretch>
          <a:fillRect/>
        </a:stretch>
      </xdr:blipFill>
      <xdr:spPr>
        <a:xfrm>
          <a:off x="65517" y="1382781"/>
          <a:ext cx="819150" cy="819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218552</xdr:colOff>
      <xdr:row>3</xdr:row>
      <xdr:rowOff>73632</xdr:rowOff>
    </xdr:from>
    <xdr:to>
      <xdr:col>0</xdr:col>
      <xdr:colOff>913877</xdr:colOff>
      <xdr:row>3</xdr:row>
      <xdr:rowOff>797532</xdr:rowOff>
    </xdr:to>
    <xdr:pic>
      <xdr:nvPicPr>
        <xdr:cNvPr id="3" name="图片 2" descr="746-20"/>
        <xdr:cNvPicPr>
          <a:picLocks noChangeAspect="1"/>
        </xdr:cNvPicPr>
      </xdr:nvPicPr>
      <xdr:blipFill>
        <a:blip xmlns:r="http://schemas.openxmlformats.org/officeDocument/2006/relationships" r:embed="rId3" cstate="email"/>
        <a:stretch>
          <a:fillRect/>
        </a:stretch>
      </xdr:blipFill>
      <xdr:spPr>
        <a:xfrm>
          <a:off x="218552" y="2434175"/>
          <a:ext cx="695325" cy="7239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33767</xdr:colOff>
      <xdr:row>4</xdr:row>
      <xdr:rowOff>67917</xdr:rowOff>
    </xdr:from>
    <xdr:to>
      <xdr:col>0</xdr:col>
      <xdr:colOff>957692</xdr:colOff>
      <xdr:row>4</xdr:row>
      <xdr:rowOff>944217</xdr:rowOff>
    </xdr:to>
    <xdr:pic>
      <xdr:nvPicPr>
        <xdr:cNvPr id="5" name="图片 4" descr="1"/>
        <xdr:cNvPicPr>
          <a:picLocks noChangeAspect="1"/>
        </xdr:cNvPicPr>
      </xdr:nvPicPr>
      <xdr:blipFill>
        <a:blip xmlns:r="http://schemas.openxmlformats.org/officeDocument/2006/relationships" r:embed="rId4" cstate="email"/>
        <a:stretch>
          <a:fillRect/>
        </a:stretch>
      </xdr:blipFill>
      <xdr:spPr>
        <a:xfrm>
          <a:off x="33767" y="3314700"/>
          <a:ext cx="923925" cy="8763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4</xdr:row>
      <xdr:rowOff>985630</xdr:rowOff>
    </xdr:from>
    <xdr:to>
      <xdr:col>0</xdr:col>
      <xdr:colOff>938008</xdr:colOff>
      <xdr:row>5</xdr:row>
      <xdr:rowOff>896592</xdr:rowOff>
    </xdr:to>
    <xdr:pic>
      <xdr:nvPicPr>
        <xdr:cNvPr id="6" name="图片 5" descr="QQ截图20160730215449.jpg"/>
        <xdr:cNvPicPr>
          <a:picLocks noChangeAspect="1"/>
        </xdr:cNvPicPr>
      </xdr:nvPicPr>
      <xdr:blipFill>
        <a:blip xmlns:r="http://schemas.openxmlformats.org/officeDocument/2006/relationships" r:embed="rId5" cstate="email"/>
        <a:stretch>
          <a:fillRect/>
        </a:stretch>
      </xdr:blipFill>
      <xdr:spPr>
        <a:xfrm>
          <a:off x="33133" y="4232413"/>
          <a:ext cx="904875" cy="9048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77582</xdr:colOff>
      <xdr:row>6</xdr:row>
      <xdr:rowOff>61567</xdr:rowOff>
    </xdr:from>
    <xdr:to>
      <xdr:col>0</xdr:col>
      <xdr:colOff>877682</xdr:colOff>
      <xdr:row>6</xdr:row>
      <xdr:rowOff>833092</xdr:rowOff>
    </xdr:to>
    <xdr:pic>
      <xdr:nvPicPr>
        <xdr:cNvPr id="7" name="图片 6" descr="小图03"/>
        <xdr:cNvPicPr>
          <a:picLocks noChangeAspect="1"/>
        </xdr:cNvPicPr>
      </xdr:nvPicPr>
      <xdr:blipFill>
        <a:blip xmlns:r="http://schemas.openxmlformats.org/officeDocument/2006/relationships" r:embed="rId6" cstate="email"/>
        <a:stretch>
          <a:fillRect/>
        </a:stretch>
      </xdr:blipFill>
      <xdr:spPr>
        <a:xfrm>
          <a:off x="77582" y="5296176"/>
          <a:ext cx="800100" cy="7715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148067</xdr:colOff>
      <xdr:row>7</xdr:row>
      <xdr:rowOff>64742</xdr:rowOff>
    </xdr:from>
    <xdr:to>
      <xdr:col>0</xdr:col>
      <xdr:colOff>976742</xdr:colOff>
      <xdr:row>7</xdr:row>
      <xdr:rowOff>883892</xdr:rowOff>
    </xdr:to>
    <xdr:pic>
      <xdr:nvPicPr>
        <xdr:cNvPr id="8" name="图片 7" descr="小图01"/>
        <xdr:cNvPicPr>
          <a:picLocks noChangeAspect="1"/>
        </xdr:cNvPicPr>
      </xdr:nvPicPr>
      <xdr:blipFill>
        <a:blip xmlns:r="http://schemas.openxmlformats.org/officeDocument/2006/relationships" r:embed="rId7" cstate="email"/>
        <a:stretch>
          <a:fillRect/>
        </a:stretch>
      </xdr:blipFill>
      <xdr:spPr>
        <a:xfrm>
          <a:off x="148067" y="6177307"/>
          <a:ext cx="828675" cy="819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7</xdr:row>
      <xdr:rowOff>985630</xdr:rowOff>
    </xdr:from>
    <xdr:to>
      <xdr:col>1</xdr:col>
      <xdr:colOff>32718</xdr:colOff>
      <xdr:row>8</xdr:row>
      <xdr:rowOff>944217</xdr:rowOff>
    </xdr:to>
    <xdr:pic>
      <xdr:nvPicPr>
        <xdr:cNvPr id="10" name="图片 9" descr="xiaotu1.jpg"/>
        <xdr:cNvPicPr>
          <a:picLocks noChangeAspect="1"/>
        </xdr:cNvPicPr>
      </xdr:nvPicPr>
      <xdr:blipFill>
        <a:blip xmlns:r="http://schemas.openxmlformats.org/officeDocument/2006/relationships" r:embed="rId8" cstate="email"/>
        <a:stretch>
          <a:fillRect/>
        </a:stretch>
      </xdr:blipFill>
      <xdr:spPr>
        <a:xfrm>
          <a:off x="33132" y="7098195"/>
          <a:ext cx="1076325" cy="9525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8</xdr:row>
      <xdr:rowOff>1159566</xdr:rowOff>
    </xdr:from>
    <xdr:to>
      <xdr:col>1</xdr:col>
      <xdr:colOff>32718</xdr:colOff>
      <xdr:row>9</xdr:row>
      <xdr:rowOff>991843</xdr:rowOff>
    </xdr:to>
    <xdr:pic>
      <xdr:nvPicPr>
        <xdr:cNvPr id="12" name="图片 11" descr="QQ截图20161009224643.jpg"/>
        <xdr:cNvPicPr>
          <a:picLocks noChangeAspect="1"/>
        </xdr:cNvPicPr>
      </xdr:nvPicPr>
      <xdr:blipFill>
        <a:blip xmlns:r="http://schemas.openxmlformats.org/officeDocument/2006/relationships" r:embed="rId9" cstate="email"/>
        <a:stretch>
          <a:fillRect/>
        </a:stretch>
      </xdr:blipFill>
      <xdr:spPr>
        <a:xfrm>
          <a:off x="33132" y="8266044"/>
          <a:ext cx="1076325" cy="1000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9</xdr:row>
      <xdr:rowOff>1126434</xdr:rowOff>
    </xdr:from>
    <xdr:to>
      <xdr:col>0</xdr:col>
      <xdr:colOff>995157</xdr:colOff>
      <xdr:row>10</xdr:row>
      <xdr:rowOff>972792</xdr:rowOff>
    </xdr:to>
    <xdr:pic>
      <xdr:nvPicPr>
        <xdr:cNvPr id="11" name="图片 10" descr="QQ截图20161016225716.jpg"/>
        <xdr:cNvPicPr>
          <a:picLocks noChangeAspect="1"/>
        </xdr:cNvPicPr>
      </xdr:nvPicPr>
      <xdr:blipFill>
        <a:blip xmlns:r="http://schemas.openxmlformats.org/officeDocument/2006/relationships" r:embed="rId10" cstate="email"/>
        <a:stretch>
          <a:fillRect/>
        </a:stretch>
      </xdr:blipFill>
      <xdr:spPr>
        <a:xfrm>
          <a:off x="33132" y="9400760"/>
          <a:ext cx="962025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10</xdr:row>
      <xdr:rowOff>1200979</xdr:rowOff>
    </xdr:from>
    <xdr:to>
      <xdr:col>1</xdr:col>
      <xdr:colOff>32719</xdr:colOff>
      <xdr:row>11</xdr:row>
      <xdr:rowOff>1020418</xdr:rowOff>
    </xdr:to>
    <xdr:pic>
      <xdr:nvPicPr>
        <xdr:cNvPr id="13" name="图片 12" descr="QQ截图20161016234633.jpg"/>
        <xdr:cNvPicPr>
          <a:picLocks noChangeAspect="1"/>
        </xdr:cNvPicPr>
      </xdr:nvPicPr>
      <xdr:blipFill>
        <a:blip xmlns:r="http://schemas.openxmlformats.org/officeDocument/2006/relationships" r:embed="rId11" cstate="email"/>
        <a:stretch>
          <a:fillRect/>
        </a:stretch>
      </xdr:blipFill>
      <xdr:spPr>
        <a:xfrm>
          <a:off x="33133" y="10610022"/>
          <a:ext cx="1076325" cy="10287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12</xdr:row>
      <xdr:rowOff>20292</xdr:rowOff>
    </xdr:from>
    <xdr:to>
      <xdr:col>0</xdr:col>
      <xdr:colOff>957692</xdr:colOff>
      <xdr:row>12</xdr:row>
      <xdr:rowOff>1029942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12" cstate="email"/>
        <a:stretch>
          <a:fillRect/>
        </a:stretch>
      </xdr:blipFill>
      <xdr:spPr>
        <a:xfrm>
          <a:off x="33767" y="11673922"/>
          <a:ext cx="923925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33134</xdr:colOff>
      <xdr:row>12</xdr:row>
      <xdr:rowOff>1118154</xdr:rowOff>
    </xdr:from>
    <xdr:to>
      <xdr:col>1</xdr:col>
      <xdr:colOff>32720</xdr:colOff>
      <xdr:row>13</xdr:row>
      <xdr:rowOff>991844</xdr:rowOff>
    </xdr:to>
    <xdr:pic>
      <xdr:nvPicPr>
        <xdr:cNvPr id="16" name="图片 15" descr="QQ截图20161017222412_副本.jpg"/>
        <xdr:cNvPicPr>
          <a:picLocks noChangeAspect="1"/>
        </xdr:cNvPicPr>
      </xdr:nvPicPr>
      <xdr:blipFill>
        <a:blip xmlns:r="http://schemas.openxmlformats.org/officeDocument/2006/relationships" r:embed="rId13" cstate="email"/>
        <a:stretch>
          <a:fillRect/>
        </a:stretch>
      </xdr:blipFill>
      <xdr:spPr>
        <a:xfrm>
          <a:off x="33134" y="12771784"/>
          <a:ext cx="1076325" cy="1000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13</xdr:row>
      <xdr:rowOff>1060175</xdr:rowOff>
    </xdr:from>
    <xdr:to>
      <xdr:col>1</xdr:col>
      <xdr:colOff>32719</xdr:colOff>
      <xdr:row>14</xdr:row>
      <xdr:rowOff>1010893</xdr:rowOff>
    </xdr:to>
    <xdr:pic>
      <xdr:nvPicPr>
        <xdr:cNvPr id="17" name="图片 16" descr="QQ截图20161017204316.jpg"/>
        <xdr:cNvPicPr>
          <a:picLocks noChangeAspect="1"/>
        </xdr:cNvPicPr>
      </xdr:nvPicPr>
      <xdr:blipFill>
        <a:blip xmlns:r="http://schemas.openxmlformats.org/officeDocument/2006/relationships" r:embed="rId14" cstate="email"/>
        <a:stretch>
          <a:fillRect/>
        </a:stretch>
      </xdr:blipFill>
      <xdr:spPr>
        <a:xfrm>
          <a:off x="33133" y="13840240"/>
          <a:ext cx="1076325" cy="10191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14</xdr:row>
      <xdr:rowOff>1142999</xdr:rowOff>
    </xdr:from>
    <xdr:to>
      <xdr:col>1</xdr:col>
      <xdr:colOff>32719</xdr:colOff>
      <xdr:row>15</xdr:row>
      <xdr:rowOff>982317</xdr:rowOff>
    </xdr:to>
    <xdr:pic>
      <xdr:nvPicPr>
        <xdr:cNvPr id="18" name="图片 17" descr="QQ截图20161019222415.jpg"/>
        <xdr:cNvPicPr>
          <a:picLocks noChangeAspect="1"/>
        </xdr:cNvPicPr>
      </xdr:nvPicPr>
      <xdr:blipFill>
        <a:blip xmlns:r="http://schemas.openxmlformats.org/officeDocument/2006/relationships" r:embed="rId15" cstate="email"/>
        <a:stretch>
          <a:fillRect/>
        </a:stretch>
      </xdr:blipFill>
      <xdr:spPr>
        <a:xfrm>
          <a:off x="33133" y="14991521"/>
          <a:ext cx="1076325" cy="9906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45832</xdr:colOff>
      <xdr:row>15</xdr:row>
      <xdr:rowOff>1151255</xdr:rowOff>
    </xdr:from>
    <xdr:to>
      <xdr:col>0</xdr:col>
      <xdr:colOff>988807</xdr:colOff>
      <xdr:row>16</xdr:row>
      <xdr:rowOff>1114397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6" cstate="email"/>
        <a:stretch>
          <a:fillRect/>
        </a:stretch>
      </xdr:blipFill>
      <xdr:spPr>
        <a:xfrm>
          <a:off x="45832" y="16151059"/>
          <a:ext cx="942975" cy="11144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39482</xdr:colOff>
      <xdr:row>17</xdr:row>
      <xdr:rowOff>65377</xdr:rowOff>
    </xdr:from>
    <xdr:to>
      <xdr:col>0</xdr:col>
      <xdr:colOff>953882</xdr:colOff>
      <xdr:row>17</xdr:row>
      <xdr:rowOff>1046452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7" cstate="email"/>
        <a:stretch>
          <a:fillRect/>
        </a:stretch>
      </xdr:blipFill>
      <xdr:spPr>
        <a:xfrm>
          <a:off x="39482" y="17367747"/>
          <a:ext cx="914400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18</xdr:row>
      <xdr:rowOff>128877</xdr:rowOff>
    </xdr:from>
    <xdr:to>
      <xdr:col>0</xdr:col>
      <xdr:colOff>1014842</xdr:colOff>
      <xdr:row>18</xdr:row>
      <xdr:rowOff>1033752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8" cstate="email"/>
        <a:stretch>
          <a:fillRect/>
        </a:stretch>
      </xdr:blipFill>
      <xdr:spPr>
        <a:xfrm>
          <a:off x="33767" y="18582529"/>
          <a:ext cx="981075" cy="9048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50912</xdr:colOff>
      <xdr:row>19</xdr:row>
      <xdr:rowOff>99667</xdr:rowOff>
    </xdr:from>
    <xdr:to>
      <xdr:col>0</xdr:col>
      <xdr:colOff>974837</xdr:colOff>
      <xdr:row>19</xdr:row>
      <xdr:rowOff>1033117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9" cstate="email"/>
        <a:stretch>
          <a:fillRect/>
        </a:stretch>
      </xdr:blipFill>
      <xdr:spPr>
        <a:xfrm>
          <a:off x="50912" y="19704602"/>
          <a:ext cx="923925" cy="9334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20</xdr:row>
      <xdr:rowOff>50137</xdr:rowOff>
    </xdr:from>
    <xdr:to>
      <xdr:col>0</xdr:col>
      <xdr:colOff>910067</xdr:colOff>
      <xdr:row>20</xdr:row>
      <xdr:rowOff>1031212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20" cstate="email"/>
        <a:stretch>
          <a:fillRect/>
        </a:stretch>
      </xdr:blipFill>
      <xdr:spPr>
        <a:xfrm>
          <a:off x="33767" y="20806354"/>
          <a:ext cx="876300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39482</xdr:colOff>
      <xdr:row>21</xdr:row>
      <xdr:rowOff>105382</xdr:rowOff>
    </xdr:from>
    <xdr:to>
      <xdr:col>0</xdr:col>
      <xdr:colOff>896732</xdr:colOff>
      <xdr:row>21</xdr:row>
      <xdr:rowOff>1105507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21" cstate="email"/>
        <a:stretch>
          <a:fillRect/>
        </a:stretch>
      </xdr:blipFill>
      <xdr:spPr>
        <a:xfrm>
          <a:off x="39482" y="22012882"/>
          <a:ext cx="857250" cy="10001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78217</xdr:colOff>
      <xdr:row>22</xdr:row>
      <xdr:rowOff>6957</xdr:rowOff>
    </xdr:from>
    <xdr:to>
      <xdr:col>0</xdr:col>
      <xdr:colOff>954517</xdr:colOff>
      <xdr:row>22</xdr:row>
      <xdr:rowOff>1140432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2" cstate="email"/>
        <a:stretch>
          <a:fillRect/>
        </a:stretch>
      </xdr:blipFill>
      <xdr:spPr>
        <a:xfrm>
          <a:off x="78217" y="23065740"/>
          <a:ext cx="876300" cy="11334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72502</xdr:colOff>
      <xdr:row>23</xdr:row>
      <xdr:rowOff>69187</xdr:rowOff>
    </xdr:from>
    <xdr:to>
      <xdr:col>0</xdr:col>
      <xdr:colOff>882127</xdr:colOff>
      <xdr:row>23</xdr:row>
      <xdr:rowOff>1135987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3" cstate="email"/>
        <a:stretch>
          <a:fillRect/>
        </a:stretch>
      </xdr:blipFill>
      <xdr:spPr>
        <a:xfrm>
          <a:off x="72502" y="24279252"/>
          <a:ext cx="809625" cy="10668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56627</xdr:colOff>
      <xdr:row>24</xdr:row>
      <xdr:rowOff>31722</xdr:rowOff>
    </xdr:from>
    <xdr:to>
      <xdr:col>0</xdr:col>
      <xdr:colOff>932927</xdr:colOff>
      <xdr:row>24</xdr:row>
      <xdr:rowOff>1117572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24" cstate="email"/>
        <a:stretch>
          <a:fillRect/>
        </a:stretch>
      </xdr:blipFill>
      <xdr:spPr>
        <a:xfrm>
          <a:off x="56627" y="25393070"/>
          <a:ext cx="876300" cy="10858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25</xdr:row>
      <xdr:rowOff>36802</xdr:rowOff>
    </xdr:from>
    <xdr:to>
      <xdr:col>0</xdr:col>
      <xdr:colOff>995792</xdr:colOff>
      <xdr:row>25</xdr:row>
      <xdr:rowOff>1113127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25" cstate="email"/>
        <a:stretch>
          <a:fillRect/>
        </a:stretch>
      </xdr:blipFill>
      <xdr:spPr>
        <a:xfrm>
          <a:off x="33767" y="26549432"/>
          <a:ext cx="962025" cy="10763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39482</xdr:colOff>
      <xdr:row>26</xdr:row>
      <xdr:rowOff>12037</xdr:rowOff>
    </xdr:from>
    <xdr:to>
      <xdr:col>0</xdr:col>
      <xdr:colOff>963407</xdr:colOff>
      <xdr:row>26</xdr:row>
      <xdr:rowOff>1116937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26" cstate="email"/>
        <a:stretch>
          <a:fillRect/>
        </a:stretch>
      </xdr:blipFill>
      <xdr:spPr>
        <a:xfrm>
          <a:off x="39482" y="27675950"/>
          <a:ext cx="923925" cy="11049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45832</xdr:colOff>
      <xdr:row>27</xdr:row>
      <xdr:rowOff>67282</xdr:rowOff>
    </xdr:from>
    <xdr:to>
      <xdr:col>0</xdr:col>
      <xdr:colOff>998332</xdr:colOff>
      <xdr:row>27</xdr:row>
      <xdr:rowOff>1105507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7" cstate="email"/>
        <a:stretch>
          <a:fillRect/>
        </a:stretch>
      </xdr:blipFill>
      <xdr:spPr>
        <a:xfrm>
          <a:off x="45832" y="28882478"/>
          <a:ext cx="952500" cy="10382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28</xdr:row>
      <xdr:rowOff>8281</xdr:rowOff>
    </xdr:from>
    <xdr:to>
      <xdr:col>1</xdr:col>
      <xdr:colOff>32719</xdr:colOff>
      <xdr:row>28</xdr:row>
      <xdr:rowOff>1056031</xdr:rowOff>
    </xdr:to>
    <xdr:pic>
      <xdr:nvPicPr>
        <xdr:cNvPr id="29" name="图片 28" descr="QQ截图20161128230924.jpg"/>
        <xdr:cNvPicPr>
          <a:picLocks noChangeAspect="1"/>
        </xdr:cNvPicPr>
      </xdr:nvPicPr>
      <xdr:blipFill>
        <a:blip xmlns:r="http://schemas.openxmlformats.org/officeDocument/2006/relationships" r:embed="rId28" cstate="email"/>
        <a:stretch>
          <a:fillRect/>
        </a:stretch>
      </xdr:blipFill>
      <xdr:spPr>
        <a:xfrm>
          <a:off x="33133" y="29974759"/>
          <a:ext cx="1076325" cy="10477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83297</xdr:colOff>
      <xdr:row>29</xdr:row>
      <xdr:rowOff>22197</xdr:rowOff>
    </xdr:from>
    <xdr:to>
      <xdr:col>0</xdr:col>
      <xdr:colOff>911972</xdr:colOff>
      <xdr:row>29</xdr:row>
      <xdr:rowOff>1050897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29" cstate="email"/>
        <a:stretch>
          <a:fillRect/>
        </a:stretch>
      </xdr:blipFill>
      <xdr:spPr>
        <a:xfrm>
          <a:off x="83297" y="31139958"/>
          <a:ext cx="828675" cy="10287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100442</xdr:colOff>
      <xdr:row>30</xdr:row>
      <xdr:rowOff>100937</xdr:rowOff>
    </xdr:from>
    <xdr:to>
      <xdr:col>0</xdr:col>
      <xdr:colOff>919592</xdr:colOff>
      <xdr:row>30</xdr:row>
      <xdr:rowOff>1024862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30" cstate="email"/>
        <a:stretch>
          <a:fillRect/>
        </a:stretch>
      </xdr:blipFill>
      <xdr:spPr>
        <a:xfrm>
          <a:off x="100442" y="32369980"/>
          <a:ext cx="819150" cy="9239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83932</xdr:colOff>
      <xdr:row>31</xdr:row>
      <xdr:rowOff>13942</xdr:rowOff>
    </xdr:from>
    <xdr:to>
      <xdr:col>0</xdr:col>
      <xdr:colOff>998332</xdr:colOff>
      <xdr:row>31</xdr:row>
      <xdr:rowOff>1090267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31" cstate="email"/>
        <a:stretch>
          <a:fillRect/>
        </a:stretch>
      </xdr:blipFill>
      <xdr:spPr>
        <a:xfrm>
          <a:off x="83932" y="33434268"/>
          <a:ext cx="914400" cy="10763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133462</xdr:colOff>
      <xdr:row>32</xdr:row>
      <xdr:rowOff>16482</xdr:rowOff>
    </xdr:from>
    <xdr:to>
      <xdr:col>0</xdr:col>
      <xdr:colOff>924037</xdr:colOff>
      <xdr:row>32</xdr:row>
      <xdr:rowOff>997557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32" cstate="email"/>
        <a:stretch>
          <a:fillRect/>
        </a:stretch>
      </xdr:blipFill>
      <xdr:spPr>
        <a:xfrm>
          <a:off x="133462" y="34588091"/>
          <a:ext cx="790575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41414</xdr:colOff>
      <xdr:row>33</xdr:row>
      <xdr:rowOff>24848</xdr:rowOff>
    </xdr:from>
    <xdr:to>
      <xdr:col>1</xdr:col>
      <xdr:colOff>31475</xdr:colOff>
      <xdr:row>33</xdr:row>
      <xdr:rowOff>1034498</xdr:rowOff>
    </xdr:to>
    <xdr:pic>
      <xdr:nvPicPr>
        <xdr:cNvPr id="35" name="图片 34" descr="1.jpg"/>
        <xdr:cNvPicPr>
          <a:picLocks noChangeAspect="1"/>
        </xdr:cNvPicPr>
      </xdr:nvPicPr>
      <xdr:blipFill>
        <a:blip xmlns:r="http://schemas.openxmlformats.org/officeDocument/2006/relationships" r:embed="rId33" cstate="email"/>
        <a:stretch>
          <a:fillRect/>
        </a:stretch>
      </xdr:blipFill>
      <xdr:spPr>
        <a:xfrm>
          <a:off x="41414" y="35747739"/>
          <a:ext cx="1066800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117587</xdr:colOff>
      <xdr:row>34</xdr:row>
      <xdr:rowOff>117447</xdr:rowOff>
    </xdr:from>
    <xdr:to>
      <xdr:col>0</xdr:col>
      <xdr:colOff>936737</xdr:colOff>
      <xdr:row>34</xdr:row>
      <xdr:rowOff>946122</xdr:rowOff>
    </xdr:to>
    <xdr:pic>
      <xdr:nvPicPr>
        <xdr:cNvPr id="37" name="图片 36"/>
        <xdr:cNvPicPr>
          <a:picLocks noChangeAspect="1"/>
        </xdr:cNvPicPr>
      </xdr:nvPicPr>
      <xdr:blipFill>
        <a:blip xmlns:r="http://schemas.openxmlformats.org/officeDocument/2006/relationships" r:embed="rId34" cstate="email"/>
        <a:stretch>
          <a:fillRect/>
        </a:stretch>
      </xdr:blipFill>
      <xdr:spPr>
        <a:xfrm>
          <a:off x="117587" y="36991621"/>
          <a:ext cx="819150" cy="8286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111237</xdr:colOff>
      <xdr:row>35</xdr:row>
      <xdr:rowOff>71727</xdr:rowOff>
    </xdr:from>
    <xdr:to>
      <xdr:col>0</xdr:col>
      <xdr:colOff>968487</xdr:colOff>
      <xdr:row>35</xdr:row>
      <xdr:rowOff>1014702</xdr:rowOff>
    </xdr:to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35" cstate="email"/>
        <a:stretch>
          <a:fillRect/>
        </a:stretch>
      </xdr:blipFill>
      <xdr:spPr>
        <a:xfrm>
          <a:off x="111237" y="38097184"/>
          <a:ext cx="857250" cy="9429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149972</xdr:colOff>
      <xdr:row>36</xdr:row>
      <xdr:rowOff>34897</xdr:rowOff>
    </xdr:from>
    <xdr:to>
      <xdr:col>0</xdr:col>
      <xdr:colOff>921497</xdr:colOff>
      <xdr:row>36</xdr:row>
      <xdr:rowOff>1015972</xdr:rowOff>
    </xdr:to>
    <xdr:pic>
      <xdr:nvPicPr>
        <xdr:cNvPr id="39" name="图片 38"/>
        <xdr:cNvPicPr>
          <a:picLocks noChangeAspect="1"/>
        </xdr:cNvPicPr>
      </xdr:nvPicPr>
      <xdr:blipFill>
        <a:blip xmlns:r="http://schemas.openxmlformats.org/officeDocument/2006/relationships" r:embed="rId36" cstate="email"/>
        <a:stretch>
          <a:fillRect/>
        </a:stretch>
      </xdr:blipFill>
      <xdr:spPr>
        <a:xfrm>
          <a:off x="149972" y="39211636"/>
          <a:ext cx="771525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66787</xdr:colOff>
      <xdr:row>37</xdr:row>
      <xdr:rowOff>49502</xdr:rowOff>
    </xdr:from>
    <xdr:to>
      <xdr:col>0</xdr:col>
      <xdr:colOff>933562</xdr:colOff>
      <xdr:row>37</xdr:row>
      <xdr:rowOff>668627</xdr:rowOff>
    </xdr:to>
    <xdr:pic>
      <xdr:nvPicPr>
        <xdr:cNvPr id="40" name="图片 39"/>
        <xdr:cNvPicPr>
          <a:picLocks noChangeAspect="1"/>
        </xdr:cNvPicPr>
      </xdr:nvPicPr>
      <xdr:blipFill>
        <a:blip xmlns:r="http://schemas.openxmlformats.org/officeDocument/2006/relationships" r:embed="rId37" cstate="email"/>
        <a:stretch>
          <a:fillRect/>
        </a:stretch>
      </xdr:blipFill>
      <xdr:spPr>
        <a:xfrm>
          <a:off x="66787" y="40377524"/>
          <a:ext cx="866775" cy="6191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61072</xdr:colOff>
      <xdr:row>38</xdr:row>
      <xdr:rowOff>22197</xdr:rowOff>
    </xdr:from>
    <xdr:to>
      <xdr:col>0</xdr:col>
      <xdr:colOff>1004047</xdr:colOff>
      <xdr:row>38</xdr:row>
      <xdr:rowOff>831822</xdr:rowOff>
    </xdr:to>
    <xdr:pic>
      <xdr:nvPicPr>
        <xdr:cNvPr id="42" name="图片 41"/>
        <xdr:cNvPicPr>
          <a:picLocks noChangeAspect="1"/>
        </xdr:cNvPicPr>
      </xdr:nvPicPr>
      <xdr:blipFill>
        <a:blip xmlns:r="http://schemas.openxmlformats.org/officeDocument/2006/relationships" r:embed="rId38" cstate="email"/>
        <a:stretch>
          <a:fillRect/>
        </a:stretch>
      </xdr:blipFill>
      <xdr:spPr>
        <a:xfrm>
          <a:off x="61072" y="41501501"/>
          <a:ext cx="942975" cy="8096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55992</xdr:colOff>
      <xdr:row>39</xdr:row>
      <xdr:rowOff>6322</xdr:rowOff>
    </xdr:from>
    <xdr:to>
      <xdr:col>0</xdr:col>
      <xdr:colOff>998967</xdr:colOff>
      <xdr:row>39</xdr:row>
      <xdr:rowOff>1101697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39" cstate="email"/>
        <a:stretch>
          <a:fillRect/>
        </a:stretch>
      </xdr:blipFill>
      <xdr:spPr>
        <a:xfrm>
          <a:off x="55992" y="42554083"/>
          <a:ext cx="942975" cy="10953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40</xdr:row>
      <xdr:rowOff>33130</xdr:rowOff>
    </xdr:from>
    <xdr:to>
      <xdr:col>1</xdr:col>
      <xdr:colOff>32718</xdr:colOff>
      <xdr:row>40</xdr:row>
      <xdr:rowOff>1090405</xdr:rowOff>
    </xdr:to>
    <xdr:pic>
      <xdr:nvPicPr>
        <xdr:cNvPr id="44" name="图片 43" descr="组合图.jpg"/>
        <xdr:cNvPicPr>
          <a:picLocks noChangeAspect="1"/>
        </xdr:cNvPicPr>
      </xdr:nvPicPr>
      <xdr:blipFill>
        <a:blip xmlns:r="http://schemas.openxmlformats.org/officeDocument/2006/relationships" r:embed="rId40" cstate="email"/>
        <a:stretch>
          <a:fillRect/>
        </a:stretch>
      </xdr:blipFill>
      <xdr:spPr>
        <a:xfrm>
          <a:off x="33132" y="43732173"/>
          <a:ext cx="1076325" cy="10572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84567</xdr:colOff>
      <xdr:row>41</xdr:row>
      <xdr:rowOff>72362</xdr:rowOff>
    </xdr:from>
    <xdr:to>
      <xdr:col>0</xdr:col>
      <xdr:colOff>970392</xdr:colOff>
      <xdr:row>41</xdr:row>
      <xdr:rowOff>1082012</xdr:rowOff>
    </xdr:to>
    <xdr:pic>
      <xdr:nvPicPr>
        <xdr:cNvPr id="45" name="图片 44"/>
        <xdr:cNvPicPr>
          <a:picLocks noChangeAspect="1"/>
        </xdr:cNvPicPr>
      </xdr:nvPicPr>
      <xdr:blipFill>
        <a:blip xmlns:r="http://schemas.openxmlformats.org/officeDocument/2006/relationships" r:embed="rId41" cstate="email"/>
        <a:stretch>
          <a:fillRect/>
        </a:stretch>
      </xdr:blipFill>
      <xdr:spPr>
        <a:xfrm>
          <a:off x="84567" y="44922688"/>
          <a:ext cx="885825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107677</xdr:colOff>
      <xdr:row>42</xdr:row>
      <xdr:rowOff>107674</xdr:rowOff>
    </xdr:from>
    <xdr:to>
      <xdr:col>0</xdr:col>
      <xdr:colOff>1050652</xdr:colOff>
      <xdr:row>42</xdr:row>
      <xdr:rowOff>1050649</xdr:rowOff>
    </xdr:to>
    <xdr:pic>
      <xdr:nvPicPr>
        <xdr:cNvPr id="46" name="图片 45" descr="QQ截图20170114224128.jpg"/>
        <xdr:cNvPicPr>
          <a:picLocks noChangeAspect="1"/>
        </xdr:cNvPicPr>
      </xdr:nvPicPr>
      <xdr:blipFill>
        <a:blip xmlns:r="http://schemas.openxmlformats.org/officeDocument/2006/relationships" r:embed="rId42" cstate="email"/>
        <a:stretch>
          <a:fillRect/>
        </a:stretch>
      </xdr:blipFill>
      <xdr:spPr>
        <a:xfrm>
          <a:off x="107677" y="46109283"/>
          <a:ext cx="942975" cy="942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94092</xdr:colOff>
      <xdr:row>43</xdr:row>
      <xdr:rowOff>35532</xdr:rowOff>
    </xdr:from>
    <xdr:to>
      <xdr:col>1</xdr:col>
      <xdr:colOff>65103</xdr:colOff>
      <xdr:row>43</xdr:row>
      <xdr:rowOff>997557</xdr:rowOff>
    </xdr:to>
    <xdr:pic>
      <xdr:nvPicPr>
        <xdr:cNvPr id="48" name="图片 47" descr="QQ截图20170115132517.jpg"/>
        <xdr:cNvPicPr>
          <a:picLocks noChangeAspect="1"/>
        </xdr:cNvPicPr>
      </xdr:nvPicPr>
      <xdr:blipFill>
        <a:blip xmlns:r="http://schemas.openxmlformats.org/officeDocument/2006/relationships" r:embed="rId43" cstate="email"/>
        <a:stretch>
          <a:fillRect/>
        </a:stretch>
      </xdr:blipFill>
      <xdr:spPr>
        <a:xfrm>
          <a:off x="94092" y="47188423"/>
          <a:ext cx="1047750" cy="9620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44562</xdr:colOff>
      <xdr:row>44</xdr:row>
      <xdr:rowOff>95857</xdr:rowOff>
    </xdr:from>
    <xdr:to>
      <xdr:col>0</xdr:col>
      <xdr:colOff>882762</xdr:colOff>
      <xdr:row>44</xdr:row>
      <xdr:rowOff>1029307</xdr:rowOff>
    </xdr:to>
    <xdr:pic>
      <xdr:nvPicPr>
        <xdr:cNvPr id="43" name="图片 42"/>
        <xdr:cNvPicPr>
          <a:picLocks noChangeAspect="1"/>
        </xdr:cNvPicPr>
      </xdr:nvPicPr>
      <xdr:blipFill>
        <a:blip xmlns:r="http://schemas.openxmlformats.org/officeDocument/2006/relationships" r:embed="rId44" cstate="email"/>
        <a:stretch>
          <a:fillRect/>
        </a:stretch>
      </xdr:blipFill>
      <xdr:spPr>
        <a:xfrm>
          <a:off x="44562" y="48400031"/>
          <a:ext cx="838200" cy="9334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45</xdr:row>
      <xdr:rowOff>1142999</xdr:rowOff>
    </xdr:from>
    <xdr:to>
      <xdr:col>0</xdr:col>
      <xdr:colOff>1004682</xdr:colOff>
      <xdr:row>46</xdr:row>
      <xdr:rowOff>1020417</xdr:rowOff>
    </xdr:to>
    <xdr:pic>
      <xdr:nvPicPr>
        <xdr:cNvPr id="47" name="图片 46" descr="QQ截图20170115230323.jpg"/>
        <xdr:cNvPicPr>
          <a:picLocks noChangeAspect="1"/>
        </xdr:cNvPicPr>
      </xdr:nvPicPr>
      <xdr:blipFill>
        <a:blip xmlns:r="http://schemas.openxmlformats.org/officeDocument/2006/relationships" r:embed="rId45" cstate="email"/>
        <a:stretch>
          <a:fillRect/>
        </a:stretch>
      </xdr:blipFill>
      <xdr:spPr>
        <a:xfrm>
          <a:off x="33132" y="50598456"/>
          <a:ext cx="971550" cy="10287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46</xdr:row>
      <xdr:rowOff>1143000</xdr:rowOff>
    </xdr:from>
    <xdr:to>
      <xdr:col>0</xdr:col>
      <xdr:colOff>995157</xdr:colOff>
      <xdr:row>47</xdr:row>
      <xdr:rowOff>1020417</xdr:rowOff>
    </xdr:to>
    <xdr:pic>
      <xdr:nvPicPr>
        <xdr:cNvPr id="49" name="图片 48" descr="QQ截图20170115232529.jpg"/>
        <xdr:cNvPicPr>
          <a:picLocks noChangeAspect="1"/>
        </xdr:cNvPicPr>
      </xdr:nvPicPr>
      <xdr:blipFill>
        <a:blip xmlns:r="http://schemas.openxmlformats.org/officeDocument/2006/relationships" r:embed="rId46" cstate="email"/>
        <a:stretch>
          <a:fillRect/>
        </a:stretch>
      </xdr:blipFill>
      <xdr:spPr>
        <a:xfrm>
          <a:off x="33132" y="51749739"/>
          <a:ext cx="962025" cy="10287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55992</xdr:colOff>
      <xdr:row>45</xdr:row>
      <xdr:rowOff>59027</xdr:rowOff>
    </xdr:from>
    <xdr:to>
      <xdr:col>1</xdr:col>
      <xdr:colOff>103261</xdr:colOff>
      <xdr:row>46</xdr:row>
      <xdr:rowOff>120657</xdr:rowOff>
    </xdr:to>
    <xdr:pic>
      <xdr:nvPicPr>
        <xdr:cNvPr id="41" name="图片 40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55992" y="49514484"/>
          <a:ext cx="1124008" cy="121291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48</xdr:row>
      <xdr:rowOff>57978</xdr:rowOff>
    </xdr:from>
    <xdr:to>
      <xdr:col>0</xdr:col>
      <xdr:colOff>1047286</xdr:colOff>
      <xdr:row>48</xdr:row>
      <xdr:rowOff>1067974</xdr:rowOff>
    </xdr:to>
    <xdr:pic>
      <xdr:nvPicPr>
        <xdr:cNvPr id="50" name="图片 49" descr="QQ截图20170116215948.jpg"/>
        <xdr:cNvPicPr>
          <a:picLocks noChangeAspect="1"/>
        </xdr:cNvPicPr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xfrm>
          <a:off x="33133" y="52967282"/>
          <a:ext cx="1014153" cy="1009996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49</xdr:row>
      <xdr:rowOff>16565</xdr:rowOff>
    </xdr:from>
    <xdr:to>
      <xdr:col>0</xdr:col>
      <xdr:colOff>1068457</xdr:colOff>
      <xdr:row>49</xdr:row>
      <xdr:rowOff>1085022</xdr:rowOff>
    </xdr:to>
    <xdr:pic>
      <xdr:nvPicPr>
        <xdr:cNvPr id="53" name="图片 52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0" y="54077152"/>
          <a:ext cx="1068457" cy="106845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49697</xdr:colOff>
      <xdr:row>50</xdr:row>
      <xdr:rowOff>16564</xdr:rowOff>
    </xdr:from>
    <xdr:to>
      <xdr:col>0</xdr:col>
      <xdr:colOff>1063850</xdr:colOff>
      <xdr:row>50</xdr:row>
      <xdr:rowOff>1018248</xdr:rowOff>
    </xdr:to>
    <xdr:pic>
      <xdr:nvPicPr>
        <xdr:cNvPr id="52" name="图片 51" descr="QQ截图20170117234407.jpg"/>
        <xdr:cNvPicPr>
          <a:picLocks noChangeAspect="1"/>
        </xdr:cNvPicPr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xfrm>
          <a:off x="49697" y="55228434"/>
          <a:ext cx="1014153" cy="100168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74546</xdr:colOff>
      <xdr:row>51</xdr:row>
      <xdr:rowOff>66262</xdr:rowOff>
    </xdr:from>
    <xdr:to>
      <xdr:col>0</xdr:col>
      <xdr:colOff>1051291</xdr:colOff>
      <xdr:row>51</xdr:row>
      <xdr:rowOff>1009757</xdr:rowOff>
    </xdr:to>
    <xdr:pic>
      <xdr:nvPicPr>
        <xdr:cNvPr id="55" name="图片 54" descr="QQ截图20170205144621.jpg"/>
        <xdr:cNvPicPr>
          <a:picLocks noChangeAspect="1"/>
        </xdr:cNvPicPr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xfrm>
          <a:off x="74546" y="56429414"/>
          <a:ext cx="976745" cy="9434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24850</xdr:colOff>
      <xdr:row>52</xdr:row>
      <xdr:rowOff>24850</xdr:rowOff>
    </xdr:from>
    <xdr:to>
      <xdr:col>0</xdr:col>
      <xdr:colOff>1038078</xdr:colOff>
      <xdr:row>52</xdr:row>
      <xdr:rowOff>1035328</xdr:rowOff>
    </xdr:to>
    <xdr:pic>
      <xdr:nvPicPr>
        <xdr:cNvPr id="57" name="图片 56" descr="QQ截图20170205161051.jpg"/>
        <xdr:cNvPicPr>
          <a:picLocks noChangeAspect="1"/>
        </xdr:cNvPicPr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xfrm>
          <a:off x="24850" y="57539285"/>
          <a:ext cx="1013228" cy="101047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41412</xdr:rowOff>
    </xdr:from>
    <xdr:to>
      <xdr:col>0</xdr:col>
      <xdr:colOff>1075197</xdr:colOff>
      <xdr:row>53</xdr:row>
      <xdr:rowOff>1118152</xdr:rowOff>
    </xdr:to>
    <xdr:pic>
      <xdr:nvPicPr>
        <xdr:cNvPr id="54" name="图片 53" descr="QQ截图20170206230345.jpg"/>
        <xdr:cNvPicPr>
          <a:picLocks noChangeAspect="1"/>
        </xdr:cNvPicPr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xfrm>
          <a:off x="0" y="58707129"/>
          <a:ext cx="1075197" cy="10767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1018761</xdr:colOff>
      <xdr:row>54</xdr:row>
      <xdr:rowOff>1118151</xdr:rowOff>
    </xdr:to>
    <xdr:pic>
      <xdr:nvPicPr>
        <xdr:cNvPr id="56" name="图片 55" descr="QQ截图20170207224810.jpg"/>
        <xdr:cNvPicPr>
          <a:picLocks noChangeAspect="1"/>
        </xdr:cNvPicPr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xfrm>
          <a:off x="0" y="59817000"/>
          <a:ext cx="1018761" cy="1118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etail.1688.com/offer/525196220868.html?spm=b26110380.8015204.xshy005.911.FMmHAe" TargetMode="External"/><Relationship Id="rId13" Type="http://schemas.openxmlformats.org/officeDocument/2006/relationships/hyperlink" Target="https://detail.1688.com/offer/539024831638.html?spm=a2615.7691456.0.0.erl0H2" TargetMode="External"/><Relationship Id="rId18" Type="http://schemas.openxmlformats.org/officeDocument/2006/relationships/hyperlink" Target="https://detail.1688.com/offer/542005628301.html?spm=a2615.7691456.0.0.E27Va6" TargetMode="External"/><Relationship Id="rId26" Type="http://schemas.openxmlformats.org/officeDocument/2006/relationships/hyperlink" Target="https://detail.1688.com/offer/536564720843.html?spm=a261y.7663282.0.0.CfpkXA&amp;sk=consign" TargetMode="External"/><Relationship Id="rId39" Type="http://schemas.openxmlformats.org/officeDocument/2006/relationships/hyperlink" Target="https://detail.1688.com/offer/525529106954.html?spm=a2615.7691456.0.0.4Tm2o6" TargetMode="External"/><Relationship Id="rId3" Type="http://schemas.openxmlformats.org/officeDocument/2006/relationships/hyperlink" Target="https://item.taobao.com/item.htm?spm=a230r.1.0.0.NVkYXr&amp;id=535812571550&amp;ns=1" TargetMode="External"/><Relationship Id="rId21" Type="http://schemas.openxmlformats.org/officeDocument/2006/relationships/hyperlink" Target="https://detail.1688.com/offer/535604104982.html?spm=a2615.7691456.0.0.ceDRcB" TargetMode="External"/><Relationship Id="rId34" Type="http://schemas.openxmlformats.org/officeDocument/2006/relationships/hyperlink" Target="https://detail.1688.com/offer/538656905495.html?spm=b26110380.sw1037004.0.0.dRfQA7&amp;sk=consign" TargetMode="External"/><Relationship Id="rId42" Type="http://schemas.openxmlformats.org/officeDocument/2006/relationships/hyperlink" Target="https://detail.1688.com/offer/543024612109.html?spm=0.0.0.0.QG7IU6" TargetMode="External"/><Relationship Id="rId47" Type="http://schemas.openxmlformats.org/officeDocument/2006/relationships/drawing" Target="../drawings/drawing1.xml"/><Relationship Id="rId7" Type="http://schemas.openxmlformats.org/officeDocument/2006/relationships/hyperlink" Target="https://detail.1688.com/offer/534650922032.html" TargetMode="External"/><Relationship Id="rId12" Type="http://schemas.openxmlformats.org/officeDocument/2006/relationships/hyperlink" Target="https://detail.1688.com/offer/539464650849.html?spm=b26110380.8015204.tkhy006.13.LriGRm" TargetMode="External"/><Relationship Id="rId17" Type="http://schemas.openxmlformats.org/officeDocument/2006/relationships/hyperlink" Target="https://detail.1688.com/offer/539748592006.html?spm=a2615.7691456.0.0.gzA0aC" TargetMode="External"/><Relationship Id="rId25" Type="http://schemas.openxmlformats.org/officeDocument/2006/relationships/hyperlink" Target="https://detail.1688.com/offer/522617209176.html?spm=0.0.0.0.OkHehB&amp;sk=consign" TargetMode="External"/><Relationship Id="rId33" Type="http://schemas.openxmlformats.org/officeDocument/2006/relationships/hyperlink" Target="https://detail.1688.com/offer/531965973421.html?spm=a2615.7691456.0.0.MQ5cDO" TargetMode="External"/><Relationship Id="rId38" Type="http://schemas.openxmlformats.org/officeDocument/2006/relationships/hyperlink" Target="https://detail.1688.com/offer/525494755952.html?spm=a2615.7691456.0.0.2qsBMx" TargetMode="External"/><Relationship Id="rId46" Type="http://schemas.openxmlformats.org/officeDocument/2006/relationships/hyperlink" Target="https://detail.1688.com/offer/45242512122.html?spm=a2615.7691456.0.0.SHHrUO" TargetMode="External"/><Relationship Id="rId2" Type="http://schemas.openxmlformats.org/officeDocument/2006/relationships/hyperlink" Target="https://detail.1688.com/offer/532946594199.html?spm=a2615.7691456.0.0.KfqxAP" TargetMode="External"/><Relationship Id="rId16" Type="http://schemas.openxmlformats.org/officeDocument/2006/relationships/hyperlink" Target="https://detail.1688.com/offer/531099455627.html?spm=b26110380.sw311.0.0.NlP3tV" TargetMode="External"/><Relationship Id="rId20" Type="http://schemas.openxmlformats.org/officeDocument/2006/relationships/hyperlink" Target="https://detail.1688.com/offer/537712350771.html?spm=a261y.7663282.0.0.HGrgRG&amp;sk=consign" TargetMode="External"/><Relationship Id="rId29" Type="http://schemas.openxmlformats.org/officeDocument/2006/relationships/hyperlink" Target="https://detail.1688.com/offer/537733197961.html?spm=b26110380.8015204.tkhy006.2.6IBVa5" TargetMode="External"/><Relationship Id="rId41" Type="http://schemas.openxmlformats.org/officeDocument/2006/relationships/hyperlink" Target="https://detail.1688.com/offer/542627436877.html?spm=b26110380.sw1037004.0.0.aYzCim&amp;sk=consign" TargetMode="External"/><Relationship Id="rId1" Type="http://schemas.openxmlformats.org/officeDocument/2006/relationships/hyperlink" Target="https://detail.1688.com/offer/43388465240.html?spm=a2615.7691456.0.0.SVo0SF" TargetMode="External"/><Relationship Id="rId6" Type="http://schemas.openxmlformats.org/officeDocument/2006/relationships/hyperlink" Target="https://detail.1688.com/offer/539601777542.html?spm=b26110380.8015204.1688002.1.tV3mIo" TargetMode="External"/><Relationship Id="rId11" Type="http://schemas.openxmlformats.org/officeDocument/2006/relationships/hyperlink" Target="https://detail.1688.com/offer/523084291442.html?spm=b26110380.8015204.tkhy006.2.7zxqcs" TargetMode="External"/><Relationship Id="rId24" Type="http://schemas.openxmlformats.org/officeDocument/2006/relationships/hyperlink" Target="https://detail.1688.com/offer/536605241945.html?spm=b26110380.8015204.xshy005.79.X6yxQK" TargetMode="External"/><Relationship Id="rId32" Type="http://schemas.openxmlformats.org/officeDocument/2006/relationships/hyperlink" Target="https://detail.1688.com/offer/531232169182.html?spm=a261y.7663282.0.0.1DCfuw" TargetMode="External"/><Relationship Id="rId37" Type="http://schemas.openxmlformats.org/officeDocument/2006/relationships/hyperlink" Target="https://detail.1688.com/offer/538321839564.html?spm=b26110380.sw1037005.0.0.jmc4NW" TargetMode="External"/><Relationship Id="rId40" Type="http://schemas.openxmlformats.org/officeDocument/2006/relationships/hyperlink" Target="https://detail.1688.com/offer/527560763616.html?spm=b26110380.sw311.0.0.p4j2tp" TargetMode="External"/><Relationship Id="rId45" Type="http://schemas.openxmlformats.org/officeDocument/2006/relationships/hyperlink" Target="https://detail.1688.com/offer/45277079052.html?spm=a261y.7663282.0.0.8G3JEy&amp;sk=consign" TargetMode="External"/><Relationship Id="rId5" Type="http://schemas.openxmlformats.org/officeDocument/2006/relationships/hyperlink" Target="https://detail.1688.com/offer/521926765457.html?spm=a2615.7691456.0.0.Iw9wYb" TargetMode="External"/><Relationship Id="rId15" Type="http://schemas.openxmlformats.org/officeDocument/2006/relationships/hyperlink" Target="https://detail.1688.com/offer/525328573875.html?spm=a2615.2177701.0.0.inGNvk" TargetMode="External"/><Relationship Id="rId23" Type="http://schemas.openxmlformats.org/officeDocument/2006/relationships/hyperlink" Target="https://detail.1688.com/offer/538358020263.html?spm=a2615.7691456.0.0.BXbA7w" TargetMode="External"/><Relationship Id="rId28" Type="http://schemas.openxmlformats.org/officeDocument/2006/relationships/hyperlink" Target="https://detail.1688.com/offer/537733197961.html?spm=b26110380.8015204.tkhy006.2.6IBVa5" TargetMode="External"/><Relationship Id="rId36" Type="http://schemas.openxmlformats.org/officeDocument/2006/relationships/hyperlink" Target="https://detail.1688.com/offer/524129595472.html?spm=a2615.7691456.0.0.5vRcmp" TargetMode="External"/><Relationship Id="rId10" Type="http://schemas.openxmlformats.org/officeDocument/2006/relationships/hyperlink" Target="https://detail.1688.com/offer/536964765017.html?spm=b26110380.8015204.1688002.2.0qEfTf" TargetMode="External"/><Relationship Id="rId19" Type="http://schemas.openxmlformats.org/officeDocument/2006/relationships/hyperlink" Target="https://detail.1688.com/offer/531099455627.html?spm=b26110380.sw311.0.0.NlP3tV" TargetMode="External"/><Relationship Id="rId31" Type="http://schemas.openxmlformats.org/officeDocument/2006/relationships/hyperlink" Target="https://detail.1688.com/offer/523975460031.html?spm=b26110380.8015204.1688002.1.dPdaJX" TargetMode="External"/><Relationship Id="rId44" Type="http://schemas.openxmlformats.org/officeDocument/2006/relationships/hyperlink" Target="https://detail.1688.com/offer/45242512122.html?spm=a2615.7691456.0.0.SHHrUO" TargetMode="External"/><Relationship Id="rId4" Type="http://schemas.openxmlformats.org/officeDocument/2006/relationships/hyperlink" Target="https://item.taobao.com/item.htm?spm=a230r.1.0.0.NVkYXr&amp;id=535812571550&amp;ns=1" TargetMode="External"/><Relationship Id="rId9" Type="http://schemas.openxmlformats.org/officeDocument/2006/relationships/hyperlink" Target="https://detail.1688.com/offer/525739109360.html?spm=b26110380.sw311.0.0.2w3SJa" TargetMode="External"/><Relationship Id="rId14" Type="http://schemas.openxmlformats.org/officeDocument/2006/relationships/hyperlink" Target="https://detail.1688.com/offer/37436493140.html?spm=a261y.7663282.0.0.Bdoqfg" TargetMode="External"/><Relationship Id="rId22" Type="http://schemas.openxmlformats.org/officeDocument/2006/relationships/hyperlink" Target="https://detail.1688.com/offer/537572849225.html?spm=a2615.7691456.0.0.0jr1X8" TargetMode="External"/><Relationship Id="rId27" Type="http://schemas.openxmlformats.org/officeDocument/2006/relationships/hyperlink" Target="https://detail.1688.com/offer/522866160965.html?spm=b26110380.8015204.1688002.2.oTUzYR" TargetMode="External"/><Relationship Id="rId30" Type="http://schemas.openxmlformats.org/officeDocument/2006/relationships/hyperlink" Target="https://detail.1688.com/offer/39363390916.html?spm=b26110380.sw56474001.0.0.AOuyqk" TargetMode="External"/><Relationship Id="rId35" Type="http://schemas.openxmlformats.org/officeDocument/2006/relationships/hyperlink" Target="https://detail.1688.com/offer/534135284523.html?spm=a2615.2177701.0.0.bCxxaP" TargetMode="External"/><Relationship Id="rId43" Type="http://schemas.openxmlformats.org/officeDocument/2006/relationships/hyperlink" Target="https://detail.1688.com/offer/543614766781.html?spm=b26110380.8015204.tkhy006.2.m9SOm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58"/>
  <sheetViews>
    <sheetView tabSelected="1" zoomScale="115" zoomScaleNormal="115" workbookViewId="0">
      <pane ySplit="1" topLeftCell="A54" activePane="bottomLeft" state="frozen"/>
      <selection pane="bottomLeft" activeCell="I68" sqref="I68"/>
    </sheetView>
  </sheetViews>
  <sheetFormatPr defaultColWidth="9" defaultRowHeight="13.5"/>
  <cols>
    <col min="1" max="1" width="14.125" customWidth="1"/>
    <col min="2" max="2" width="9.5" customWidth="1"/>
    <col min="3" max="3" width="7.5" customWidth="1"/>
    <col min="4" max="4" width="17.375" customWidth="1"/>
    <col min="5" max="5" width="7.25" customWidth="1"/>
    <col min="6" max="6" width="8.875" customWidth="1"/>
    <col min="7" max="7" width="7.5" customWidth="1"/>
    <col min="8" max="8" width="7.375" customWidth="1"/>
    <col min="10" max="10" width="11.25" customWidth="1"/>
    <col min="11" max="11" width="10.5" customWidth="1"/>
    <col min="12" max="12" width="7.625" customWidth="1"/>
    <col min="13" max="13" width="11.875" customWidth="1"/>
    <col min="14" max="15" width="11.625" customWidth="1"/>
    <col min="16" max="16" width="9.875" customWidth="1"/>
    <col min="17" max="17" width="6.5" customWidth="1"/>
    <col min="18" max="18" width="6.875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9" ht="86.25" customHeight="1">
      <c r="A2" s="1"/>
      <c r="B2" s="1">
        <v>16072601</v>
      </c>
      <c r="C2" s="1" t="s">
        <v>18</v>
      </c>
      <c r="D2" s="1" t="s">
        <v>19</v>
      </c>
      <c r="E2" s="1">
        <v>33</v>
      </c>
      <c r="F2" s="1">
        <v>2</v>
      </c>
      <c r="G2" s="3">
        <v>0.25</v>
      </c>
      <c r="H2" s="4">
        <v>0.3</v>
      </c>
      <c r="I2" s="3">
        <v>0.15</v>
      </c>
      <c r="J2" s="10">
        <f t="shared" ref="J2:J49" si="0">(E2+F2+($K$58*H2+$M$58)*$L$58)/(1-G2)/(1-$O$58)/(1-I2)/$N$58</f>
        <v>16.874780602778198</v>
      </c>
      <c r="K2" s="11">
        <f t="shared" ref="K2" si="1">(E2+F2+($K$58*H2+$M$58)*$L$58)/(1-G2)/(1-$P$58)/(1-I2)/$N$58</f>
        <v>18.264468417124601</v>
      </c>
      <c r="L2" s="1">
        <f t="shared" ref="L2" si="2">E2+F2+($K$58*H2+$M$58)*$L$58</f>
        <v>67.3</v>
      </c>
      <c r="M2" s="12">
        <f t="shared" ref="M2" si="3">L2/(1-G2)/(1-$O$58)/$N$58</f>
        <v>14.3435635123615</v>
      </c>
      <c r="N2" s="12">
        <f t="shared" ref="N2" si="4">L2/(1-G2)/(1-$P$58)/$N$58</f>
        <v>15.524798154555899</v>
      </c>
      <c r="O2" s="12">
        <f>L2/(1-G2)/$N$58</f>
        <v>13.1960784313726</v>
      </c>
      <c r="P2" s="13">
        <f>O2*$N$58-L2</f>
        <v>22.433333333333302</v>
      </c>
      <c r="Q2" s="1">
        <v>1</v>
      </c>
      <c r="R2" s="1">
        <v>0</v>
      </c>
    </row>
    <row r="3" spans="1:19" ht="86.25" customHeight="1">
      <c r="A3" s="1"/>
      <c r="B3" s="1">
        <v>16072701</v>
      </c>
      <c r="C3" s="1" t="s">
        <v>18</v>
      </c>
      <c r="D3" s="1" t="s">
        <v>20</v>
      </c>
      <c r="E3" s="1">
        <v>12</v>
      </c>
      <c r="F3" s="1">
        <v>3</v>
      </c>
      <c r="G3" s="3">
        <v>0.25</v>
      </c>
      <c r="H3" s="4">
        <v>0.2</v>
      </c>
      <c r="I3" s="3">
        <v>0.25</v>
      </c>
      <c r="J3" s="10">
        <f t="shared" si="0"/>
        <v>11.025859619209999</v>
      </c>
      <c r="K3" s="11">
        <f t="shared" ref="K3:K6" si="5">(E3+F3+($K$58*H3+$M$58)*$L$58)/(1-G3)/(1-$P$58)/(1-I3)/$N$58</f>
        <v>11.933871587850801</v>
      </c>
      <c r="L3" s="1">
        <f t="shared" ref="L3:L6" si="6">E3+F3+($K$58*H3+$M$58)*$L$58</f>
        <v>38.799999999999997</v>
      </c>
      <c r="M3" s="12">
        <f t="shared" ref="M3:M6" si="7">L3/(1-G3)/(1-$O$58)/$N$58</f>
        <v>8.2693947144075004</v>
      </c>
      <c r="N3" s="12">
        <f t="shared" ref="N3:N6" si="8">L3/(1-G3)/(1-$P$58)/$N$58</f>
        <v>8.9504036908881197</v>
      </c>
      <c r="O3" s="12">
        <f t="shared" ref="O3:O6" si="9">L3/(1-G3)/$N$58</f>
        <v>7.6078431372548998</v>
      </c>
      <c r="P3" s="13">
        <f t="shared" ref="P3:P6" si="10">O3*$N$58-L3</f>
        <v>12.9333333333333</v>
      </c>
      <c r="Q3" s="1">
        <v>1</v>
      </c>
      <c r="R3" s="1">
        <v>1</v>
      </c>
    </row>
    <row r="4" spans="1:19" ht="69.75" customHeight="1">
      <c r="A4" s="1"/>
      <c r="B4" s="1">
        <v>16072901</v>
      </c>
      <c r="C4" s="1" t="s">
        <v>21</v>
      </c>
      <c r="D4" s="5" t="s">
        <v>22</v>
      </c>
      <c r="E4" s="1">
        <v>34</v>
      </c>
      <c r="F4" s="1">
        <v>5</v>
      </c>
      <c r="G4" s="3">
        <v>0.25</v>
      </c>
      <c r="H4" s="1">
        <v>0.2</v>
      </c>
      <c r="I4" s="3">
        <v>0.3</v>
      </c>
      <c r="J4" s="10">
        <f t="shared" si="0"/>
        <v>19.120691754962898</v>
      </c>
      <c r="K4" s="11">
        <f t="shared" si="5"/>
        <v>20.695336958312701</v>
      </c>
      <c r="L4" s="1">
        <f t="shared" si="6"/>
        <v>62.8</v>
      </c>
      <c r="M4" s="12">
        <f t="shared" si="7"/>
        <v>13.384484228473999</v>
      </c>
      <c r="N4" s="12">
        <f t="shared" si="8"/>
        <v>14.486735870818899</v>
      </c>
      <c r="O4" s="12">
        <f t="shared" si="9"/>
        <v>12.3137254901961</v>
      </c>
      <c r="P4" s="13">
        <f t="shared" si="10"/>
        <v>20.933333333333302</v>
      </c>
      <c r="Q4" s="1">
        <v>1</v>
      </c>
      <c r="R4" s="1">
        <v>1</v>
      </c>
    </row>
    <row r="5" spans="1:19" ht="78" customHeight="1">
      <c r="A5" s="1"/>
      <c r="B5" s="1">
        <v>16073001</v>
      </c>
      <c r="C5" s="1" t="s">
        <v>23</v>
      </c>
      <c r="D5" s="5" t="s">
        <v>24</v>
      </c>
      <c r="E5" s="1">
        <v>27</v>
      </c>
      <c r="F5" s="1">
        <v>5</v>
      </c>
      <c r="G5" s="3">
        <v>0.25</v>
      </c>
      <c r="H5" s="1">
        <v>0.4</v>
      </c>
      <c r="I5" s="3">
        <v>0.15</v>
      </c>
      <c r="J5" s="10">
        <f t="shared" si="0"/>
        <v>18.253848854119699</v>
      </c>
      <c r="K5" s="11">
        <f t="shared" si="5"/>
        <v>19.757106995047199</v>
      </c>
      <c r="L5" s="1">
        <f t="shared" si="6"/>
        <v>72.8</v>
      </c>
      <c r="M5" s="12">
        <f t="shared" si="7"/>
        <v>15.5157715260017</v>
      </c>
      <c r="N5" s="12">
        <f t="shared" si="8"/>
        <v>16.793540945790099</v>
      </c>
      <c r="O5" s="12">
        <f t="shared" si="9"/>
        <v>14.2745098039216</v>
      </c>
      <c r="P5" s="13">
        <f t="shared" si="10"/>
        <v>24.266666666666701</v>
      </c>
      <c r="Q5" s="1">
        <v>1</v>
      </c>
      <c r="R5" s="1">
        <v>1</v>
      </c>
    </row>
    <row r="6" spans="1:19" ht="78" customHeight="1">
      <c r="A6" s="4"/>
      <c r="B6" s="1">
        <v>16073002</v>
      </c>
      <c r="C6" s="1" t="s">
        <v>25</v>
      </c>
      <c r="D6" s="5" t="s">
        <v>26</v>
      </c>
      <c r="E6" s="1">
        <v>31</v>
      </c>
      <c r="F6" s="1">
        <v>2</v>
      </c>
      <c r="G6" s="3">
        <v>0.2</v>
      </c>
      <c r="H6" s="1">
        <v>0.3</v>
      </c>
      <c r="I6" s="3">
        <v>0.15</v>
      </c>
      <c r="J6" s="10">
        <f t="shared" si="0"/>
        <v>15.3499699112381</v>
      </c>
      <c r="K6" s="11">
        <f t="shared" si="5"/>
        <v>16.614085080398901</v>
      </c>
      <c r="L6" s="1">
        <f t="shared" si="6"/>
        <v>65.3</v>
      </c>
      <c r="M6" s="12">
        <f t="shared" si="7"/>
        <v>13.0474744245524</v>
      </c>
      <c r="N6" s="12">
        <f t="shared" si="8"/>
        <v>14.1219723183391</v>
      </c>
      <c r="O6" s="12">
        <f t="shared" si="9"/>
        <v>12.0036764705882</v>
      </c>
      <c r="P6" s="13">
        <f t="shared" si="10"/>
        <v>16.324999999999999</v>
      </c>
      <c r="Q6" s="1">
        <v>0</v>
      </c>
      <c r="R6" s="1">
        <v>1</v>
      </c>
      <c r="S6" s="7" t="s">
        <v>26</v>
      </c>
    </row>
    <row r="7" spans="1:19" ht="69" customHeight="1">
      <c r="A7" s="1"/>
      <c r="B7" s="1">
        <v>16080301</v>
      </c>
      <c r="C7" s="1" t="s">
        <v>23</v>
      </c>
      <c r="D7" s="1" t="s">
        <v>27</v>
      </c>
      <c r="E7" s="1">
        <v>23</v>
      </c>
      <c r="F7" s="1">
        <v>5</v>
      </c>
      <c r="G7" s="3">
        <v>0.25</v>
      </c>
      <c r="H7" s="1">
        <v>0.4</v>
      </c>
      <c r="I7" s="3">
        <v>0.15</v>
      </c>
      <c r="J7" s="10">
        <f t="shared" si="0"/>
        <v>17.250890125871301</v>
      </c>
      <c r="K7" s="11">
        <f t="shared" ref="K7:K49" si="11">(E7+F7+($K$58*H7+$M$58)*$L$58)/(1-G7)/(1-$P$58)/(1-I7)/$N$58</f>
        <v>18.671551665649002</v>
      </c>
      <c r="L7" s="1">
        <f t="shared" ref="L7:L49" si="12">E7+F7+($K$58*H7+$M$58)*$L$58</f>
        <v>68.8</v>
      </c>
      <c r="M7" s="12">
        <f t="shared" ref="M7:M49" si="13">L7/(1-G7)/(1-$O$58)/$N$58</f>
        <v>14.663256606990601</v>
      </c>
      <c r="N7" s="12">
        <f t="shared" ref="N7:N49" si="14">L7/(1-G7)/(1-$P$58)/$N$58</f>
        <v>15.8708189158016</v>
      </c>
      <c r="O7" s="12">
        <f t="shared" ref="O7:O49" si="15">L7/(1-G7)/$N$58</f>
        <v>13.490196078431399</v>
      </c>
      <c r="P7" s="13">
        <f t="shared" ref="P7:P49" si="16">O7*$N$58-L7</f>
        <v>22.933333333333302</v>
      </c>
      <c r="Q7" s="1">
        <v>1</v>
      </c>
      <c r="R7" s="1">
        <v>1</v>
      </c>
    </row>
    <row r="8" spans="1:19" ht="78" customHeight="1">
      <c r="B8">
        <v>16080401</v>
      </c>
      <c r="C8" s="1" t="s">
        <v>28</v>
      </c>
      <c r="D8" s="6" t="s">
        <v>29</v>
      </c>
      <c r="E8">
        <v>39</v>
      </c>
      <c r="F8">
        <v>5</v>
      </c>
      <c r="G8" s="3">
        <v>0.2</v>
      </c>
      <c r="H8">
        <v>0.45</v>
      </c>
      <c r="I8" s="14">
        <v>0.5</v>
      </c>
      <c r="J8" s="10">
        <f t="shared" si="0"/>
        <v>35.585837595907897</v>
      </c>
      <c r="K8" s="11">
        <f t="shared" si="11"/>
        <v>38.516435986159202</v>
      </c>
      <c r="L8" s="1">
        <f t="shared" si="12"/>
        <v>89.05</v>
      </c>
      <c r="M8" s="12">
        <f t="shared" si="13"/>
        <v>17.792918797954002</v>
      </c>
      <c r="N8" s="12">
        <f t="shared" si="14"/>
        <v>19.258217993079601</v>
      </c>
      <c r="O8" s="12">
        <f t="shared" si="15"/>
        <v>16.369485294117599</v>
      </c>
      <c r="P8" s="13">
        <f t="shared" si="16"/>
        <v>22.262499999999999</v>
      </c>
      <c r="Q8">
        <v>1</v>
      </c>
      <c r="R8">
        <v>1</v>
      </c>
    </row>
    <row r="9" spans="1:19" ht="92.25" customHeight="1">
      <c r="B9">
        <v>16100801</v>
      </c>
      <c r="C9" s="1" t="s">
        <v>18</v>
      </c>
      <c r="D9" s="6" t="s">
        <v>30</v>
      </c>
      <c r="E9">
        <v>32</v>
      </c>
      <c r="F9">
        <v>2</v>
      </c>
      <c r="G9" s="3">
        <v>0.25</v>
      </c>
      <c r="H9">
        <v>0.45</v>
      </c>
      <c r="I9" s="14">
        <v>0.2</v>
      </c>
      <c r="J9" s="10">
        <f t="shared" si="0"/>
        <v>21.059782608695599</v>
      </c>
      <c r="K9" s="11">
        <f t="shared" si="11"/>
        <v>22.794117647058801</v>
      </c>
      <c r="L9" s="1">
        <f t="shared" si="12"/>
        <v>79.05</v>
      </c>
      <c r="M9" s="12">
        <f t="shared" si="13"/>
        <v>16.847826086956498</v>
      </c>
      <c r="N9" s="12">
        <f t="shared" si="14"/>
        <v>18.235294117647101</v>
      </c>
      <c r="O9" s="12">
        <f t="shared" si="15"/>
        <v>15.5</v>
      </c>
      <c r="P9" s="13">
        <f t="shared" si="16"/>
        <v>26.35</v>
      </c>
      <c r="Q9">
        <v>1</v>
      </c>
      <c r="R9">
        <v>1</v>
      </c>
    </row>
    <row r="10" spans="1:19" ht="89.25" customHeight="1">
      <c r="B10">
        <v>16100901</v>
      </c>
      <c r="C10" s="1" t="s">
        <v>18</v>
      </c>
      <c r="D10" s="6" t="s">
        <v>31</v>
      </c>
      <c r="E10">
        <v>46</v>
      </c>
      <c r="F10">
        <v>2</v>
      </c>
      <c r="G10" s="3">
        <v>0.25</v>
      </c>
      <c r="H10">
        <v>0.8</v>
      </c>
      <c r="I10" s="14">
        <v>0.3</v>
      </c>
      <c r="J10" s="10">
        <f t="shared" si="0"/>
        <v>37.388868590914598</v>
      </c>
      <c r="K10" s="11">
        <f t="shared" si="11"/>
        <v>40.467951886637003</v>
      </c>
      <c r="L10" s="1">
        <f t="shared" si="12"/>
        <v>122.8</v>
      </c>
      <c r="M10" s="12">
        <f t="shared" si="13"/>
        <v>26.172208013640201</v>
      </c>
      <c r="N10" s="12">
        <f t="shared" si="14"/>
        <v>28.3275663206459</v>
      </c>
      <c r="O10" s="12">
        <f t="shared" si="15"/>
        <v>24.078431372549002</v>
      </c>
      <c r="P10" s="13">
        <f t="shared" si="16"/>
        <v>40.933333333333302</v>
      </c>
      <c r="Q10">
        <v>1</v>
      </c>
      <c r="R10">
        <v>1</v>
      </c>
    </row>
    <row r="11" spans="1:19" ht="95.25" customHeight="1">
      <c r="B11">
        <v>16101601</v>
      </c>
      <c r="C11" s="1" t="s">
        <v>18</v>
      </c>
      <c r="D11" s="6" t="s">
        <v>32</v>
      </c>
      <c r="E11">
        <v>88</v>
      </c>
      <c r="F11">
        <v>2</v>
      </c>
      <c r="G11" s="3">
        <v>0.25</v>
      </c>
      <c r="H11">
        <v>0.4</v>
      </c>
      <c r="I11" s="14">
        <v>0.15</v>
      </c>
      <c r="J11" s="10">
        <f t="shared" si="0"/>
        <v>32.796750413720503</v>
      </c>
      <c r="K11" s="11">
        <f t="shared" si="11"/>
        <v>35.497659271320998</v>
      </c>
      <c r="L11" s="1">
        <f t="shared" si="12"/>
        <v>130.80000000000001</v>
      </c>
      <c r="M11" s="12">
        <f t="shared" si="13"/>
        <v>27.8772378516624</v>
      </c>
      <c r="N11" s="12">
        <f t="shared" si="14"/>
        <v>30.173010380622799</v>
      </c>
      <c r="O11" s="12">
        <f t="shared" si="15"/>
        <v>25.647058823529399</v>
      </c>
      <c r="P11" s="13">
        <f t="shared" si="16"/>
        <v>43.6</v>
      </c>
      <c r="Q11">
        <v>1</v>
      </c>
      <c r="R11">
        <v>1</v>
      </c>
    </row>
    <row r="12" spans="1:19" ht="81.75" customHeight="1">
      <c r="B12">
        <v>16101602</v>
      </c>
      <c r="C12" s="1" t="s">
        <v>18</v>
      </c>
      <c r="D12" s="6" t="s">
        <v>33</v>
      </c>
      <c r="E12">
        <v>78</v>
      </c>
      <c r="F12">
        <v>2</v>
      </c>
      <c r="G12" s="3">
        <v>0.26</v>
      </c>
      <c r="H12">
        <v>0.5</v>
      </c>
      <c r="I12" s="14">
        <v>0.15</v>
      </c>
      <c r="J12" s="10">
        <f t="shared" si="0"/>
        <v>32.858757659419602</v>
      </c>
      <c r="K12" s="11">
        <f t="shared" si="11"/>
        <v>35.5647729960777</v>
      </c>
      <c r="L12" s="1">
        <f t="shared" si="12"/>
        <v>129.30000000000001</v>
      </c>
      <c r="M12" s="12">
        <f t="shared" si="13"/>
        <v>27.929944010506699</v>
      </c>
      <c r="N12" s="12">
        <f t="shared" si="14"/>
        <v>30.230057046666001</v>
      </c>
      <c r="O12" s="12">
        <f t="shared" si="15"/>
        <v>25.695548489666098</v>
      </c>
      <c r="P12" s="13">
        <f t="shared" si="16"/>
        <v>45.429729729729701</v>
      </c>
      <c r="Q12">
        <v>0</v>
      </c>
      <c r="R12">
        <v>1</v>
      </c>
    </row>
    <row r="13" spans="1:19" ht="89.1" customHeight="1">
      <c r="B13">
        <v>16101701</v>
      </c>
      <c r="C13" s="1" t="s">
        <v>23</v>
      </c>
      <c r="D13" s="6" t="s">
        <v>34</v>
      </c>
      <c r="E13">
        <v>23</v>
      </c>
      <c r="F13">
        <v>1</v>
      </c>
      <c r="G13" s="3">
        <v>0.25</v>
      </c>
      <c r="H13">
        <v>0.35</v>
      </c>
      <c r="I13" s="14">
        <v>0.15</v>
      </c>
      <c r="J13" s="10">
        <f t="shared" si="0"/>
        <v>15.1822877488591</v>
      </c>
      <c r="K13" s="11">
        <f t="shared" si="11"/>
        <v>16.4325937987652</v>
      </c>
      <c r="L13" s="1">
        <f t="shared" si="12"/>
        <v>60.55</v>
      </c>
      <c r="M13" s="12">
        <f t="shared" si="13"/>
        <v>12.9049445865303</v>
      </c>
      <c r="N13" s="12">
        <f t="shared" si="14"/>
        <v>13.9677047289504</v>
      </c>
      <c r="O13" s="12">
        <f t="shared" si="15"/>
        <v>11.872549019607799</v>
      </c>
      <c r="P13" s="13">
        <f t="shared" si="16"/>
        <v>20.183333333333302</v>
      </c>
      <c r="Q13">
        <v>1</v>
      </c>
      <c r="R13">
        <v>1</v>
      </c>
    </row>
    <row r="14" spans="1:19" ht="84" customHeight="1">
      <c r="B14">
        <v>16101703</v>
      </c>
      <c r="C14" s="1" t="s">
        <v>28</v>
      </c>
      <c r="D14" s="7" t="s">
        <v>35</v>
      </c>
      <c r="E14">
        <v>80</v>
      </c>
      <c r="F14">
        <v>2</v>
      </c>
      <c r="G14" s="3">
        <v>0.25</v>
      </c>
      <c r="H14">
        <v>0.6</v>
      </c>
      <c r="I14" s="14">
        <v>0.5</v>
      </c>
      <c r="J14" s="10">
        <f t="shared" si="0"/>
        <v>59.590792838874698</v>
      </c>
      <c r="K14" s="11">
        <f t="shared" si="11"/>
        <v>64.498269896193804</v>
      </c>
      <c r="L14" s="1">
        <f t="shared" si="12"/>
        <v>139.80000000000001</v>
      </c>
      <c r="M14" s="12">
        <f t="shared" si="13"/>
        <v>29.795396419437299</v>
      </c>
      <c r="N14" s="12">
        <f t="shared" si="14"/>
        <v>32.249134948096902</v>
      </c>
      <c r="O14" s="12">
        <f t="shared" si="15"/>
        <v>27.411764705882401</v>
      </c>
      <c r="P14" s="13">
        <f t="shared" si="16"/>
        <v>46.6</v>
      </c>
      <c r="Q14">
        <v>0</v>
      </c>
      <c r="R14">
        <v>1</v>
      </c>
    </row>
    <row r="15" spans="1:19" ht="90.75" customHeight="1">
      <c r="B15">
        <v>16101702</v>
      </c>
      <c r="C15" s="1" t="s">
        <v>36</v>
      </c>
      <c r="D15" s="7" t="s">
        <v>37</v>
      </c>
      <c r="E15">
        <v>50</v>
      </c>
      <c r="F15">
        <v>1</v>
      </c>
      <c r="G15" s="3">
        <v>0.25</v>
      </c>
      <c r="H15">
        <v>0.4</v>
      </c>
      <c r="I15" s="14">
        <v>0.15</v>
      </c>
      <c r="J15" s="10">
        <f t="shared" si="0"/>
        <v>23.017902813299202</v>
      </c>
      <c r="K15" s="11">
        <f t="shared" si="11"/>
        <v>24.913494809688601</v>
      </c>
      <c r="L15" s="1">
        <f t="shared" si="12"/>
        <v>91.8</v>
      </c>
      <c r="M15" s="12">
        <f t="shared" si="13"/>
        <v>19.565217391304301</v>
      </c>
      <c r="N15" s="12">
        <f t="shared" si="14"/>
        <v>21.176470588235301</v>
      </c>
      <c r="O15" s="12">
        <f t="shared" si="15"/>
        <v>18</v>
      </c>
      <c r="P15" s="13">
        <f t="shared" si="16"/>
        <v>30.6</v>
      </c>
      <c r="Q15">
        <v>0</v>
      </c>
      <c r="R15">
        <v>1</v>
      </c>
    </row>
    <row r="16" spans="1:19" ht="90.75" customHeight="1">
      <c r="B16">
        <v>16101901</v>
      </c>
      <c r="C16" s="1" t="s">
        <v>38</v>
      </c>
      <c r="D16" s="6" t="s">
        <v>39</v>
      </c>
      <c r="E16">
        <v>18</v>
      </c>
      <c r="F16">
        <v>2</v>
      </c>
      <c r="G16" s="3">
        <v>0.2</v>
      </c>
      <c r="H16">
        <v>0.2</v>
      </c>
      <c r="I16" s="14">
        <v>0.25</v>
      </c>
      <c r="J16" s="10">
        <f t="shared" si="0"/>
        <v>11.6687979539642</v>
      </c>
      <c r="K16" s="11">
        <f t="shared" si="11"/>
        <v>12.629757785467101</v>
      </c>
      <c r="L16" s="1">
        <f t="shared" si="12"/>
        <v>43.8</v>
      </c>
      <c r="M16" s="12">
        <f t="shared" si="13"/>
        <v>8.7515984654731405</v>
      </c>
      <c r="N16" s="12">
        <f t="shared" si="14"/>
        <v>9.4723183391003491</v>
      </c>
      <c r="O16" s="12">
        <f t="shared" si="15"/>
        <v>8.0514705882352899</v>
      </c>
      <c r="P16" s="13">
        <f t="shared" si="16"/>
        <v>10.95</v>
      </c>
      <c r="Q16">
        <v>0</v>
      </c>
      <c r="R16">
        <v>1</v>
      </c>
    </row>
    <row r="17" spans="2:18" ht="90.75" customHeight="1">
      <c r="B17">
        <v>16110801</v>
      </c>
      <c r="C17" s="1" t="s">
        <v>23</v>
      </c>
      <c r="D17" s="7" t="s">
        <v>40</v>
      </c>
      <c r="E17">
        <v>20</v>
      </c>
      <c r="F17">
        <v>5</v>
      </c>
      <c r="G17" s="3">
        <v>0.25</v>
      </c>
      <c r="H17">
        <v>0.4</v>
      </c>
      <c r="I17" s="14">
        <v>0.15</v>
      </c>
      <c r="J17" s="10">
        <f t="shared" si="0"/>
        <v>16.498671079685099</v>
      </c>
      <c r="K17" s="11">
        <f t="shared" si="11"/>
        <v>17.857385168600299</v>
      </c>
      <c r="L17" s="1">
        <f t="shared" si="12"/>
        <v>65.8</v>
      </c>
      <c r="M17" s="12">
        <f t="shared" si="13"/>
        <v>14.023870417732301</v>
      </c>
      <c r="N17" s="12">
        <f t="shared" si="14"/>
        <v>15.1787773933103</v>
      </c>
      <c r="O17" s="12">
        <f t="shared" si="15"/>
        <v>12.901960784313699</v>
      </c>
      <c r="P17" s="13">
        <f t="shared" si="16"/>
        <v>21.933333333333302</v>
      </c>
      <c r="Q17" s="14">
        <v>0.15</v>
      </c>
      <c r="R17" s="14">
        <v>0.45</v>
      </c>
    </row>
    <row r="18" spans="2:18" ht="90.75" customHeight="1">
      <c r="B18">
        <v>16110802</v>
      </c>
      <c r="C18" s="1" t="s">
        <v>23</v>
      </c>
      <c r="D18" s="8" t="s">
        <v>41</v>
      </c>
      <c r="E18">
        <v>20</v>
      </c>
      <c r="F18">
        <v>5</v>
      </c>
      <c r="G18" s="3">
        <v>0.25</v>
      </c>
      <c r="H18">
        <v>0.4</v>
      </c>
      <c r="I18" s="14">
        <v>0.15</v>
      </c>
      <c r="J18" s="10">
        <f t="shared" si="0"/>
        <v>16.498671079685099</v>
      </c>
      <c r="K18" s="11">
        <f t="shared" si="11"/>
        <v>17.857385168600299</v>
      </c>
      <c r="L18" s="1">
        <f t="shared" si="12"/>
        <v>65.8</v>
      </c>
      <c r="M18" s="12">
        <f t="shared" si="13"/>
        <v>14.023870417732301</v>
      </c>
      <c r="N18" s="12">
        <f t="shared" si="14"/>
        <v>15.1787773933103</v>
      </c>
      <c r="O18" s="12">
        <f t="shared" si="15"/>
        <v>12.901960784313699</v>
      </c>
      <c r="P18" s="13">
        <f t="shared" si="16"/>
        <v>21.933333333333302</v>
      </c>
      <c r="Q18" s="14">
        <v>0.15</v>
      </c>
      <c r="R18" s="14">
        <v>0.4</v>
      </c>
    </row>
    <row r="19" spans="2:18" ht="90.75" customHeight="1">
      <c r="B19">
        <v>16110901</v>
      </c>
      <c r="C19" s="1" t="s">
        <v>42</v>
      </c>
      <c r="D19" s="7" t="s">
        <v>43</v>
      </c>
      <c r="E19">
        <v>18.5</v>
      </c>
      <c r="F19">
        <v>2</v>
      </c>
      <c r="G19" s="3">
        <v>0.25</v>
      </c>
      <c r="H19">
        <v>0.15</v>
      </c>
      <c r="I19" s="14">
        <v>0.5</v>
      </c>
      <c r="J19" s="10">
        <f t="shared" si="0"/>
        <v>17.071611253196899</v>
      </c>
      <c r="K19" s="11">
        <f t="shared" si="11"/>
        <v>18.477508650518999</v>
      </c>
      <c r="L19" s="1">
        <f t="shared" si="12"/>
        <v>40.049999999999997</v>
      </c>
      <c r="M19" s="12">
        <f t="shared" si="13"/>
        <v>8.5358056265984708</v>
      </c>
      <c r="N19" s="12">
        <f t="shared" si="14"/>
        <v>9.2387543252595208</v>
      </c>
      <c r="O19" s="12">
        <f t="shared" si="15"/>
        <v>7.8529411764705896</v>
      </c>
      <c r="P19" s="13">
        <f t="shared" si="16"/>
        <v>13.35</v>
      </c>
      <c r="Q19">
        <v>15</v>
      </c>
      <c r="R19">
        <v>50</v>
      </c>
    </row>
    <row r="20" spans="2:18" ht="90.75" customHeight="1">
      <c r="B20">
        <v>16111001</v>
      </c>
      <c r="C20" s="1" t="s">
        <v>18</v>
      </c>
      <c r="D20" s="7" t="s">
        <v>44</v>
      </c>
      <c r="E20">
        <v>25.5</v>
      </c>
      <c r="F20">
        <v>3</v>
      </c>
      <c r="G20" s="3">
        <v>0.25</v>
      </c>
      <c r="H20">
        <v>0.3</v>
      </c>
      <c r="I20" s="14">
        <v>0.3</v>
      </c>
      <c r="J20" s="10">
        <f t="shared" si="0"/>
        <v>18.511752527097801</v>
      </c>
      <c r="K20" s="11">
        <f t="shared" si="11"/>
        <v>20.036249794035299</v>
      </c>
      <c r="L20" s="1">
        <f t="shared" si="12"/>
        <v>60.8</v>
      </c>
      <c r="M20" s="12">
        <f t="shared" si="13"/>
        <v>12.958226768968499</v>
      </c>
      <c r="N20" s="12">
        <f t="shared" si="14"/>
        <v>14.025374855824699</v>
      </c>
      <c r="O20" s="12">
        <f t="shared" si="15"/>
        <v>11.921568627451</v>
      </c>
      <c r="P20" s="13">
        <f t="shared" si="16"/>
        <v>20.266666666666701</v>
      </c>
      <c r="R20">
        <v>30</v>
      </c>
    </row>
    <row r="21" spans="2:18" ht="90.75" customHeight="1">
      <c r="B21">
        <v>16111901</v>
      </c>
      <c r="C21" s="1" t="s">
        <v>21</v>
      </c>
      <c r="D21" s="7" t="s">
        <v>45</v>
      </c>
      <c r="E21">
        <v>34</v>
      </c>
      <c r="F21">
        <v>5</v>
      </c>
      <c r="G21" s="3">
        <v>0.25</v>
      </c>
      <c r="H21">
        <v>0.25</v>
      </c>
      <c r="I21" s="14">
        <v>0.45</v>
      </c>
      <c r="J21" s="10">
        <f t="shared" si="0"/>
        <v>25.9823296907696</v>
      </c>
      <c r="K21" s="11">
        <f t="shared" si="11"/>
        <v>28.122050959421198</v>
      </c>
      <c r="L21" s="1">
        <f t="shared" si="12"/>
        <v>67.05</v>
      </c>
      <c r="M21" s="12">
        <f t="shared" si="13"/>
        <v>14.2902813299233</v>
      </c>
      <c r="N21" s="12">
        <f t="shared" si="14"/>
        <v>15.467128027681699</v>
      </c>
      <c r="O21" s="12">
        <f t="shared" si="15"/>
        <v>13.147058823529401</v>
      </c>
      <c r="P21" s="13">
        <f t="shared" si="16"/>
        <v>22.35</v>
      </c>
      <c r="R21">
        <v>45</v>
      </c>
    </row>
    <row r="22" spans="2:18" ht="90.95" customHeight="1">
      <c r="B22">
        <v>16112001</v>
      </c>
      <c r="C22" s="1" t="s">
        <v>21</v>
      </c>
      <c r="D22" s="7" t="s">
        <v>46</v>
      </c>
      <c r="E22">
        <v>34</v>
      </c>
      <c r="F22">
        <v>5</v>
      </c>
      <c r="G22" s="3">
        <v>0.25</v>
      </c>
      <c r="H22">
        <v>0.25</v>
      </c>
      <c r="I22" s="14">
        <v>0.45</v>
      </c>
      <c r="J22" s="10">
        <f t="shared" si="0"/>
        <v>25.9823296907696</v>
      </c>
      <c r="K22" s="11">
        <f t="shared" si="11"/>
        <v>28.122050959421198</v>
      </c>
      <c r="L22" s="1">
        <f t="shared" si="12"/>
        <v>67.05</v>
      </c>
      <c r="M22" s="12">
        <f t="shared" si="13"/>
        <v>14.2902813299233</v>
      </c>
      <c r="N22" s="12">
        <f t="shared" si="14"/>
        <v>15.467128027681699</v>
      </c>
      <c r="O22" s="12">
        <f t="shared" si="15"/>
        <v>13.147058823529401</v>
      </c>
      <c r="P22" s="13">
        <f t="shared" si="16"/>
        <v>22.35</v>
      </c>
      <c r="R22">
        <v>45</v>
      </c>
    </row>
    <row r="23" spans="2:18" ht="90.95" customHeight="1">
      <c r="B23">
        <v>16112002</v>
      </c>
      <c r="C23" t="s">
        <v>21</v>
      </c>
      <c r="D23" s="7" t="s">
        <v>47</v>
      </c>
      <c r="E23">
        <v>38</v>
      </c>
      <c r="F23">
        <v>5</v>
      </c>
      <c r="G23" s="3">
        <v>0.25</v>
      </c>
      <c r="H23">
        <v>0.25</v>
      </c>
      <c r="I23" s="14">
        <v>0.45</v>
      </c>
      <c r="J23" s="10">
        <f t="shared" si="0"/>
        <v>27.532356816244299</v>
      </c>
      <c r="K23" s="11">
        <f t="shared" si="11"/>
        <v>29.799727377581998</v>
      </c>
      <c r="L23" s="1">
        <f t="shared" si="12"/>
        <v>71.05</v>
      </c>
      <c r="M23" s="12">
        <f t="shared" si="13"/>
        <v>15.142796248934401</v>
      </c>
      <c r="N23" s="12">
        <f t="shared" si="14"/>
        <v>16.389850057670099</v>
      </c>
      <c r="O23" s="12">
        <f t="shared" si="15"/>
        <v>13.931372549019599</v>
      </c>
      <c r="P23" s="13">
        <f t="shared" si="16"/>
        <v>23.683333333333302</v>
      </c>
      <c r="R23">
        <v>45</v>
      </c>
    </row>
    <row r="24" spans="2:18" ht="90.75" customHeight="1">
      <c r="B24">
        <v>16112003</v>
      </c>
      <c r="C24" s="1" t="s">
        <v>21</v>
      </c>
      <c r="D24" s="7" t="s">
        <v>45</v>
      </c>
      <c r="E24">
        <v>35</v>
      </c>
      <c r="F24">
        <v>5</v>
      </c>
      <c r="G24" s="3">
        <v>0.25</v>
      </c>
      <c r="H24">
        <v>0.25</v>
      </c>
      <c r="I24" s="14">
        <v>0.45</v>
      </c>
      <c r="J24" s="10">
        <f t="shared" si="0"/>
        <v>26.369836472138299</v>
      </c>
      <c r="K24" s="11">
        <f t="shared" si="11"/>
        <v>28.541470063961398</v>
      </c>
      <c r="L24" s="1">
        <f t="shared" si="12"/>
        <v>68.05</v>
      </c>
      <c r="M24" s="12">
        <f t="shared" si="13"/>
        <v>14.503410059676</v>
      </c>
      <c r="N24" s="12">
        <f t="shared" si="14"/>
        <v>15.697808535178799</v>
      </c>
      <c r="O24" s="12">
        <f t="shared" si="15"/>
        <v>13.343137254902</v>
      </c>
      <c r="P24" s="13">
        <f t="shared" si="16"/>
        <v>22.683333333333302</v>
      </c>
      <c r="R24">
        <v>45</v>
      </c>
    </row>
    <row r="25" spans="2:18" ht="90.75" customHeight="1">
      <c r="B25">
        <v>16112301</v>
      </c>
      <c r="C25" s="1" t="s">
        <v>28</v>
      </c>
      <c r="D25" s="8" t="s">
        <v>48</v>
      </c>
      <c r="E25">
        <v>32</v>
      </c>
      <c r="F25">
        <v>3</v>
      </c>
      <c r="G25" s="3">
        <v>0.25</v>
      </c>
      <c r="H25">
        <v>0.35</v>
      </c>
      <c r="I25" s="14">
        <v>0.4</v>
      </c>
      <c r="J25" s="10">
        <f t="shared" si="0"/>
        <v>25.415601023017899</v>
      </c>
      <c r="K25" s="11">
        <f t="shared" si="11"/>
        <v>27.5086505190311</v>
      </c>
      <c r="L25" s="1">
        <f t="shared" si="12"/>
        <v>71.55</v>
      </c>
      <c r="M25" s="12">
        <f t="shared" si="13"/>
        <v>15.249360613810699</v>
      </c>
      <c r="N25" s="12">
        <f t="shared" si="14"/>
        <v>16.505190311418701</v>
      </c>
      <c r="O25" s="12">
        <f t="shared" si="15"/>
        <v>14.0294117647059</v>
      </c>
      <c r="P25" s="13">
        <f t="shared" si="16"/>
        <v>23.85</v>
      </c>
      <c r="R25">
        <v>40</v>
      </c>
    </row>
    <row r="26" spans="2:18" ht="90.75" customHeight="1">
      <c r="B26">
        <v>16112302</v>
      </c>
      <c r="C26" s="1" t="s">
        <v>28</v>
      </c>
      <c r="D26" s="7" t="s">
        <v>49</v>
      </c>
      <c r="E26">
        <v>33</v>
      </c>
      <c r="F26">
        <v>3</v>
      </c>
      <c r="G26" s="3">
        <v>0.25</v>
      </c>
      <c r="H26">
        <v>0.25</v>
      </c>
      <c r="I26" s="14">
        <v>0.4</v>
      </c>
      <c r="J26" s="10">
        <f t="shared" si="0"/>
        <v>22.751491901108299</v>
      </c>
      <c r="K26" s="11">
        <f t="shared" si="11"/>
        <v>24.6251441753172</v>
      </c>
      <c r="L26" s="1">
        <f t="shared" si="12"/>
        <v>64.05</v>
      </c>
      <c r="M26" s="12">
        <f t="shared" si="13"/>
        <v>13.650895140665</v>
      </c>
      <c r="N26" s="12">
        <f t="shared" si="14"/>
        <v>14.7750865051903</v>
      </c>
      <c r="O26" s="12">
        <f t="shared" si="15"/>
        <v>12.5588235294118</v>
      </c>
      <c r="P26" s="13">
        <f t="shared" si="16"/>
        <v>21.35</v>
      </c>
      <c r="R26">
        <v>40</v>
      </c>
    </row>
    <row r="27" spans="2:18" ht="90.75" customHeight="1">
      <c r="B27">
        <v>16112401</v>
      </c>
      <c r="C27" s="1" t="s">
        <v>28</v>
      </c>
      <c r="D27" s="7" t="s">
        <v>50</v>
      </c>
      <c r="E27">
        <v>35</v>
      </c>
      <c r="F27">
        <v>3</v>
      </c>
      <c r="G27" s="3">
        <v>0.25</v>
      </c>
      <c r="H27">
        <v>0.22</v>
      </c>
      <c r="I27" s="14">
        <v>0.3</v>
      </c>
      <c r="J27" s="10">
        <f t="shared" si="0"/>
        <v>19.333820484715599</v>
      </c>
      <c r="K27" s="11">
        <f t="shared" si="11"/>
        <v>20.926017465809899</v>
      </c>
      <c r="L27" s="1">
        <f t="shared" si="12"/>
        <v>63.5</v>
      </c>
      <c r="M27" s="12">
        <f t="shared" si="13"/>
        <v>13.5336743393009</v>
      </c>
      <c r="N27" s="12">
        <f t="shared" si="14"/>
        <v>14.648212226066899</v>
      </c>
      <c r="O27" s="12">
        <f t="shared" si="15"/>
        <v>12.4509803921569</v>
      </c>
      <c r="P27" s="13">
        <f t="shared" si="16"/>
        <v>21.1666666666667</v>
      </c>
      <c r="Q27">
        <v>40</v>
      </c>
      <c r="R27">
        <v>30</v>
      </c>
    </row>
    <row r="28" spans="2:18" ht="90.75" customHeight="1">
      <c r="B28">
        <v>16112501</v>
      </c>
      <c r="C28" s="1" t="s">
        <v>23</v>
      </c>
      <c r="D28" s="8" t="s">
        <v>51</v>
      </c>
      <c r="E28">
        <v>26</v>
      </c>
      <c r="F28">
        <v>3</v>
      </c>
      <c r="G28" s="3">
        <v>0.25</v>
      </c>
      <c r="H28">
        <v>0.45</v>
      </c>
      <c r="I28" s="14">
        <v>0.45</v>
      </c>
      <c r="J28" s="10">
        <f t="shared" si="0"/>
        <v>28.694877160350298</v>
      </c>
      <c r="K28" s="11">
        <f t="shared" si="11"/>
        <v>31.057984691202702</v>
      </c>
      <c r="L28" s="1">
        <f t="shared" si="12"/>
        <v>74.05</v>
      </c>
      <c r="M28" s="12">
        <f t="shared" si="13"/>
        <v>15.782182438192701</v>
      </c>
      <c r="N28" s="12">
        <f t="shared" si="14"/>
        <v>17.0818915801615</v>
      </c>
      <c r="O28" s="12">
        <f t="shared" si="15"/>
        <v>14.519607843137299</v>
      </c>
      <c r="P28" s="13">
        <f t="shared" si="16"/>
        <v>24.683333333333302</v>
      </c>
      <c r="Q28">
        <v>45</v>
      </c>
      <c r="R28">
        <v>30</v>
      </c>
    </row>
    <row r="29" spans="2:18" ht="90.75" customHeight="1">
      <c r="B29">
        <v>16112801</v>
      </c>
      <c r="C29" s="1" t="s">
        <v>38</v>
      </c>
      <c r="D29" s="6" t="s">
        <v>52</v>
      </c>
      <c r="E29">
        <v>30</v>
      </c>
      <c r="F29">
        <v>1</v>
      </c>
      <c r="G29" s="3">
        <v>0.25</v>
      </c>
      <c r="H29">
        <v>0.45</v>
      </c>
      <c r="I29" s="14">
        <v>0.25</v>
      </c>
      <c r="J29" s="10">
        <f t="shared" si="0"/>
        <v>21.6112531969309</v>
      </c>
      <c r="K29" s="11">
        <f t="shared" si="11"/>
        <v>23.3910034602076</v>
      </c>
      <c r="L29" s="1">
        <f t="shared" si="12"/>
        <v>76.05</v>
      </c>
      <c r="M29" s="12">
        <f t="shared" si="13"/>
        <v>16.208439897698199</v>
      </c>
      <c r="N29" s="12">
        <f t="shared" si="14"/>
        <v>17.5432525951557</v>
      </c>
      <c r="O29" s="12">
        <f t="shared" si="15"/>
        <v>14.911764705882399</v>
      </c>
      <c r="P29" s="13">
        <f t="shared" si="16"/>
        <v>25.35</v>
      </c>
      <c r="Q29">
        <v>0</v>
      </c>
      <c r="R29">
        <v>25</v>
      </c>
    </row>
    <row r="30" spans="2:18" ht="90.75" customHeight="1">
      <c r="B30">
        <v>16112901</v>
      </c>
      <c r="C30" s="1" t="s">
        <v>23</v>
      </c>
      <c r="D30" s="8" t="s">
        <v>53</v>
      </c>
      <c r="E30">
        <v>25</v>
      </c>
      <c r="F30">
        <v>3</v>
      </c>
      <c r="G30" s="3">
        <v>0.25</v>
      </c>
      <c r="H30">
        <v>0.4</v>
      </c>
      <c r="I30" s="14">
        <v>0.45</v>
      </c>
      <c r="J30" s="10">
        <f t="shared" si="0"/>
        <v>26.660466558164799</v>
      </c>
      <c r="K30" s="11">
        <f t="shared" si="11"/>
        <v>28.856034392366599</v>
      </c>
      <c r="L30" s="1">
        <f t="shared" si="12"/>
        <v>68.8</v>
      </c>
      <c r="M30" s="12">
        <f t="shared" si="13"/>
        <v>14.663256606990601</v>
      </c>
      <c r="N30" s="12">
        <f t="shared" si="14"/>
        <v>15.8708189158016</v>
      </c>
      <c r="O30" s="12">
        <f t="shared" si="15"/>
        <v>13.490196078431399</v>
      </c>
      <c r="P30" s="13">
        <f t="shared" si="16"/>
        <v>22.933333333333302</v>
      </c>
      <c r="Q30">
        <v>30</v>
      </c>
      <c r="R30">
        <v>45</v>
      </c>
    </row>
    <row r="31" spans="2:18" ht="90.75" customHeight="1">
      <c r="B31">
        <v>16113001</v>
      </c>
      <c r="C31" s="1" t="s">
        <v>23</v>
      </c>
      <c r="D31" s="6" t="s">
        <v>54</v>
      </c>
      <c r="E31">
        <v>15</v>
      </c>
      <c r="F31">
        <v>5</v>
      </c>
      <c r="G31" s="3">
        <v>0.25</v>
      </c>
      <c r="H31">
        <v>0.25</v>
      </c>
      <c r="I31" s="14">
        <v>0.2</v>
      </c>
      <c r="J31" s="10">
        <f t="shared" si="0"/>
        <v>12.801044330775801</v>
      </c>
      <c r="K31" s="11">
        <f t="shared" si="11"/>
        <v>13.855247981545601</v>
      </c>
      <c r="L31" s="1">
        <f t="shared" si="12"/>
        <v>48.05</v>
      </c>
      <c r="M31" s="12">
        <f t="shared" si="13"/>
        <v>10.2408354646206</v>
      </c>
      <c r="N31" s="12">
        <f t="shared" si="14"/>
        <v>11.0841983852364</v>
      </c>
      <c r="O31" s="12">
        <f t="shared" si="15"/>
        <v>9.4215686274509807</v>
      </c>
      <c r="P31" s="13">
        <f t="shared" si="16"/>
        <v>16.016666666666701</v>
      </c>
      <c r="Q31">
        <v>20</v>
      </c>
      <c r="R31">
        <v>45</v>
      </c>
    </row>
    <row r="32" spans="2:18" ht="90.75" customHeight="1">
      <c r="B32">
        <v>16113002</v>
      </c>
      <c r="C32" s="1" t="s">
        <v>21</v>
      </c>
      <c r="D32" s="8" t="s">
        <v>55</v>
      </c>
      <c r="E32">
        <v>22</v>
      </c>
      <c r="F32">
        <v>5</v>
      </c>
      <c r="G32" s="3">
        <v>0.25</v>
      </c>
      <c r="H32">
        <v>0.2</v>
      </c>
      <c r="I32" s="14">
        <v>0.4</v>
      </c>
      <c r="J32" s="10">
        <f t="shared" si="0"/>
        <v>18.0448991190679</v>
      </c>
      <c r="K32" s="11">
        <f t="shared" si="11"/>
        <v>19.530949634755899</v>
      </c>
      <c r="L32" s="1">
        <f t="shared" si="12"/>
        <v>50.8</v>
      </c>
      <c r="M32" s="12">
        <f t="shared" si="13"/>
        <v>10.826939471440699</v>
      </c>
      <c r="N32" s="12">
        <f t="shared" si="14"/>
        <v>11.7185697808535</v>
      </c>
      <c r="O32" s="12">
        <f t="shared" si="15"/>
        <v>9.9607843137254903</v>
      </c>
      <c r="P32" s="13">
        <f t="shared" si="16"/>
        <v>16.933333333333302</v>
      </c>
      <c r="Q32">
        <v>20</v>
      </c>
      <c r="R32">
        <v>40</v>
      </c>
    </row>
    <row r="33" spans="2:18" ht="90.75" customHeight="1">
      <c r="B33">
        <v>16113003</v>
      </c>
      <c r="C33" s="1" t="s">
        <v>25</v>
      </c>
      <c r="D33" s="6" t="s">
        <v>56</v>
      </c>
      <c r="E33">
        <v>32</v>
      </c>
      <c r="F33">
        <v>3</v>
      </c>
      <c r="G33" s="3">
        <v>0.25</v>
      </c>
      <c r="H33">
        <v>0.3</v>
      </c>
      <c r="I33" s="14">
        <v>0.45</v>
      </c>
      <c r="J33" s="10">
        <f t="shared" si="0"/>
        <v>26.0792063861118</v>
      </c>
      <c r="K33" s="11">
        <f t="shared" si="11"/>
        <v>28.226905735556301</v>
      </c>
      <c r="L33" s="1">
        <f t="shared" si="12"/>
        <v>67.3</v>
      </c>
      <c r="M33" s="12">
        <f t="shared" si="13"/>
        <v>14.3435635123615</v>
      </c>
      <c r="N33" s="12">
        <f t="shared" si="14"/>
        <v>15.524798154555899</v>
      </c>
      <c r="O33" s="12">
        <f t="shared" si="15"/>
        <v>13.1960784313726</v>
      </c>
      <c r="P33" s="13">
        <f t="shared" si="16"/>
        <v>22.433333333333302</v>
      </c>
      <c r="Q33">
        <v>45</v>
      </c>
      <c r="R33">
        <v>30</v>
      </c>
    </row>
    <row r="34" spans="2:18" ht="90.75" customHeight="1">
      <c r="B34">
        <v>16113004</v>
      </c>
      <c r="C34" s="1" t="s">
        <v>18</v>
      </c>
      <c r="D34" s="8" t="s">
        <v>56</v>
      </c>
      <c r="E34">
        <v>36</v>
      </c>
      <c r="F34">
        <v>2</v>
      </c>
      <c r="G34" s="3">
        <v>0.25</v>
      </c>
      <c r="H34">
        <v>0.3</v>
      </c>
      <c r="I34" s="14">
        <v>0.25</v>
      </c>
      <c r="J34" s="10">
        <f t="shared" si="0"/>
        <v>19.977266268826401</v>
      </c>
      <c r="K34" s="11">
        <f t="shared" si="11"/>
        <v>21.622452902729702</v>
      </c>
      <c r="L34" s="1">
        <f t="shared" si="12"/>
        <v>70.3</v>
      </c>
      <c r="M34" s="12">
        <f t="shared" si="13"/>
        <v>14.9829497016198</v>
      </c>
      <c r="N34" s="12">
        <f t="shared" si="14"/>
        <v>16.2168396770473</v>
      </c>
      <c r="O34" s="12">
        <f t="shared" si="15"/>
        <v>13.7843137254902</v>
      </c>
      <c r="P34" s="13">
        <f t="shared" si="16"/>
        <v>23.433333333333302</v>
      </c>
      <c r="Q34">
        <v>45</v>
      </c>
      <c r="R34">
        <v>30</v>
      </c>
    </row>
    <row r="35" spans="2:18" ht="90.75" customHeight="1">
      <c r="B35">
        <v>16120201</v>
      </c>
      <c r="C35" s="1" t="s">
        <v>18</v>
      </c>
      <c r="D35" s="8" t="s">
        <v>57</v>
      </c>
      <c r="E35">
        <v>24</v>
      </c>
      <c r="F35">
        <v>4</v>
      </c>
      <c r="G35" s="3">
        <v>0.25</v>
      </c>
      <c r="H35">
        <v>0.3</v>
      </c>
      <c r="I35" s="14">
        <v>0.2</v>
      </c>
      <c r="J35" s="10">
        <f t="shared" si="0"/>
        <v>16.064578005115099</v>
      </c>
      <c r="K35" s="11">
        <f t="shared" si="11"/>
        <v>17.387543252595201</v>
      </c>
      <c r="L35" s="1">
        <f t="shared" si="12"/>
        <v>60.3</v>
      </c>
      <c r="M35" s="12">
        <f t="shared" si="13"/>
        <v>12.851662404092099</v>
      </c>
      <c r="N35" s="12">
        <f t="shared" si="14"/>
        <v>13.910034602076101</v>
      </c>
      <c r="O35" s="12">
        <f t="shared" si="15"/>
        <v>11.823529411764699</v>
      </c>
      <c r="P35" s="13">
        <f t="shared" si="16"/>
        <v>20.100000000000001</v>
      </c>
      <c r="R35">
        <v>20</v>
      </c>
    </row>
    <row r="36" spans="2:18" ht="90.75" customHeight="1">
      <c r="B36">
        <v>16120301</v>
      </c>
      <c r="C36" s="1"/>
      <c r="D36" s="8" t="s">
        <v>58</v>
      </c>
      <c r="E36">
        <v>28</v>
      </c>
      <c r="F36">
        <v>3</v>
      </c>
      <c r="G36" s="3">
        <v>0.25</v>
      </c>
      <c r="H36">
        <v>0.3</v>
      </c>
      <c r="I36" s="14">
        <v>0.45</v>
      </c>
      <c r="J36" s="10">
        <f t="shared" si="0"/>
        <v>24.5291792606371</v>
      </c>
      <c r="K36" s="11">
        <f t="shared" si="11"/>
        <v>26.549229317395401</v>
      </c>
      <c r="L36" s="1">
        <f t="shared" si="12"/>
        <v>63.3</v>
      </c>
      <c r="M36" s="12">
        <f t="shared" si="13"/>
        <v>13.491048593350399</v>
      </c>
      <c r="N36" s="12">
        <f t="shared" si="14"/>
        <v>14.6020761245675</v>
      </c>
      <c r="O36" s="12">
        <f t="shared" si="15"/>
        <v>12.411764705882399</v>
      </c>
      <c r="P36" s="13">
        <f t="shared" si="16"/>
        <v>21.1</v>
      </c>
      <c r="Q36">
        <v>45</v>
      </c>
    </row>
    <row r="37" spans="2:18" ht="90.75" customHeight="1">
      <c r="B37">
        <v>16120302</v>
      </c>
      <c r="C37" s="1"/>
      <c r="D37" s="6" t="s">
        <v>59</v>
      </c>
      <c r="E37">
        <v>6</v>
      </c>
      <c r="F37">
        <v>2</v>
      </c>
      <c r="G37" s="3">
        <v>0.25</v>
      </c>
      <c r="H37">
        <v>0.15</v>
      </c>
      <c r="I37" s="14">
        <v>0.2</v>
      </c>
      <c r="J37" s="10">
        <f t="shared" si="0"/>
        <v>7.3396206308610399</v>
      </c>
      <c r="K37" s="11">
        <f t="shared" si="11"/>
        <v>7.9440599769319498</v>
      </c>
      <c r="L37" s="1">
        <f t="shared" si="12"/>
        <v>27.55</v>
      </c>
      <c r="M37" s="12">
        <f t="shared" si="13"/>
        <v>5.8716965046888303</v>
      </c>
      <c r="N37" s="12">
        <f t="shared" si="14"/>
        <v>6.3552479815455598</v>
      </c>
      <c r="O37" s="12">
        <f t="shared" si="15"/>
        <v>5.4019607843137303</v>
      </c>
      <c r="P37" s="13">
        <f t="shared" si="16"/>
        <v>9.18333333333333</v>
      </c>
      <c r="Q37">
        <v>20</v>
      </c>
    </row>
    <row r="38" spans="2:18" ht="90.75" customHeight="1">
      <c r="B38">
        <v>16120401</v>
      </c>
      <c r="C38" s="1"/>
      <c r="D38" s="6" t="s">
        <v>60</v>
      </c>
      <c r="E38">
        <v>21</v>
      </c>
      <c r="F38">
        <v>2</v>
      </c>
      <c r="G38" s="3">
        <v>0.25</v>
      </c>
      <c r="H38">
        <v>0.1</v>
      </c>
      <c r="I38" s="14">
        <v>0.5</v>
      </c>
      <c r="J38" s="10">
        <f t="shared" si="0"/>
        <v>16.325660699062201</v>
      </c>
      <c r="K38" s="11">
        <f t="shared" si="11"/>
        <v>17.670126874279099</v>
      </c>
      <c r="L38" s="1">
        <f t="shared" si="12"/>
        <v>38.299999999999997</v>
      </c>
      <c r="M38" s="12">
        <f t="shared" si="13"/>
        <v>8.1628303495311201</v>
      </c>
      <c r="N38" s="12">
        <f t="shared" si="14"/>
        <v>8.83506343713956</v>
      </c>
      <c r="O38" s="12">
        <f t="shared" si="15"/>
        <v>7.5098039215686301</v>
      </c>
      <c r="P38" s="13">
        <f t="shared" si="16"/>
        <v>12.766666666666699</v>
      </c>
      <c r="Q38">
        <v>20</v>
      </c>
      <c r="R38">
        <v>45</v>
      </c>
    </row>
    <row r="39" spans="2:18" ht="84" customHeight="1">
      <c r="B39">
        <v>16122001</v>
      </c>
      <c r="C39" s="1" t="s">
        <v>21</v>
      </c>
      <c r="D39" s="6" t="s">
        <v>61</v>
      </c>
      <c r="E39">
        <v>22</v>
      </c>
      <c r="F39">
        <v>5</v>
      </c>
      <c r="G39" s="3">
        <v>0.25</v>
      </c>
      <c r="H39">
        <v>0.2</v>
      </c>
      <c r="I39" s="14">
        <v>0.4</v>
      </c>
      <c r="J39" s="10">
        <f t="shared" si="0"/>
        <v>18.0448991190679</v>
      </c>
      <c r="K39" s="11">
        <f t="shared" si="11"/>
        <v>19.530949634755899</v>
      </c>
      <c r="L39" s="1">
        <f t="shared" si="12"/>
        <v>50.8</v>
      </c>
      <c r="M39" s="12">
        <f t="shared" si="13"/>
        <v>10.826939471440699</v>
      </c>
      <c r="N39" s="12">
        <f t="shared" si="14"/>
        <v>11.7185697808535</v>
      </c>
      <c r="O39" s="12">
        <f t="shared" si="15"/>
        <v>9.9607843137254903</v>
      </c>
      <c r="P39" s="13">
        <f t="shared" si="16"/>
        <v>16.933333333333302</v>
      </c>
      <c r="Q39">
        <v>20</v>
      </c>
      <c r="R39">
        <v>40</v>
      </c>
    </row>
    <row r="40" spans="2:18" ht="90.75" customHeight="1">
      <c r="B40">
        <v>17011301</v>
      </c>
      <c r="C40" s="1" t="s">
        <v>21</v>
      </c>
      <c r="D40" s="6" t="s">
        <v>62</v>
      </c>
      <c r="E40">
        <v>19</v>
      </c>
      <c r="F40">
        <v>5</v>
      </c>
      <c r="G40" s="3">
        <v>0.25</v>
      </c>
      <c r="H40">
        <v>0.2</v>
      </c>
      <c r="I40" s="14">
        <v>0.45</v>
      </c>
      <c r="J40" s="10">
        <f t="shared" si="0"/>
        <v>18.5228241494226</v>
      </c>
      <c r="K40" s="11">
        <f t="shared" si="11"/>
        <v>20.0482331970221</v>
      </c>
      <c r="L40" s="1">
        <f t="shared" si="12"/>
        <v>47.8</v>
      </c>
      <c r="M40" s="12">
        <f t="shared" si="13"/>
        <v>10.1875532821824</v>
      </c>
      <c r="N40" s="12">
        <f t="shared" si="14"/>
        <v>11.0265282583622</v>
      </c>
      <c r="O40" s="12">
        <f t="shared" si="15"/>
        <v>9.37254901960784</v>
      </c>
      <c r="P40" s="13">
        <f t="shared" si="16"/>
        <v>15.9333333333333</v>
      </c>
      <c r="Q40">
        <v>20</v>
      </c>
      <c r="R40">
        <v>45</v>
      </c>
    </row>
    <row r="41" spans="2:18" ht="90.75" customHeight="1">
      <c r="B41">
        <v>17011302</v>
      </c>
      <c r="C41" s="1" t="s">
        <v>38</v>
      </c>
      <c r="D41" s="9" t="s">
        <v>63</v>
      </c>
      <c r="E41">
        <v>18</v>
      </c>
      <c r="F41">
        <v>2</v>
      </c>
      <c r="G41" s="3">
        <v>0.25</v>
      </c>
      <c r="H41">
        <v>0.16</v>
      </c>
      <c r="I41" s="14">
        <v>0.25</v>
      </c>
      <c r="J41" s="10">
        <f t="shared" si="0"/>
        <v>11.4805342426826</v>
      </c>
      <c r="K41" s="11">
        <f t="shared" si="11"/>
        <v>12.425990003844699</v>
      </c>
      <c r="L41" s="1">
        <f t="shared" si="12"/>
        <v>40.4</v>
      </c>
      <c r="M41" s="12">
        <f t="shared" si="13"/>
        <v>8.6104006820119405</v>
      </c>
      <c r="N41" s="12">
        <f t="shared" si="14"/>
        <v>9.3194925028835094</v>
      </c>
      <c r="O41" s="12">
        <f t="shared" si="15"/>
        <v>7.9215686274509798</v>
      </c>
      <c r="P41" s="13">
        <f t="shared" si="16"/>
        <v>13.466666666666701</v>
      </c>
      <c r="Q41">
        <v>20</v>
      </c>
      <c r="R41">
        <v>25</v>
      </c>
    </row>
    <row r="42" spans="2:18" ht="90.75" customHeight="1">
      <c r="B42">
        <v>17011303</v>
      </c>
      <c r="C42" s="1" t="s">
        <v>25</v>
      </c>
      <c r="D42" s="9" t="s">
        <v>64</v>
      </c>
      <c r="E42">
        <v>33</v>
      </c>
      <c r="F42">
        <v>3</v>
      </c>
      <c r="G42" s="3">
        <v>0.25</v>
      </c>
      <c r="H42">
        <v>0.25</v>
      </c>
      <c r="I42" s="14">
        <v>0.45</v>
      </c>
      <c r="J42" s="10">
        <f t="shared" si="0"/>
        <v>24.8198093466636</v>
      </c>
      <c r="K42" s="11">
        <f t="shared" si="11"/>
        <v>26.863793645800602</v>
      </c>
      <c r="L42" s="1">
        <f t="shared" si="12"/>
        <v>64.05</v>
      </c>
      <c r="M42" s="12">
        <f t="shared" si="13"/>
        <v>13.650895140665</v>
      </c>
      <c r="N42" s="12">
        <f t="shared" si="14"/>
        <v>14.7750865051903</v>
      </c>
      <c r="O42" s="12">
        <f t="shared" si="15"/>
        <v>12.5588235294118</v>
      </c>
      <c r="P42" s="13">
        <f t="shared" si="16"/>
        <v>21.35</v>
      </c>
      <c r="Q42">
        <v>45</v>
      </c>
      <c r="R42">
        <v>15</v>
      </c>
    </row>
    <row r="43" spans="2:18" ht="90.75" customHeight="1">
      <c r="B43">
        <v>17011401</v>
      </c>
      <c r="C43" s="1" t="s">
        <v>65</v>
      </c>
      <c r="D43" s="9" t="s">
        <v>66</v>
      </c>
      <c r="E43">
        <v>19</v>
      </c>
      <c r="F43">
        <v>2</v>
      </c>
      <c r="G43" s="3">
        <v>0.25</v>
      </c>
      <c r="H43">
        <v>0.2</v>
      </c>
      <c r="I43" s="14">
        <v>0.25</v>
      </c>
      <c r="J43" s="10">
        <f t="shared" si="0"/>
        <v>12.7308894572322</v>
      </c>
      <c r="K43" s="11">
        <f t="shared" si="11"/>
        <v>13.779315647827801</v>
      </c>
      <c r="L43" s="1">
        <f t="shared" si="12"/>
        <v>44.8</v>
      </c>
      <c r="M43" s="12">
        <f t="shared" si="13"/>
        <v>9.5481670929241194</v>
      </c>
      <c r="N43" s="12">
        <f t="shared" si="14"/>
        <v>10.334486735870801</v>
      </c>
      <c r="O43" s="12">
        <f t="shared" si="15"/>
        <v>8.7843137254902004</v>
      </c>
      <c r="P43" s="13">
        <f t="shared" si="16"/>
        <v>14.9333333333333</v>
      </c>
      <c r="Q43">
        <v>0</v>
      </c>
      <c r="R43">
        <v>25</v>
      </c>
    </row>
    <row r="44" spans="2:18" ht="90.75" customHeight="1">
      <c r="B44">
        <v>17011501</v>
      </c>
      <c r="C44" s="1" t="s">
        <v>21</v>
      </c>
      <c r="D44" s="9" t="s">
        <v>67</v>
      </c>
      <c r="E44">
        <v>26</v>
      </c>
      <c r="F44">
        <v>2</v>
      </c>
      <c r="G44" s="3">
        <v>0.25</v>
      </c>
      <c r="H44">
        <v>0.3</v>
      </c>
      <c r="I44" s="14">
        <v>0.25</v>
      </c>
      <c r="J44" s="10">
        <f t="shared" si="0"/>
        <v>17.135549872122802</v>
      </c>
      <c r="K44" s="11">
        <f t="shared" si="11"/>
        <v>18.546712802768202</v>
      </c>
      <c r="L44" s="1">
        <f t="shared" si="12"/>
        <v>60.3</v>
      </c>
      <c r="M44" s="12">
        <f t="shared" si="13"/>
        <v>12.851662404092099</v>
      </c>
      <c r="N44" s="12">
        <f t="shared" si="14"/>
        <v>13.910034602076101</v>
      </c>
      <c r="O44" s="12">
        <f t="shared" si="15"/>
        <v>11.823529411764699</v>
      </c>
      <c r="P44" s="13">
        <f t="shared" si="16"/>
        <v>20.100000000000001</v>
      </c>
      <c r="Q44">
        <v>0</v>
      </c>
      <c r="R44">
        <v>25</v>
      </c>
    </row>
    <row r="45" spans="2:18" ht="90.75" customHeight="1">
      <c r="B45">
        <v>17011502</v>
      </c>
      <c r="C45" s="1" t="s">
        <v>25</v>
      </c>
      <c r="D45" s="9" t="s">
        <v>68</v>
      </c>
      <c r="E45">
        <v>25</v>
      </c>
      <c r="F45">
        <v>2</v>
      </c>
      <c r="G45" s="3">
        <v>0.25</v>
      </c>
      <c r="H45">
        <v>0.25</v>
      </c>
      <c r="I45" s="14">
        <v>0.45</v>
      </c>
      <c r="J45" s="10">
        <f t="shared" si="0"/>
        <v>21.332248314345499</v>
      </c>
      <c r="K45" s="11">
        <f t="shared" si="11"/>
        <v>23.089021704938698</v>
      </c>
      <c r="L45" s="1">
        <f t="shared" si="12"/>
        <v>55.05</v>
      </c>
      <c r="M45" s="12">
        <f t="shared" si="13"/>
        <v>11.732736572889999</v>
      </c>
      <c r="N45" s="12">
        <f t="shared" si="14"/>
        <v>12.6989619377163</v>
      </c>
      <c r="O45" s="12">
        <f t="shared" si="15"/>
        <v>10.794117647058799</v>
      </c>
      <c r="P45" s="13">
        <f t="shared" si="16"/>
        <v>18.350000000000001</v>
      </c>
      <c r="Q45">
        <v>45</v>
      </c>
      <c r="R45">
        <v>25</v>
      </c>
    </row>
    <row r="46" spans="2:18" ht="90.75" customHeight="1">
      <c r="B46">
        <v>17011601</v>
      </c>
      <c r="C46" s="1" t="s">
        <v>25</v>
      </c>
      <c r="D46" s="9" t="s">
        <v>69</v>
      </c>
      <c r="E46">
        <v>23</v>
      </c>
      <c r="F46">
        <v>2</v>
      </c>
      <c r="G46" s="3">
        <v>0.25</v>
      </c>
      <c r="H46">
        <v>0.25</v>
      </c>
      <c r="I46" s="14">
        <v>0.45</v>
      </c>
      <c r="J46" s="10">
        <f t="shared" si="0"/>
        <v>20.5572347516081</v>
      </c>
      <c r="K46" s="11">
        <f t="shared" si="11"/>
        <v>22.250183495858199</v>
      </c>
      <c r="L46" s="1">
        <f t="shared" si="12"/>
        <v>53.05</v>
      </c>
      <c r="M46" s="12">
        <f t="shared" si="13"/>
        <v>11.3064791133845</v>
      </c>
      <c r="N46" s="12">
        <f t="shared" si="14"/>
        <v>12.237600922722001</v>
      </c>
      <c r="O46" s="12">
        <f t="shared" si="15"/>
        <v>10.401960784313699</v>
      </c>
      <c r="P46" s="13">
        <f t="shared" si="16"/>
        <v>17.683333333333302</v>
      </c>
      <c r="Q46">
        <v>25</v>
      </c>
      <c r="R46">
        <v>45</v>
      </c>
    </row>
    <row r="47" spans="2:18" ht="90.75" customHeight="1">
      <c r="B47">
        <v>17011503</v>
      </c>
      <c r="C47" s="1" t="s">
        <v>25</v>
      </c>
      <c r="D47" s="9" t="s">
        <v>70</v>
      </c>
      <c r="E47">
        <v>29</v>
      </c>
      <c r="F47">
        <v>2</v>
      </c>
      <c r="G47" s="3">
        <v>0.2</v>
      </c>
      <c r="H47">
        <v>0.25</v>
      </c>
      <c r="I47" s="14">
        <v>0.25</v>
      </c>
      <c r="J47" s="10">
        <f t="shared" si="0"/>
        <v>15.7315643648764</v>
      </c>
      <c r="K47" s="11">
        <f t="shared" si="11"/>
        <v>17.027104959630901</v>
      </c>
      <c r="L47" s="1">
        <f t="shared" si="12"/>
        <v>59.05</v>
      </c>
      <c r="M47" s="12">
        <f t="shared" si="13"/>
        <v>11.7986732736573</v>
      </c>
      <c r="N47" s="12">
        <f t="shared" si="14"/>
        <v>12.770328719723199</v>
      </c>
      <c r="O47" s="12">
        <f t="shared" si="15"/>
        <v>10.854779411764699</v>
      </c>
      <c r="P47" s="13">
        <f t="shared" si="16"/>
        <v>14.762499999999999</v>
      </c>
      <c r="Q47">
        <v>0</v>
      </c>
      <c r="R47">
        <v>25</v>
      </c>
    </row>
    <row r="48" spans="2:18" ht="90.75" customHeight="1">
      <c r="B48">
        <v>17011504</v>
      </c>
      <c r="C48" s="1" t="s">
        <v>25</v>
      </c>
      <c r="D48" s="9" t="s">
        <v>71</v>
      </c>
      <c r="E48">
        <v>29</v>
      </c>
      <c r="F48">
        <v>2</v>
      </c>
      <c r="G48" s="3">
        <v>0.2</v>
      </c>
      <c r="H48">
        <v>0.25</v>
      </c>
      <c r="I48" s="14">
        <v>0.25</v>
      </c>
      <c r="J48" s="10">
        <f t="shared" si="0"/>
        <v>15.7315643648764</v>
      </c>
      <c r="K48" s="11">
        <f t="shared" si="11"/>
        <v>17.027104959630901</v>
      </c>
      <c r="L48" s="1">
        <f t="shared" si="12"/>
        <v>59.05</v>
      </c>
      <c r="M48" s="12">
        <f t="shared" si="13"/>
        <v>11.7986732736573</v>
      </c>
      <c r="N48" s="12">
        <f t="shared" si="14"/>
        <v>12.770328719723199</v>
      </c>
      <c r="O48" s="12">
        <f t="shared" si="15"/>
        <v>10.854779411764699</v>
      </c>
      <c r="P48" s="13">
        <f t="shared" si="16"/>
        <v>14.762499999999999</v>
      </c>
      <c r="Q48">
        <v>0</v>
      </c>
      <c r="R48">
        <v>25</v>
      </c>
    </row>
    <row r="49" spans="2:18" ht="90.75" customHeight="1">
      <c r="B49">
        <v>17011602</v>
      </c>
      <c r="C49" s="1" t="s">
        <v>28</v>
      </c>
      <c r="D49" s="9" t="s">
        <v>72</v>
      </c>
      <c r="E49">
        <v>28</v>
      </c>
      <c r="F49">
        <v>2</v>
      </c>
      <c r="G49" s="3">
        <v>0.25</v>
      </c>
      <c r="H49">
        <v>0.25</v>
      </c>
      <c r="I49" s="14">
        <v>0.25</v>
      </c>
      <c r="J49" s="10">
        <f t="shared" si="0"/>
        <v>16.496163682864399</v>
      </c>
      <c r="K49" s="11">
        <f t="shared" si="11"/>
        <v>17.854671280276801</v>
      </c>
      <c r="L49" s="1">
        <f t="shared" si="12"/>
        <v>58.05</v>
      </c>
      <c r="M49" s="12">
        <f t="shared" si="13"/>
        <v>12.372122762148299</v>
      </c>
      <c r="N49" s="12">
        <f t="shared" si="14"/>
        <v>13.3910034602076</v>
      </c>
      <c r="O49" s="12">
        <f t="shared" si="15"/>
        <v>11.382352941176499</v>
      </c>
      <c r="P49" s="13">
        <f t="shared" si="16"/>
        <v>19.350000000000001</v>
      </c>
      <c r="Q49">
        <v>0</v>
      </c>
      <c r="R49">
        <v>25</v>
      </c>
    </row>
    <row r="50" spans="2:18" ht="90.75" customHeight="1">
      <c r="B50">
        <v>17011901</v>
      </c>
      <c r="C50" s="1" t="s">
        <v>38</v>
      </c>
      <c r="D50" s="9" t="s">
        <v>73</v>
      </c>
      <c r="E50">
        <v>13</v>
      </c>
      <c r="F50">
        <v>3</v>
      </c>
      <c r="G50" s="3">
        <v>0.25</v>
      </c>
      <c r="H50">
        <v>0.25</v>
      </c>
      <c r="I50" s="14">
        <v>0.45</v>
      </c>
      <c r="J50" s="10">
        <f t="shared" ref="J50:J55" si="17">(E50+F50+($K$58*H50+$M$58)*$L$58)/(1-G50)/(1-$O$58)/(1-I50)/$N$58</f>
        <v>17.069673719290101</v>
      </c>
      <c r="K50" s="11">
        <f t="shared" ref="K50:K55" si="18">(E50+F50+($K$58*H50+$M$58)*$L$58)/(1-G50)/(1-$P$58)/(1-I50)/$N$58</f>
        <v>18.475411554996299</v>
      </c>
      <c r="L50" s="1">
        <f t="shared" ref="L50:L55" si="19">E50+F50+($K$58*H50+$M$58)*$L$58</f>
        <v>44.05</v>
      </c>
      <c r="M50" s="12">
        <f t="shared" ref="M50:M55" si="20">L50/(1-G50)/(1-$O$58)/$N$58</f>
        <v>9.3883205456095506</v>
      </c>
      <c r="N50" s="12">
        <f t="shared" ref="N50:N55" si="21">L50/(1-G50)/(1-$P$58)/$N$58</f>
        <v>10.161476355248</v>
      </c>
      <c r="O50" s="12">
        <f t="shared" ref="O50:O55" si="22">L50/(1-G50)/$N$58</f>
        <v>8.6372549019607803</v>
      </c>
      <c r="P50" s="13">
        <f t="shared" ref="P50:P55" si="23">O50*$N$58-L50</f>
        <v>14.6833333333333</v>
      </c>
      <c r="Q50">
        <v>25</v>
      </c>
      <c r="R50">
        <v>45</v>
      </c>
    </row>
    <row r="51" spans="2:18" ht="90.75" customHeight="1">
      <c r="B51">
        <v>17011902</v>
      </c>
      <c r="C51" s="1" t="s">
        <v>21</v>
      </c>
      <c r="D51" s="9" t="s">
        <v>80</v>
      </c>
      <c r="E51">
        <v>28</v>
      </c>
      <c r="F51">
        <v>2</v>
      </c>
      <c r="G51" s="3">
        <v>0.2</v>
      </c>
      <c r="H51">
        <v>0.2</v>
      </c>
      <c r="I51" s="14">
        <v>0.25</v>
      </c>
      <c r="J51" s="10">
        <f t="shared" si="17"/>
        <v>14.332907075873825</v>
      </c>
      <c r="K51" s="11">
        <f t="shared" si="18"/>
        <v>15.51326412918108</v>
      </c>
      <c r="L51" s="1">
        <f t="shared" si="19"/>
        <v>53.8</v>
      </c>
      <c r="M51" s="12">
        <f t="shared" si="20"/>
        <v>10.749680306905368</v>
      </c>
      <c r="N51" s="12">
        <f t="shared" si="21"/>
        <v>11.634948096885811</v>
      </c>
      <c r="O51" s="12">
        <f t="shared" si="22"/>
        <v>9.8897058823529385</v>
      </c>
      <c r="P51" s="13">
        <f t="shared" si="23"/>
        <v>13.449999999999989</v>
      </c>
      <c r="Q51">
        <v>0</v>
      </c>
      <c r="R51">
        <v>25</v>
      </c>
    </row>
    <row r="52" spans="2:18" ht="90.75" customHeight="1">
      <c r="B52">
        <v>17020501</v>
      </c>
      <c r="C52" s="1" t="s">
        <v>21</v>
      </c>
      <c r="D52" s="9" t="s">
        <v>81</v>
      </c>
      <c r="E52">
        <v>58</v>
      </c>
      <c r="F52">
        <v>2</v>
      </c>
      <c r="G52" s="3">
        <v>0.2</v>
      </c>
      <c r="H52">
        <v>0.25</v>
      </c>
      <c r="I52" s="14">
        <v>0.25</v>
      </c>
      <c r="J52" s="10">
        <f t="shared" si="17"/>
        <v>23.457480818414318</v>
      </c>
      <c r="K52" s="11">
        <f t="shared" si="18"/>
        <v>25.389273356401382</v>
      </c>
      <c r="L52" s="1">
        <f t="shared" si="19"/>
        <v>88.05</v>
      </c>
      <c r="M52" s="12">
        <f t="shared" si="20"/>
        <v>17.593110613810737</v>
      </c>
      <c r="N52" s="12">
        <f t="shared" si="21"/>
        <v>19.041955017301035</v>
      </c>
      <c r="O52" s="12">
        <f t="shared" si="22"/>
        <v>16.18566176470588</v>
      </c>
      <c r="P52" s="13">
        <f t="shared" si="23"/>
        <v>22.012499999999989</v>
      </c>
      <c r="Q52">
        <v>30</v>
      </c>
      <c r="R52">
        <v>25</v>
      </c>
    </row>
    <row r="53" spans="2:18" ht="90.75" customHeight="1">
      <c r="B53">
        <v>17020502</v>
      </c>
      <c r="C53" s="1" t="s">
        <v>21</v>
      </c>
      <c r="D53" s="9" t="s">
        <v>82</v>
      </c>
      <c r="E53">
        <v>55</v>
      </c>
      <c r="F53">
        <v>2</v>
      </c>
      <c r="G53" s="3">
        <v>0.24</v>
      </c>
      <c r="H53">
        <v>0.2</v>
      </c>
      <c r="I53" s="14">
        <v>0.3</v>
      </c>
      <c r="J53" s="10">
        <f t="shared" si="17"/>
        <v>24.27744553198854</v>
      </c>
      <c r="K53" s="11">
        <f t="shared" si="18"/>
        <v>26.276764575799358</v>
      </c>
      <c r="L53" s="1">
        <f t="shared" si="19"/>
        <v>80.8</v>
      </c>
      <c r="M53" s="12">
        <f t="shared" si="20"/>
        <v>16.994211872391976</v>
      </c>
      <c r="N53" s="12">
        <f t="shared" si="21"/>
        <v>18.393735203059553</v>
      </c>
      <c r="O53" s="12">
        <f t="shared" si="22"/>
        <v>15.634674922600619</v>
      </c>
      <c r="P53" s="13">
        <f t="shared" si="23"/>
        <v>25.515789473684208</v>
      </c>
      <c r="Q53">
        <v>30</v>
      </c>
      <c r="R53">
        <v>25</v>
      </c>
    </row>
    <row r="54" spans="2:18" ht="90.75" customHeight="1">
      <c r="B54">
        <v>17020601</v>
      </c>
      <c r="C54" s="1" t="s">
        <v>83</v>
      </c>
      <c r="D54" s="9" t="s">
        <v>84</v>
      </c>
      <c r="E54">
        <v>37</v>
      </c>
      <c r="F54">
        <v>2</v>
      </c>
      <c r="G54" s="3">
        <v>0.2</v>
      </c>
      <c r="H54">
        <v>0.3</v>
      </c>
      <c r="I54" s="14">
        <v>0.3</v>
      </c>
      <c r="J54" s="10">
        <f t="shared" si="17"/>
        <v>20.35189075630252</v>
      </c>
      <c r="K54" s="11">
        <f t="shared" si="18"/>
        <v>22.027928818586258</v>
      </c>
      <c r="L54" s="1">
        <f t="shared" si="19"/>
        <v>71.3</v>
      </c>
      <c r="M54" s="12">
        <f t="shared" si="20"/>
        <v>14.246323529411763</v>
      </c>
      <c r="N54" s="12">
        <f t="shared" si="21"/>
        <v>15.41955017301038</v>
      </c>
      <c r="O54" s="12">
        <f t="shared" si="22"/>
        <v>13.106617647058822</v>
      </c>
      <c r="P54" s="13">
        <f t="shared" si="23"/>
        <v>17.824999999999989</v>
      </c>
      <c r="Q54">
        <v>30</v>
      </c>
      <c r="R54">
        <v>25</v>
      </c>
    </row>
    <row r="55" spans="2:18" ht="90.75" customHeight="1">
      <c r="B55">
        <v>17020701</v>
      </c>
      <c r="C55" s="1" t="s">
        <v>21</v>
      </c>
      <c r="D55" s="9" t="s">
        <v>82</v>
      </c>
      <c r="E55">
        <v>60</v>
      </c>
      <c r="F55">
        <v>2</v>
      </c>
      <c r="G55" s="3">
        <v>0.2</v>
      </c>
      <c r="H55">
        <v>0.2</v>
      </c>
      <c r="I55" s="14">
        <v>0.3</v>
      </c>
      <c r="J55" s="10">
        <f t="shared" si="17"/>
        <v>24.490774570697841</v>
      </c>
      <c r="K55" s="11">
        <f t="shared" si="18"/>
        <v>26.507661888284723</v>
      </c>
      <c r="L55" s="1">
        <f t="shared" si="19"/>
        <v>85.8</v>
      </c>
      <c r="M55" s="12">
        <f t="shared" si="20"/>
        <v>17.14354219948849</v>
      </c>
      <c r="N55" s="12">
        <f t="shared" si="21"/>
        <v>18.555363321799305</v>
      </c>
      <c r="O55" s="12">
        <f t="shared" si="22"/>
        <v>15.772058823529409</v>
      </c>
      <c r="P55" s="13">
        <f t="shared" si="23"/>
        <v>21.449999999999989</v>
      </c>
      <c r="Q55">
        <v>30</v>
      </c>
      <c r="R55">
        <v>25</v>
      </c>
    </row>
    <row r="57" spans="2:18">
      <c r="K57" s="15" t="s">
        <v>74</v>
      </c>
      <c r="L57" s="15" t="s">
        <v>75</v>
      </c>
      <c r="M57" s="15" t="s">
        <v>76</v>
      </c>
      <c r="N57" s="15" t="s">
        <v>77</v>
      </c>
      <c r="O57" s="15" t="s">
        <v>78</v>
      </c>
      <c r="P57" s="15" t="s">
        <v>79</v>
      </c>
    </row>
    <row r="58" spans="2:18">
      <c r="K58" s="16">
        <v>100</v>
      </c>
      <c r="L58" s="14">
        <v>0.85</v>
      </c>
      <c r="M58">
        <v>8</v>
      </c>
      <c r="N58">
        <v>6.8</v>
      </c>
      <c r="O58" s="14">
        <v>0.08</v>
      </c>
      <c r="P58" s="14">
        <v>0.15</v>
      </c>
    </row>
  </sheetData>
  <phoneticPr fontId="5" type="noConversion"/>
  <dataValidations count="3">
    <dataValidation type="custom" allowBlank="1" showInputMessage="1" showErrorMessage="1" sqref="C1">
      <formula1>"爬爬服"</formula1>
    </dataValidation>
    <dataValidation type="list" showInputMessage="1" showErrorMessage="1" sqref="C2:C55">
      <formula1>"爬爬服,婴儿套装,连衣裙,套装,外套,鞋子,裤子,衬衫,T-shirt,袜子,口水巾,手套"</formula1>
    </dataValidation>
    <dataValidation type="list" allowBlank="1" showInputMessage="1" showErrorMessage="1" sqref="Q2:Q6 R2:R4">
      <formula1>"0,1"</formula1>
    </dataValidation>
  </dataValidations>
  <hyperlinks>
    <hyperlink ref="D5" r:id="rId1"/>
    <hyperlink ref="D4" r:id="rId2"/>
    <hyperlink ref="D6" r:id="rId3"/>
    <hyperlink ref="S6" r:id="rId4"/>
    <hyperlink ref="D8" r:id="rId5"/>
    <hyperlink ref="D9" r:id="rId6"/>
    <hyperlink ref="D10" r:id="rId7"/>
    <hyperlink ref="D11" r:id="rId8"/>
    <hyperlink ref="D12" r:id="rId9"/>
    <hyperlink ref="D13" r:id="rId10"/>
    <hyperlink ref="D14" r:id="rId11"/>
    <hyperlink ref="D15" r:id="rId12"/>
    <hyperlink ref="D16" r:id="rId13"/>
    <hyperlink ref="D19" r:id="rId14"/>
    <hyperlink ref="D20" r:id="rId15"/>
    <hyperlink ref="D21" r:id="rId16"/>
    <hyperlink ref="D22" r:id="rId17"/>
    <hyperlink ref="D23" r:id="rId18" tooltip="https://detail.1688.com/offer/542005628301.html?spm=a2615.7691456.0.0.E27Va6"/>
    <hyperlink ref="D24" r:id="rId19"/>
    <hyperlink ref="D25" r:id="rId20"/>
    <hyperlink ref="D26" r:id="rId21" tooltip="https://detail.1688.com/offer/535604104982.html?spm=a2615.7691456.0.0.ceDRcB"/>
    <hyperlink ref="D18" r:id="rId22"/>
    <hyperlink ref="D28" r:id="rId23"/>
    <hyperlink ref="D29" r:id="rId24"/>
    <hyperlink ref="D30" r:id="rId25"/>
    <hyperlink ref="D31" r:id="rId26"/>
    <hyperlink ref="D32" r:id="rId27" tooltip="https://detail.1688.com/offer/522866160965.html?spm=b26110380.8015204.1688002.2.oTUzYR"/>
    <hyperlink ref="D33" r:id="rId28"/>
    <hyperlink ref="D34" r:id="rId29"/>
    <hyperlink ref="D37" r:id="rId30"/>
    <hyperlink ref="D38" r:id="rId31"/>
    <hyperlink ref="D39" r:id="rId32"/>
    <hyperlink ref="D40" r:id="rId33"/>
    <hyperlink ref="D41" r:id="rId34"/>
    <hyperlink ref="D42" r:id="rId35"/>
    <hyperlink ref="D43" r:id="rId36"/>
    <hyperlink ref="D44" r:id="rId37"/>
    <hyperlink ref="D45" r:id="rId38"/>
    <hyperlink ref="D46" r:id="rId39"/>
    <hyperlink ref="D49" r:id="rId40"/>
    <hyperlink ref="D50" r:id="rId41"/>
    <hyperlink ref="D52" r:id="rId42"/>
    <hyperlink ref="D51" r:id="rId43"/>
    <hyperlink ref="D53" r:id="rId44"/>
    <hyperlink ref="D54" r:id="rId45"/>
    <hyperlink ref="D55" r:id="rId46"/>
  </hyperlinks>
  <pageMargins left="0.69930555555555596" right="0.69930555555555596" top="0.75" bottom="0.75" header="0.3" footer="0.3"/>
  <pageSetup paperSize="9" orientation="portrait" horizontalDpi="200" verticalDpi="300"/>
  <drawing r:id="rId47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2006-09-13T11:21:00Z</dcterms:created>
  <dcterms:modified xsi:type="dcterms:W3CDTF">2017-02-07T15:22:04Z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