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65" i="1"/>
  <c r="M65" s="1"/>
  <c r="K65"/>
  <c r="J65"/>
  <c r="L64"/>
  <c r="N64" s="1"/>
  <c r="K64"/>
  <c r="J64"/>
  <c r="J59"/>
  <c r="K59"/>
  <c r="L59"/>
  <c r="M59" s="1"/>
  <c r="O59"/>
  <c r="P59" s="1"/>
  <c r="J60"/>
  <c r="K60"/>
  <c r="L60"/>
  <c r="N60" s="1"/>
  <c r="L63"/>
  <c r="O63" s="1"/>
  <c r="P63" s="1"/>
  <c r="K63"/>
  <c r="J63"/>
  <c r="L62"/>
  <c r="N62" s="1"/>
  <c r="K62"/>
  <c r="J62"/>
  <c r="L61"/>
  <c r="M61" s="1"/>
  <c r="K61"/>
  <c r="J61"/>
  <c r="O65" l="1"/>
  <c r="P65" s="1"/>
  <c r="N65"/>
  <c r="M64"/>
  <c r="O64"/>
  <c r="P64" s="1"/>
  <c r="M62"/>
  <c r="M63"/>
  <c r="O60"/>
  <c r="P60" s="1"/>
  <c r="N59"/>
  <c r="M60"/>
  <c r="N63"/>
  <c r="O61"/>
  <c r="P61" s="1"/>
  <c r="N61"/>
  <c r="O62"/>
  <c r="P62" s="1"/>
  <c r="L58"/>
  <c r="M58" s="1"/>
  <c r="K58"/>
  <c r="J58"/>
  <c r="L57"/>
  <c r="O57" s="1"/>
  <c r="P57" s="1"/>
  <c r="K57"/>
  <c r="J57"/>
  <c r="M56"/>
  <c r="L56"/>
  <c r="N56" s="1"/>
  <c r="K56"/>
  <c r="J56"/>
  <c r="L55"/>
  <c r="M55" s="1"/>
  <c r="K55"/>
  <c r="J55"/>
  <c r="L54"/>
  <c r="O54" s="1"/>
  <c r="P54" s="1"/>
  <c r="K54"/>
  <c r="J54"/>
  <c r="L53"/>
  <c r="O53" s="1"/>
  <c r="P53" s="1"/>
  <c r="K53"/>
  <c r="J53"/>
  <c r="L52"/>
  <c r="N52" s="1"/>
  <c r="K52"/>
  <c r="J52"/>
  <c r="L51"/>
  <c r="M51" s="1"/>
  <c r="K51"/>
  <c r="J51"/>
  <c r="N50"/>
  <c r="M50"/>
  <c r="L50"/>
  <c r="O50" s="1"/>
  <c r="P50" s="1"/>
  <c r="K50"/>
  <c r="J50"/>
  <c r="L49"/>
  <c r="O49" s="1"/>
  <c r="P49" s="1"/>
  <c r="K49"/>
  <c r="J49"/>
  <c r="O48"/>
  <c r="P48" s="1"/>
  <c r="M48"/>
  <c r="L48"/>
  <c r="N48" s="1"/>
  <c r="K48"/>
  <c r="J48"/>
  <c r="N47"/>
  <c r="L47"/>
  <c r="M47" s="1"/>
  <c r="K47"/>
  <c r="J47"/>
  <c r="L46"/>
  <c r="N46" s="1"/>
  <c r="K46"/>
  <c r="J46"/>
  <c r="L45"/>
  <c r="O45" s="1"/>
  <c r="P45" s="1"/>
  <c r="K45"/>
  <c r="J45"/>
  <c r="L44"/>
  <c r="N44" s="1"/>
  <c r="K44"/>
  <c r="J44"/>
  <c r="L43"/>
  <c r="M43" s="1"/>
  <c r="K43"/>
  <c r="J43"/>
  <c r="L42"/>
  <c r="O42" s="1"/>
  <c r="P42" s="1"/>
  <c r="K42"/>
  <c r="J42"/>
  <c r="L41"/>
  <c r="O41" s="1"/>
  <c r="P41" s="1"/>
  <c r="K41"/>
  <c r="J41"/>
  <c r="L40"/>
  <c r="N40" s="1"/>
  <c r="K40"/>
  <c r="J40"/>
  <c r="L39"/>
  <c r="M39" s="1"/>
  <c r="K39"/>
  <c r="J39"/>
  <c r="L38"/>
  <c r="N38" s="1"/>
  <c r="K38"/>
  <c r="J38"/>
  <c r="L37"/>
  <c r="O37" s="1"/>
  <c r="P37" s="1"/>
  <c r="K37"/>
  <c r="J37"/>
  <c r="L36"/>
  <c r="N36" s="1"/>
  <c r="K36"/>
  <c r="J36"/>
  <c r="L35"/>
  <c r="M35" s="1"/>
  <c r="K35"/>
  <c r="J35"/>
  <c r="L34"/>
  <c r="N34" s="1"/>
  <c r="K34"/>
  <c r="J34"/>
  <c r="L33"/>
  <c r="O33" s="1"/>
  <c r="P33" s="1"/>
  <c r="K33"/>
  <c r="J33"/>
  <c r="L32"/>
  <c r="N32" s="1"/>
  <c r="K32"/>
  <c r="J32"/>
  <c r="L31"/>
  <c r="M31" s="1"/>
  <c r="K31"/>
  <c r="J31"/>
  <c r="L30"/>
  <c r="N30" s="1"/>
  <c r="K30"/>
  <c r="J30"/>
  <c r="L29"/>
  <c r="O29" s="1"/>
  <c r="P29" s="1"/>
  <c r="K29"/>
  <c r="J29"/>
  <c r="L28"/>
  <c r="N28" s="1"/>
  <c r="K28"/>
  <c r="J28"/>
  <c r="L27"/>
  <c r="M27" s="1"/>
  <c r="K27"/>
  <c r="J27"/>
  <c r="L26"/>
  <c r="O26" s="1"/>
  <c r="P26" s="1"/>
  <c r="K26"/>
  <c r="J26"/>
  <c r="L25"/>
  <c r="O25" s="1"/>
  <c r="P25" s="1"/>
  <c r="K25"/>
  <c r="J25"/>
  <c r="L24"/>
  <c r="N24" s="1"/>
  <c r="K24"/>
  <c r="J24"/>
  <c r="L23"/>
  <c r="M23" s="1"/>
  <c r="K23"/>
  <c r="J23"/>
  <c r="L22"/>
  <c r="O22" s="1"/>
  <c r="P22" s="1"/>
  <c r="K22"/>
  <c r="J22"/>
  <c r="L21"/>
  <c r="O21" s="1"/>
  <c r="P21" s="1"/>
  <c r="K21"/>
  <c r="J21"/>
  <c r="L20"/>
  <c r="M20" s="1"/>
  <c r="K20"/>
  <c r="J20"/>
  <c r="L19"/>
  <c r="M19" s="1"/>
  <c r="K19"/>
  <c r="J19"/>
  <c r="L18"/>
  <c r="N18" s="1"/>
  <c r="K18"/>
  <c r="J18"/>
  <c r="L17"/>
  <c r="O17" s="1"/>
  <c r="P17" s="1"/>
  <c r="K17"/>
  <c r="J17"/>
  <c r="L16"/>
  <c r="N16" s="1"/>
  <c r="K16"/>
  <c r="J16"/>
  <c r="L15"/>
  <c r="M15" s="1"/>
  <c r="K15"/>
  <c r="J15"/>
  <c r="L14"/>
  <c r="N14" s="1"/>
  <c r="K14"/>
  <c r="J14"/>
  <c r="L13"/>
  <c r="O13" s="1"/>
  <c r="P13" s="1"/>
  <c r="K13"/>
  <c r="J13"/>
  <c r="L12"/>
  <c r="N12" s="1"/>
  <c r="K12"/>
  <c r="J12"/>
  <c r="L11"/>
  <c r="O11" s="1"/>
  <c r="P11" s="1"/>
  <c r="K11"/>
  <c r="J11"/>
  <c r="L10"/>
  <c r="N10" s="1"/>
  <c r="K10"/>
  <c r="J10"/>
  <c r="L9"/>
  <c r="O9" s="1"/>
  <c r="P9" s="1"/>
  <c r="K9"/>
  <c r="J9"/>
  <c r="M8"/>
  <c r="L8"/>
  <c r="N8" s="1"/>
  <c r="K8"/>
  <c r="J8"/>
  <c r="L7"/>
  <c r="O7" s="1"/>
  <c r="P7" s="1"/>
  <c r="K7"/>
  <c r="J7"/>
  <c r="L6"/>
  <c r="N6" s="1"/>
  <c r="K6"/>
  <c r="J6"/>
  <c r="L5"/>
  <c r="O5" s="1"/>
  <c r="P5" s="1"/>
  <c r="K5"/>
  <c r="J5"/>
  <c r="L4"/>
  <c r="N4" s="1"/>
  <c r="K4"/>
  <c r="J4"/>
  <c r="M3"/>
  <c r="L3"/>
  <c r="O3" s="1"/>
  <c r="P3" s="1"/>
  <c r="K3"/>
  <c r="J3"/>
  <c r="M2"/>
  <c r="L2"/>
  <c r="N2" s="1"/>
  <c r="K2"/>
  <c r="J2"/>
  <c r="N3" l="1"/>
  <c r="M4"/>
  <c r="M38"/>
  <c r="N43"/>
  <c r="M44"/>
  <c r="N58"/>
  <c r="M12"/>
  <c r="N31"/>
  <c r="M32"/>
  <c r="M34"/>
  <c r="O56"/>
  <c r="P56" s="1"/>
  <c r="N27"/>
  <c r="M28"/>
  <c r="O34"/>
  <c r="P34" s="1"/>
  <c r="M52"/>
  <c r="O32"/>
  <c r="P32" s="1"/>
  <c r="O8"/>
  <c r="P8" s="1"/>
  <c r="N11"/>
  <c r="O18"/>
  <c r="P18" s="1"/>
  <c r="M10"/>
  <c r="M11"/>
  <c r="M18"/>
  <c r="N20"/>
  <c r="O24"/>
  <c r="P24" s="1"/>
  <c r="N26"/>
  <c r="M30"/>
  <c r="O40"/>
  <c r="P40" s="1"/>
  <c r="N42"/>
  <c r="M46"/>
  <c r="O58"/>
  <c r="P58" s="1"/>
  <c r="M22"/>
  <c r="N23"/>
  <c r="M24"/>
  <c r="M26"/>
  <c r="N35"/>
  <c r="M36"/>
  <c r="O38"/>
  <c r="P38" s="1"/>
  <c r="N39"/>
  <c r="M40"/>
  <c r="M42"/>
  <c r="N51"/>
  <c r="M54"/>
  <c r="N55"/>
  <c r="O30"/>
  <c r="P30" s="1"/>
  <c r="O46"/>
  <c r="P46" s="1"/>
  <c r="O4"/>
  <c r="P4" s="1"/>
  <c r="N7"/>
  <c r="O12"/>
  <c r="P12" s="1"/>
  <c r="M6"/>
  <c r="M7"/>
  <c r="M14"/>
  <c r="N15"/>
  <c r="M16"/>
  <c r="O20"/>
  <c r="P20" s="1"/>
  <c r="N22"/>
  <c r="O28"/>
  <c r="P28" s="1"/>
  <c r="O36"/>
  <c r="P36" s="1"/>
  <c r="O44"/>
  <c r="P44" s="1"/>
  <c r="O52"/>
  <c r="P52" s="1"/>
  <c r="N54"/>
  <c r="O16"/>
  <c r="P16" s="1"/>
  <c r="N19"/>
  <c r="O2"/>
  <c r="P2" s="1"/>
  <c r="N5"/>
  <c r="O6"/>
  <c r="P6" s="1"/>
  <c r="N17"/>
  <c r="N21"/>
  <c r="N25"/>
  <c r="N29"/>
  <c r="N33"/>
  <c r="N37"/>
  <c r="N41"/>
  <c r="N45"/>
  <c r="N49"/>
  <c r="N53"/>
  <c r="N57"/>
  <c r="N9"/>
  <c r="O10"/>
  <c r="P10" s="1"/>
  <c r="N13"/>
  <c r="O14"/>
  <c r="P14" s="1"/>
  <c r="M5"/>
  <c r="M9"/>
  <c r="M13"/>
  <c r="O15"/>
  <c r="P15" s="1"/>
  <c r="M17"/>
  <c r="O19"/>
  <c r="P19" s="1"/>
  <c r="M21"/>
  <c r="O23"/>
  <c r="P23" s="1"/>
  <c r="M25"/>
  <c r="O27"/>
  <c r="P27" s="1"/>
  <c r="M29"/>
  <c r="O31"/>
  <c r="P31" s="1"/>
  <c r="M33"/>
  <c r="O35"/>
  <c r="P35" s="1"/>
  <c r="M37"/>
  <c r="O39"/>
  <c r="P39" s="1"/>
  <c r="M41"/>
  <c r="O43"/>
  <c r="P43" s="1"/>
  <c r="M45"/>
  <c r="O47"/>
  <c r="P47" s="1"/>
  <c r="M49"/>
  <c r="O51"/>
  <c r="P51" s="1"/>
  <c r="M53"/>
  <c r="O55"/>
  <c r="P55" s="1"/>
  <c r="M57"/>
</calcChain>
</file>

<file path=xl/sharedStrings.xml><?xml version="1.0" encoding="utf-8"?>
<sst xmlns="http://schemas.openxmlformats.org/spreadsheetml/2006/main" count="152" uniqueCount="96">
  <si>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</si>
  <si>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</si>
  <si>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</si>
  <si>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</si>
  <si>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</si>
  <si>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</si>
  <si>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</si>
  <si>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</si>
  <si>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</si>
  <si>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</si>
  <si>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</si>
  <si>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</si>
  <si>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</si>
  <si>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</si>
  <si>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</si>
  <si>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</si>
  <si>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</si>
  <si>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</si>
  <si>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</si>
  <si>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</si>
  <si>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</si>
  <si>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</si>
  <si>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</si>
  <si>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</si>
  <si>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</si>
  <si>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</si>
  <si>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</si>
  <si>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</si>
  <si>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</si>
  <si>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</si>
  <si>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</si>
  <si>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</si>
  <si>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</si>
  <si>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</si>
  <si>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</si>
  <si>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</si>
  <si>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</si>
  <si>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</si>
  <si>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</si>
  <si>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</si>
  <si>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</si>
  <si>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</si>
  <si>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</si>
  <si>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</si>
  <si>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</si>
  <si>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</si>
  <si>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</si>
  <si>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</si>
  <si>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</si>
  <si>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</si>
  <si>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</si>
  <si>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</si>
  <si>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</si>
  <si>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</si>
  <si>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</si>
  <si>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</si>
  <si>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</si>
  <si>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</si>
  <si>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</si>
  <si>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</si>
  <si>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</si>
  <si>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</si>
  <si>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</si>
  <si>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</si>
  <si>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</si>
  <si>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</si>
  <si>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</si>
  <si>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</si>
  <si>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</si>
  <si>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</si>
  <si>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</si>
  <si>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</si>
  <si>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</si>
  <si>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</si>
  <si>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</si>
  <si>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</si>
  <si>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</si>
  <si>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</si>
  <si>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</si>
  <si>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</si>
  <si>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https://detail.1688.com/offer/543452736487.html?spm=a2615.7691456.0.0.UWc1Wy</t>
  </si>
  <si>
    <t>https://detail.1688.com/offer/543879481659.html?spm=a2615.7691456.0.0.UWc1Wy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</si>
  <si>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</si>
  <si>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</si>
  <si>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</si>
  <si>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</si>
  <si>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</si>
  <si>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</si>
  <si>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https://detail.1688.com/offer/544516029305.html?spm=0.0.0.0.D3IAEt</t>
  </si>
  <si>
    <t>https://detail.1688.com/offer/541801369107.html?spm=0.0.0.0.D3IAEt</t>
    <phoneticPr fontId="5" type="noConversion"/>
  </si>
  <si>
    <t>https://detail.1688.com/offer/542163784708.html?spm=0.0.0.0.D3IAEt</t>
    <phoneticPr fontId="5" type="noConversion"/>
  </si>
  <si>
    <t>https://detail.1688.com/offer/536596301611.html?spm=a2615.7691456.0.0.HFQWm0</t>
    <phoneticPr fontId="5" type="noConversion"/>
  </si>
  <si>
    <t>https://detail.1688.com/offer/520727227145.html?spm=b26110380.7927930.tkhy006.2.4cRHSy</t>
    <phoneticPr fontId="5" type="noConversion"/>
  </si>
  <si>
    <t>https://detail.1688.com/offer/45288474070.html?spm=0.0.0.0.ROTFEe</t>
    <phoneticPr fontId="5" type="noConversion"/>
  </si>
  <si>
    <t>https://detail.1688.com/offer/542800642320.html?spm=b26110380.7927930.xshy005.529.St2Fw9</t>
    <phoneticPr fontId="5" type="noConversion"/>
  </si>
  <si>
    <t>https://detail.1688.com/offer/45422676746.html?spm=b26110380.8015204.xshy005.17.K9Fn6R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</si>
</sst>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Font="1" applyAlignment="1">
      <alignment vertical="center"/>
    </xf>
    <xf numFmtId="0" fontId="1" fillId="0" borderId="0" xfId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0</xdr:col>
      <xdr:colOff>1051890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847" y="64523179"/>
          <a:ext cx="1027043" cy="1035791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0</xdr:col>
      <xdr:colOff>1061079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9696" y="65642573"/>
          <a:ext cx="101138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66836512"/>
          <a:ext cx="1078329" cy="9939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0</xdr:col>
      <xdr:colOff>1067242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70228240"/>
          <a:ext cx="1067242" cy="1060174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0</xdr:col>
      <xdr:colOff>1060173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33130" y="71371239"/>
          <a:ext cx="1027043" cy="1027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"/>
  <sheetViews>
    <sheetView tabSelected="1" zoomScale="115" zoomScaleNormal="115" workbookViewId="0">
      <pane ySplit="1" topLeftCell="A62" activePane="bottomLeft" state="frozen"/>
      <selection pane="bottomLeft" activeCell="L66" sqref="L66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(E2+F2+($K$69*H2+$M$69)*$L$69)/(1-G2)/(1-$O$69)/(1-I2)/$N$69</f>
        <v>16.874780602778195</v>
      </c>
      <c r="K2" s="12">
        <f t="shared" ref="K2" si="1">(E2+F2+($K$69*H2+$M$69)*$L$69)/(1-G2)/(1-$P$69)/(1-I2)/$N$69</f>
        <v>18.26446841712464</v>
      </c>
      <c r="L2" s="1">
        <f t="shared" ref="L2" si="2">E2+F2+($K$69*H2+$M$69)*$L$69</f>
        <v>67.3</v>
      </c>
      <c r="M2" s="13">
        <f t="shared" ref="M2" si="3">L2/(1-G2)/(1-$O$69)/$N$69</f>
        <v>14.343563512361467</v>
      </c>
      <c r="N2" s="13">
        <f t="shared" ref="N2" si="4">L2/(1-G2)/(1-$P$69)/$N$69</f>
        <v>15.524798154555942</v>
      </c>
      <c r="O2" s="13">
        <f>L2/(1-G2)/$N$69</f>
        <v>13.19607843137255</v>
      </c>
      <c r="P2" s="14">
        <f>O2*$N$69-L2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(E3+F3+($K$69*H3+$M$69)*$L$69)/(1-G3)/(1-$P$69)/(1-I3)/$N$69</f>
        <v>11.933871587850826</v>
      </c>
      <c r="L3" s="1">
        <f t="shared" ref="L3:L6" si="6">E3+F3+($K$69*H3+$M$69)*$L$69</f>
        <v>38.799999999999997</v>
      </c>
      <c r="M3" s="13">
        <f t="shared" ref="M3:M6" si="7">L3/(1-G3)/(1-$O$69)/$N$69</f>
        <v>8.2693947144075022</v>
      </c>
      <c r="N3" s="13">
        <f t="shared" ref="N3:N6" si="8">L3/(1-G3)/(1-$P$69)/$N$69</f>
        <v>8.9504036908881197</v>
      </c>
      <c r="O3" s="13">
        <f t="shared" ref="O3:O6" si="9">L3/(1-G3)/$N$69</f>
        <v>7.6078431372549016</v>
      </c>
      <c r="P3" s="14">
        <f t="shared" ref="P3:P6" si="10">O3*$N$69-L3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(E7+F7+($K$69*H7+$M$69)*$L$69)/(1-G7)/(1-$P$69)/(1-I7)/$N$69</f>
        <v>18.671551665648959</v>
      </c>
      <c r="L7" s="1">
        <f t="shared" ref="L7:L49" si="12">E7+F7+($K$69*H7+$M$69)*$L$69</f>
        <v>68.8</v>
      </c>
      <c r="M7" s="13">
        <f t="shared" ref="M7:M49" si="13">L7/(1-G7)/(1-$O$69)/$N$69</f>
        <v>14.663256606990624</v>
      </c>
      <c r="N7" s="13">
        <f t="shared" ref="N7:N49" si="14">L7/(1-G7)/(1-$P$69)/$N$69</f>
        <v>15.870818915801616</v>
      </c>
      <c r="O7" s="13">
        <f t="shared" ref="O7:O49" si="15">L7/(1-G7)/$N$69</f>
        <v>13.490196078431373</v>
      </c>
      <c r="P7" s="14">
        <f t="shared" ref="P7:P49" si="16">O7*$N$69-L7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5" si="17">(E50+F50+($K$69*H50+$M$69)*$L$69)/(1-G50)/(1-$O$69)/(1-I50)/$N$69</f>
        <v>17.069673719290083</v>
      </c>
      <c r="K50" s="12">
        <f t="shared" ref="K50:K55" si="18">(E50+F50+($K$69*H50+$M$69)*$L$69)/(1-G50)/(1-$P$69)/(1-I50)/$N$69</f>
        <v>18.475411554996327</v>
      </c>
      <c r="L50" s="1">
        <f t="shared" ref="L50:L55" si="19">E50+F50+($K$69*H50+$M$69)*$L$69</f>
        <v>44.05</v>
      </c>
      <c r="M50" s="13">
        <f t="shared" ref="M50:M55" si="20">L50/(1-G50)/(1-$O$69)/$N$69</f>
        <v>9.3883205456095471</v>
      </c>
      <c r="N50" s="13">
        <f t="shared" ref="N50:N55" si="21">L50/(1-G50)/(1-$P$69)/$N$69</f>
        <v>10.161476355247981</v>
      </c>
      <c r="O50" s="13">
        <f t="shared" ref="O50:O55" si="22">L50/(1-G50)/$N$69</f>
        <v>8.6372549019607838</v>
      </c>
      <c r="P50" s="14">
        <f t="shared" ref="P50:P55" si="23">O50*$N$69-L50</f>
        <v>14.68333333333333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0.3</v>
      </c>
      <c r="J54" s="11">
        <f t="shared" si="17"/>
        <v>20.35189075630252</v>
      </c>
      <c r="K54" s="12">
        <f t="shared" si="18"/>
        <v>22.027928818586258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>(E56+F56+($K$69*H56+$M$69)*$L$69)/(1-G56)/(1-$O$69)/(1-I56)/$N$69</f>
        <v>12.947570332480817</v>
      </c>
      <c r="K56" s="12">
        <f>(E56+F56+($K$69*H56+$M$69)*$L$69)/(1-G56)/(1-$P$69)/(1-I56)/$N$69</f>
        <v>14.013840830449828</v>
      </c>
      <c r="L56" s="1">
        <f>E56+F56+($K$69*H56+$M$69)*$L$69</f>
        <v>48.599999999999994</v>
      </c>
      <c r="M56" s="13">
        <f>L56/(1-G56)/(1-$O$69)/$N$69</f>
        <v>9.7106777493606113</v>
      </c>
      <c r="N56" s="13">
        <f>L56/(1-G56)/(1-$P$69)/$N$69</f>
        <v>10.510380622837371</v>
      </c>
      <c r="O56" s="13">
        <f>L56/(1-G56)/$N$69</f>
        <v>8.9338235294117645</v>
      </c>
      <c r="P56" s="14">
        <f>O56*$N$69-L56</f>
        <v>12.150000000000006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>(E57+F57+($K$69*H57+$M$69)*$L$69)/(1-G57)/(1-$O$69)/(1-I57)/$N$69</f>
        <v>19.653859567542423</v>
      </c>
      <c r="K57" s="12">
        <f>(E57+F57+($K$69*H57+$M$69)*$L$69)/(1-G57)/(1-$P$69)/(1-I57)/$N$69</f>
        <v>21.272412708398864</v>
      </c>
      <c r="L57" s="1">
        <f>E57+F57+($K$69*H57+$M$69)*$L$69</f>
        <v>54.099999999999994</v>
      </c>
      <c r="M57" s="13">
        <f>L57/(1-G57)/(1-$O$69)/$N$69</f>
        <v>10.809622762148335</v>
      </c>
      <c r="N57" s="13">
        <f>L57/(1-G57)/(1-$P$69)/$N$69</f>
        <v>11.699826989619377</v>
      </c>
      <c r="O57" s="13">
        <f>L57/(1-G57)/$N$69</f>
        <v>9.9448529411764692</v>
      </c>
      <c r="P57" s="14">
        <f>O57*$N$69-L57</f>
        <v>13.524999999999991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91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>(E58+F58+($K$69*H58+$M$69)*$L$69)/(1-G58)/(1-$O$69)/(1-I58)/$N$69</f>
        <v>24.909420289855071</v>
      </c>
      <c r="K58" s="12">
        <f>(E58+F58+($K$69*H58+$M$69)*$L$69)/(1-G58)/(1-$P$69)/(1-I58)/$N$69</f>
        <v>26.960784313725487</v>
      </c>
      <c r="L58" s="1">
        <f>E58+F58+($K$69*H58+$M$69)*$L$69</f>
        <v>74.8</v>
      </c>
      <c r="M58" s="13">
        <f>L58/(1-G58)/(1-$O$69)/$N$69</f>
        <v>14.945652173913041</v>
      </c>
      <c r="N58" s="13">
        <f>L58/(1-G58)/(1-$P$69)/$N$69</f>
        <v>16.176470588235293</v>
      </c>
      <c r="O58" s="13">
        <f>L58/(1-G58)/$N$69</f>
        <v>13.749999999999998</v>
      </c>
      <c r="P58" s="14">
        <f>O58*$N$69-L58</f>
        <v>18.699999999999989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80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(E59+F59+($K$69*H59+$M$69)*$L$69)/(1-G59)/(1-$O$69)/(1-I59)/$N$69</f>
        <v>15.642126415783704</v>
      </c>
      <c r="K59" s="12">
        <f t="shared" ref="K59:K60" si="25">(E59+F59+($K$69*H59+$M$69)*$L$69)/(1-G59)/(1-$P$69)/(1-I59)/$N$69</f>
        <v>16.930301532377655</v>
      </c>
      <c r="L59" s="1">
        <f t="shared" ref="L59:L60" si="26">E59+F59+($K$69*H59+$M$69)*$L$69</f>
        <v>54.8</v>
      </c>
      <c r="M59" s="13">
        <f t="shared" ref="M59:M60" si="27">L59/(1-G59)/(1-$O$69)/$N$69</f>
        <v>10.949488491048593</v>
      </c>
      <c r="N59" s="13">
        <f t="shared" ref="N59:N60" si="28">L59/(1-G59)/(1-$P$69)/$N$69</f>
        <v>11.851211072664359</v>
      </c>
      <c r="O59" s="13">
        <f t="shared" ref="O59:O60" si="29">L59/(1-G59)/$N$69</f>
        <v>10.073529411764705</v>
      </c>
      <c r="P59" s="14">
        <f t="shared" ref="P59:P60" si="30">O59*$N$69-L59</f>
        <v>13.699999999999989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81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18" t="s">
        <v>88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>(E61+F61+($K$69*H61+$M$69)*$L$69)/(1-G61)/(1-$O$69)/(1-I61)/$N$69</f>
        <v>11.309143222506394</v>
      </c>
      <c r="K61" s="12">
        <f>(E61+F61+($K$69*H61+$M$69)*$L$69)/(1-G61)/(1-$P$69)/(1-I61)/$N$69</f>
        <v>12.240484429065743</v>
      </c>
      <c r="L61" s="1">
        <f>E61+F61+($K$69*H61+$M$69)*$L$69</f>
        <v>42.45</v>
      </c>
      <c r="M61" s="13">
        <f>L61/(1-G61)/(1-$O$69)/$N$69</f>
        <v>8.4818574168797962</v>
      </c>
      <c r="N61" s="13">
        <f>L61/(1-G61)/(1-$P$69)/$N$69</f>
        <v>9.1803633217993088</v>
      </c>
      <c r="O61" s="13">
        <f>L61/(1-G61)/$N$69</f>
        <v>7.8033088235294121</v>
      </c>
      <c r="P61" s="14">
        <f>O61*$N$69-L61</f>
        <v>10.612499999999997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89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>(E62+F62+($K$69*H62+$M$69)*$L$69)/(1-G62)/(1-$O$69)/(1-I62)/$N$69</f>
        <v>11.736288718385904</v>
      </c>
      <c r="K62" s="12">
        <f>(E62+F62+($K$69*H62+$M$69)*$L$69)/(1-G62)/(1-$P$69)/(1-I62)/$N$69</f>
        <v>12.702806612841213</v>
      </c>
      <c r="L62" s="1">
        <f>E62+F62+($K$69*H62+$M$69)*$L$69</f>
        <v>41.3</v>
      </c>
      <c r="M62" s="13">
        <f>L62/(1-G62)/(1-$O$69)/$N$69</f>
        <v>8.8022165387894287</v>
      </c>
      <c r="N62" s="13">
        <f>L62/(1-G62)/(1-$P$69)/$N$69</f>
        <v>9.5271049596309112</v>
      </c>
      <c r="O62" s="13">
        <f>L62/(1-G62)/$N$69</f>
        <v>8.0980392156862742</v>
      </c>
      <c r="P62" s="14">
        <f>O62*$N$69-L62</f>
        <v>13.766666666666666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90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>(E63+F63+($K$69*H63+$M$69)*$L$69)/(1-G63)/(1-$O$69)/(1-I63)/$N$69</f>
        <v>14.670360897982381</v>
      </c>
      <c r="K63" s="12">
        <f>(E63+F63+($K$69*H63+$M$69)*$L$69)/(1-G63)/(1-$P$69)/(1-I63)/$N$69</f>
        <v>15.878508266051519</v>
      </c>
      <c r="L63" s="1">
        <f>E63+F63+($K$69*H63+$M$69)*$L$69</f>
        <v>41.3</v>
      </c>
      <c r="M63" s="13">
        <f>L63/(1-G63)/(1-$O$69)/$N$69</f>
        <v>8.8022165387894287</v>
      </c>
      <c r="N63" s="13">
        <f>L63/(1-G63)/(1-$P$69)/$N$69</f>
        <v>9.5271049596309112</v>
      </c>
      <c r="O63" s="13">
        <f>L63/(1-G63)/$N$69</f>
        <v>8.0980392156862742</v>
      </c>
      <c r="P63" s="14">
        <f>O63*$N$69-L63</f>
        <v>13.766666666666666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92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>(E64+F64+($K$69*H64+$M$69)*$L$69)/(1-G64)/(1-$O$69)/(1-I64)/$N$69</f>
        <v>15.398550724637678</v>
      </c>
      <c r="K64" s="12">
        <f>(E64+F64+($K$69*H64+$M$69)*$L$69)/(1-G64)/(1-$P$69)/(1-I64)/$N$69</f>
        <v>16.666666666666664</v>
      </c>
      <c r="L64" s="1">
        <f>E64+F64+($K$69*H64+$M$69)*$L$69</f>
        <v>57.8</v>
      </c>
      <c r="M64" s="13">
        <f>L64/(1-G64)/(1-$O$69)/$N$69</f>
        <v>11.548913043478258</v>
      </c>
      <c r="N64" s="13">
        <f>L64/(1-G64)/(1-$P$69)/$N$69</f>
        <v>12.499999999999998</v>
      </c>
      <c r="O64" s="13">
        <f>L64/(1-G64)/$N$69</f>
        <v>10.624999999999998</v>
      </c>
      <c r="P64" s="14">
        <f>O64*$N$69-L64</f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93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>(E65+F65+($K$69*H65+$M$69)*$L$69)/(1-G65)/(1-$O$69)/(1-I65)/$N$69</f>
        <v>17.208704868551415</v>
      </c>
      <c r="K65" s="12">
        <f>(E65+F65+($K$69*H65+$M$69)*$L$69)/(1-G65)/(1-$P$69)/(1-I65)/$N$69</f>
        <v>18.625892328314475</v>
      </c>
      <c r="L65" s="1">
        <f>E65+F65+($K$69*H65+$M$69)*$L$69</f>
        <v>47.8</v>
      </c>
      <c r="M65" s="13">
        <f>L65/(1-G65)/(1-$O$69)/$N$69</f>
        <v>10.325222921130848</v>
      </c>
      <c r="N65" s="13">
        <f>L65/(1-G65)/(1-$P$69)/$N$69</f>
        <v>11.175535396988685</v>
      </c>
      <c r="O65" s="13">
        <f>L65/(1-G65)/$N$69</f>
        <v>9.4992050874403819</v>
      </c>
      <c r="P65" s="14">
        <f>O65*$N$69-L65</f>
        <v>16.794594594594599</v>
      </c>
      <c r="Q65">
        <v>40</v>
      </c>
      <c r="R65">
        <v>30</v>
      </c>
      <c r="S65" s="19" t="s">
        <v>94</v>
      </c>
      <c r="T65" t="s">
        <v>95</v>
      </c>
    </row>
    <row r="66" spans="2:20" ht="90.75" customHeight="1">
      <c r="C66" s="1"/>
      <c r="D66" s="9"/>
      <c r="G66" s="3"/>
      <c r="I66" s="15"/>
      <c r="J66" s="11"/>
      <c r="K66" s="12"/>
      <c r="L66" s="1"/>
      <c r="M66" s="13"/>
      <c r="N66" s="13"/>
      <c r="O66" s="13"/>
      <c r="P66" s="14"/>
      <c r="S66" s="19"/>
    </row>
    <row r="68" spans="2:20">
      <c r="K68" s="16" t="s">
        <v>82</v>
      </c>
      <c r="L68" s="16" t="s">
        <v>83</v>
      </c>
      <c r="M68" s="16" t="s">
        <v>84</v>
      </c>
      <c r="N68" s="16" t="s">
        <v>85</v>
      </c>
      <c r="O68" s="16" t="s">
        <v>86</v>
      </c>
      <c r="P68" s="16" t="s">
        <v>87</v>
      </c>
    </row>
    <row r="69" spans="2:20">
      <c r="K69" s="17">
        <v>100</v>
      </c>
      <c r="L69" s="15">
        <v>0.85</v>
      </c>
      <c r="M69">
        <v>8</v>
      </c>
      <c r="N69">
        <v>6.8</v>
      </c>
      <c r="O69" s="15">
        <v>0.08</v>
      </c>
      <c r="P69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66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</hyperlinks>
  <pageMargins left="0.69930555555555596" right="0.69930555555555596" top="0.75" bottom="0.75" header="0.3" footer="0.3"/>
  <pageSetup paperSize="9" orientation="portrait" horizontalDpi="200" verticalDpi="300"/>
  <drawing r:id="rId5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:C21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2017-02-12T15:36:19Z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