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<sst xmlns="http://schemas.openxmlformats.org/spreadsheetml/2006/main" count="122">
  <si>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</si>
  <si>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</si>
  <si>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</si>
  <si>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</si>
  <si>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</si>
  <si>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</si>
  <si>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</si>
  <si>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</si>
  <si>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</si>
  <si>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</si>
  <si>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</si>
  <si>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</si>
  <si>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</si>
  <si>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</si>
  <si>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</si>
  <si>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</si>
  <si>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</si>
  <si>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</si>
  <si>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</si>
  <si>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</si>
  <si>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</si>
  <si>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</si>
  <si>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</si>
  <si>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</si>
  <si>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</si>
  <si>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</si>
  <si>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</si>
  <si>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</si>
  <si>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</si>
  <si>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</si>
  <si>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</si>
  <si>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</si>
  <si>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</si>
  <si>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</si>
  <si>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</si>
  <si>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</si>
  <si>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</si>
  <si>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</si>
  <si>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</si>
  <si>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</si>
  <si>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</si>
  <si>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</si>
  <si>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</si>
  <si>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</si>
  <si>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</si>
  <si>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</si>
  <si>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</si>
  <si>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</si>
  <si>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</si>
  <si>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</si>
  <si>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</si>
  <si>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</si>
  <si>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</si>
  <si>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</si>
  <si>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</si>
  <si>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</si>
  <si>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</si>
  <si>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</si>
  <si>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</si>
  <si>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</si>
  <si>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</si>
  <si>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</si>
  <si>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</si>
  <si>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</si>
  <si>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</si>
  <si>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</si>
  <si>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</si>
  <si>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</si>
  <si>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</si>
  <si>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</si>
  <si>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</si>
  <si>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</si>
  <si>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</si>
  <si>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</si>
  <si>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</si>
  <si>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</si>
  <si>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</si>
  <si>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</si>
  <si>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</si>
  <si>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</si>
  <si>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</si>
  <si>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</si>
  <si>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</si>
  <si>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</si>
  <si>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</si>
  <si>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</si>
  <si>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</si>
  <si>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</si>
  <si>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</si>
  <si>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</si>
  <si>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</si>
  <si>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</si>
  <si>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</si>
  <si>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</si>
  <si>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</si>
  <si>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</si>
  <si>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</si>
  <si>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</si>
  <si>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</si>
  <si>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</si>
  <si>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</si>
  <si>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</si>
  <si>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https://detail.1688.com/offer/536567842860.html?spm=a2615.7691456.0.0.dZ4ybw</t>
  </si>
  <si>
    <t>https://detail.1688.com/offer/538011942737.html?spm=b26110380.sw1037192.0.0.Ny8x8X&amp;sk=consign</t>
  </si>
  <si>
    <t>https://detail.1688.com/offer/537988893971.html?spm=a2615.7691456.0.0.25U8zv</t>
  </si>
  <si>
    <t>https://detail.1688.com/offer/543912393604.html?spm=b26110380.sw1037192.0.0.58eMB8</t>
  </si>
  <si>
    <t>https://detail.1688.com/offer/40127471168.html?spm=b26110380.sw1688.0.0.WdursY</t>
  </si>
  <si>
    <t>https://detail.1688.com/offer/540563368484.html?spm=a2615.7691456.0.0.HOgtg8</t>
  </si>
  <si>
    <t>T-shirt</t>
  </si>
  <si>
    <t>https://detail.1688.com/offer/532221881280.html?spm=a261y.7663282.0.0.O7Bcm0&amp;sk=consign</t>
  </si>
  <si>
    <t>https://detail.1688.com/offer/544304184634.html?spm=b26110380.7927930.tkhy006.1.Miv5jy</t>
  </si>
  <si>
    <t>婴儿用品</t>
  </si>
  <si>
    <t>https://detail.1688.com/offer/1006592548.html?spm=b26110380.7927930.tkhy006.2.zZHajR</t>
  </si>
  <si>
    <t>https://detail.1688.com/offer/535621646058.html?spm=a261y.7663282.0.0.lbAPWL&amp;sk=consign</t>
  </si>
  <si>
    <t>https://detail.1688.com/offer/525774337749.html?spm=0.0.0.0.v042e3</t>
  </si>
  <si>
    <t>https://detail.1688.com/offer/543503255375.html?spm=0.0.0.0.y8rolA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</si>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</sst>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176" formatCode="_-&quot;US$&quot;* #,##0.00_ ;_-&quot;US$&quot;* \-#,##0.00\ ;_-&quot;US$&quot;* &quot;-&quot;??_ ;_-@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41" formatCode="_ * #,##0_ ;_ * \-#,##0_ ;_ * &quot;-&quot;_ ;_ @_ "/>
    <numFmt numFmtId="178" formatCode="\¥#,##0.00_);[Red]\(\¥#,##0.00\)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0" fontId="2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10" applyFont="1" applyAlignme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8" Type="http://schemas.openxmlformats.org/officeDocument/2006/relationships/image" Target="../media/image88.png"/><Relationship Id="rId87" Type="http://schemas.openxmlformats.org/officeDocument/2006/relationships/image" Target="../media/image87.jpeg"/><Relationship Id="rId86" Type="http://schemas.openxmlformats.org/officeDocument/2006/relationships/image" Target="../media/image86.jpeg"/><Relationship Id="rId85" Type="http://schemas.openxmlformats.org/officeDocument/2006/relationships/image" Target="../media/image85.jpeg"/><Relationship Id="rId84" Type="http://schemas.openxmlformats.org/officeDocument/2006/relationships/image" Target="../media/image84.jpeg"/><Relationship Id="rId83" Type="http://schemas.openxmlformats.org/officeDocument/2006/relationships/image" Target="../media/image83.jpeg"/><Relationship Id="rId82" Type="http://schemas.openxmlformats.org/officeDocument/2006/relationships/image" Target="../media/image82.jpeg"/><Relationship Id="rId81" Type="http://schemas.openxmlformats.org/officeDocument/2006/relationships/image" Target="../media/image81.jpeg"/><Relationship Id="rId80" Type="http://schemas.openxmlformats.org/officeDocument/2006/relationships/image" Target="../media/image80.jpeg"/><Relationship Id="rId8" Type="http://schemas.openxmlformats.org/officeDocument/2006/relationships/image" Target="../media/image8.jpeg"/><Relationship Id="rId79" Type="http://schemas.openxmlformats.org/officeDocument/2006/relationships/image" Target="../media/image79.jpeg"/><Relationship Id="rId78" Type="http://schemas.openxmlformats.org/officeDocument/2006/relationships/image" Target="../media/image78.jpeg"/><Relationship Id="rId77" Type="http://schemas.openxmlformats.org/officeDocument/2006/relationships/image" Target="../media/image77.jpeg"/><Relationship Id="rId76" Type="http://schemas.openxmlformats.org/officeDocument/2006/relationships/image" Target="../media/image76.jpe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jpeg"/><Relationship Id="rId72" Type="http://schemas.openxmlformats.org/officeDocument/2006/relationships/image" Target="../media/image72.jpeg"/><Relationship Id="rId71" Type="http://schemas.openxmlformats.org/officeDocument/2006/relationships/image" Target="../media/image71.jpeg"/><Relationship Id="rId70" Type="http://schemas.openxmlformats.org/officeDocument/2006/relationships/image" Target="../media/image70.png"/><Relationship Id="rId7" Type="http://schemas.openxmlformats.org/officeDocument/2006/relationships/image" Target="../media/image7.jpeg"/><Relationship Id="rId69" Type="http://schemas.openxmlformats.org/officeDocument/2006/relationships/image" Target="../media/image69.png"/><Relationship Id="rId68" Type="http://schemas.openxmlformats.org/officeDocument/2006/relationships/image" Target="../media/image68.jpeg"/><Relationship Id="rId67" Type="http://schemas.openxmlformats.org/officeDocument/2006/relationships/image" Target="../media/image67.pn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1</xdr:col>
      <xdr:colOff>0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r:embed="rId77" cstate="print"/>
        <a:stretch>
          <a:fillRect/>
        </a:stretch>
      </xdr:blipFill>
      <xdr:spPr>
        <a:xfrm>
          <a:off x="33020" y="86431755"/>
          <a:ext cx="953770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1</xdr:col>
      <xdr:colOff>0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r:embed="rId78" cstate="print"/>
        <a:stretch>
          <a:fillRect/>
        </a:stretch>
      </xdr:blipFill>
      <xdr:spPr>
        <a:xfrm>
          <a:off x="66040" y="87584280"/>
          <a:ext cx="920750" cy="987425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1</xdr:col>
      <xdr:colOff>0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r:embed="rId79" cstate="print"/>
        <a:stretch>
          <a:fillRect/>
        </a:stretch>
      </xdr:blipFill>
      <xdr:spPr>
        <a:xfrm>
          <a:off x="74295" y="88720295"/>
          <a:ext cx="912495" cy="935990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r:embed="rId80" cstate="print"/>
        <a:stretch>
          <a:fillRect/>
        </a:stretch>
      </xdr:blipFill>
      <xdr:spPr>
        <a:xfrm>
          <a:off x="66040" y="89905840"/>
          <a:ext cx="886460" cy="949960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1</xdr:col>
      <xdr:colOff>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r:embed="rId81" cstate="print"/>
        <a:stretch>
          <a:fillRect/>
        </a:stretch>
      </xdr:blipFill>
      <xdr:spPr>
        <a:xfrm>
          <a:off x="90805" y="91041855"/>
          <a:ext cx="895985" cy="925195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r:embed="rId82" cstate="print"/>
        <a:stretch>
          <a:fillRect/>
        </a:stretch>
      </xdr:blipFill>
      <xdr:spPr>
        <a:xfrm>
          <a:off x="57785" y="92243910"/>
          <a:ext cx="91948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1</xdr:col>
      <xdr:colOff>0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r:embed="rId83" cstate="print"/>
        <a:stretch>
          <a:fillRect/>
        </a:stretch>
      </xdr:blipFill>
      <xdr:spPr>
        <a:xfrm>
          <a:off x="82550" y="93379925"/>
          <a:ext cx="904240" cy="927735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r:embed="rId84" cstate="print"/>
        <a:stretch>
          <a:fillRect/>
        </a:stretch>
      </xdr:blipFill>
      <xdr:spPr>
        <a:xfrm>
          <a:off x="156845" y="94689930"/>
          <a:ext cx="745490" cy="744220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1</xdr:col>
      <xdr:colOff>0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r:embed="rId85" cstate="print"/>
        <a:stretch>
          <a:fillRect/>
        </a:stretch>
      </xdr:blipFill>
      <xdr:spPr>
        <a:xfrm>
          <a:off x="33020" y="95742760"/>
          <a:ext cx="95377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r:embed="rId86" cstate="print"/>
        <a:stretch>
          <a:fillRect/>
        </a:stretch>
      </xdr:blipFill>
      <xdr:spPr>
        <a:xfrm>
          <a:off x="107315" y="96845755"/>
          <a:ext cx="800735" cy="79502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190502</xdr:colOff>
      <xdr:row>87</xdr:row>
      <xdr:rowOff>215349</xdr:rowOff>
    </xdr:from>
    <xdr:to>
      <xdr:col>0</xdr:col>
      <xdr:colOff>808325</xdr:colOff>
      <xdr:row>87</xdr:row>
      <xdr:rowOff>836544</xdr:rowOff>
    </xdr:to>
    <xdr:pic>
      <xdr:nvPicPr>
        <xdr:cNvPr id="89" name="图片 88" descr="QQ截图20170225213645.jpg"/>
        <xdr:cNvPicPr>
          <a:picLocks noChangeAspect="1"/>
        </xdr:cNvPicPr>
      </xdr:nvPicPr>
      <xdr:blipFill>
        <a:blip r:embed="rId87" cstate="print"/>
        <a:stretch>
          <a:fillRect/>
        </a:stretch>
      </xdr:blipFill>
      <xdr:spPr>
        <a:xfrm>
          <a:off x="190500" y="98122740"/>
          <a:ext cx="617220" cy="62103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88</xdr:row>
      <xdr:rowOff>52705</xdr:rowOff>
    </xdr:from>
    <xdr:to>
      <xdr:col>0</xdr:col>
      <xdr:colOff>923925</xdr:colOff>
      <xdr:row>88</xdr:row>
      <xdr:rowOff>1086485</xdr:rowOff>
    </xdr:to>
    <xdr:pic>
      <xdr:nvPicPr>
        <xdr:cNvPr id="85" name="图片 84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50165" y="99112705"/>
          <a:ext cx="873760" cy="1033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2" Type="http://schemas.openxmlformats.org/officeDocument/2006/relationships/hyperlink" Target="https://detail.1688.com/offer/543503255375.html?spm=0.0.0.0.y8rolA" TargetMode="External"/><Relationship Id="rId71" Type="http://schemas.openxmlformats.org/officeDocument/2006/relationships/hyperlink" Target="https://detail.1688.com/offer/525774337749.html?spm=0.0.0.0.v042e3" TargetMode="External"/><Relationship Id="rId70" Type="http://schemas.openxmlformats.org/officeDocument/2006/relationships/hyperlink" Target="https://detail.1688.com/offer/535621646058.html?spm=a261y.7663282.0.0.lbAPWL&amp;sk=consign" TargetMode="External"/><Relationship Id="rId7" Type="http://schemas.openxmlformats.org/officeDocument/2006/relationships/hyperlink" Target="https://detail.1688.com/offer/534650922032.html" TargetMode="External"/><Relationship Id="rId69" Type="http://schemas.openxmlformats.org/officeDocument/2006/relationships/hyperlink" Target="https://detail.1688.com/offer/1006592548.html?spm=b26110380.7927930.tkhy006.2.zZHajR" TargetMode="External"/><Relationship Id="rId68" Type="http://schemas.openxmlformats.org/officeDocument/2006/relationships/hyperlink" Target="https://detail.1688.com/offer/540563368484.html?spm=a2615.7691456.0.0.HOgtg8" TargetMode="External"/><Relationship Id="rId67" Type="http://schemas.openxmlformats.org/officeDocument/2006/relationships/hyperlink" Target="https://detail.1688.com/offer/40127471168.html?spm=b26110380.sw1688.0.0.WdursY" TargetMode="External"/><Relationship Id="rId66" Type="http://schemas.openxmlformats.org/officeDocument/2006/relationships/hyperlink" Target="https://detail.1688.com/offer/543912393604.html?spm=b26110380.sw1037192.0.0.58eMB8" TargetMode="External"/><Relationship Id="rId65" Type="http://schemas.openxmlformats.org/officeDocument/2006/relationships/hyperlink" Target="https://detail.1688.com/offer/537988893971.html?spm=a2615.7691456.0.0.25U8zv" TargetMode="External"/><Relationship Id="rId64" Type="http://schemas.openxmlformats.org/officeDocument/2006/relationships/hyperlink" Target="https://detail.1688.com/offer/538011942737.html?spm=b26110380.sw1037192.0.0.Ny8x8X&amp;sk=consign" TargetMode="External"/><Relationship Id="rId63" Type="http://schemas.openxmlformats.org/officeDocument/2006/relationships/hyperlink" Target="https://detail.1688.com/offer/536567842860.html?spm=a2615.7691456.0.0.dZ4ybw" TargetMode="External"/><Relationship Id="rId62" Type="http://schemas.openxmlformats.org/officeDocument/2006/relationships/hyperlink" Target="https://detail.1688.com/offer/527317961357.html?spm=0.0.0.0.PZwCwW" TargetMode="External"/><Relationship Id="rId61" Type="http://schemas.openxmlformats.org/officeDocument/2006/relationships/hyperlink" Target="https://detail.1688.com/offer/543920170819.html?spm=a261y.7663282.0.0.TL5U4u&amp;sk=consign" TargetMode="External"/><Relationship Id="rId60" Type="http://schemas.openxmlformats.org/officeDocument/2006/relationships/hyperlink" Target="https://detail.1688.com/offer/542457925937.html?spm=a2615.7691456.0.0.f0Y32d" TargetMode="External"/><Relationship Id="rId6" Type="http://schemas.openxmlformats.org/officeDocument/2006/relationships/hyperlink" Target="https://detail.1688.com/offer/539601777542.html?spm=b26110380.8015204.1688002.1.tV3mIo" TargetMode="External"/><Relationship Id="rId59" Type="http://schemas.openxmlformats.org/officeDocument/2006/relationships/hyperlink" Target="https://detail.1688.com/offer/540415830695.html?spm=a2615.7691456.0.0.fxjODa" TargetMode="External"/><Relationship Id="rId58" Type="http://schemas.openxmlformats.org/officeDocument/2006/relationships/hyperlink" Target="https://detail.1688.com/offer/45422676746.html?spm=b26110380.8015204.xshy005.17.K9Fn6R" TargetMode="External"/><Relationship Id="rId57" Type="http://schemas.openxmlformats.org/officeDocument/2006/relationships/hyperlink" Target="https://detail.1688.com/offer/530505809495.html?spm=a2615.7691456.0.0.mwCaVr" TargetMode="External"/><Relationship Id="rId56" Type="http://schemas.openxmlformats.org/officeDocument/2006/relationships/hyperlink" Target="https://detail.1688.com/offer/536547771377.html?spm=a2615.7691456.0.0.0h3eHa" TargetMode="External"/><Relationship Id="rId55" Type="http://schemas.openxmlformats.org/officeDocument/2006/relationships/hyperlink" Target="https://detail.1688.com/offer/544238732440.html?spm=0.0.0.0.XUpSK3" TargetMode="External"/><Relationship Id="rId54" Type="http://schemas.openxmlformats.org/officeDocument/2006/relationships/hyperlink" Target="https://detail.1688.com/offer/529253294546.html?spm=a2615.7691456.0.0.Q2HHFu" TargetMode="External"/><Relationship Id="rId53" Type="http://schemas.openxmlformats.org/officeDocument/2006/relationships/hyperlink" Target="https://detail.1688.com/offer/537836876907.html?spm=0.0.0.0.aEJnan" TargetMode="External"/><Relationship Id="rId52" Type="http://schemas.openxmlformats.org/officeDocument/2006/relationships/hyperlink" Target="https://detail.1688.com/offer/542800642320.html?spm=b26110380.7927930.xshy005.529.St2Fw9" TargetMode="External"/><Relationship Id="rId51" Type="http://schemas.openxmlformats.org/officeDocument/2006/relationships/hyperlink" Target="https://detail.1688.com/offer/45288474070.html?spm=0.0.0.0.ROTFEe" TargetMode="External"/><Relationship Id="rId50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49" Type="http://schemas.openxmlformats.org/officeDocument/2006/relationships/hyperlink" Target="https://detail.1688.com/offer/543452736487.html?spm=a2615.7691456.0.0.UWc1Wy" TargetMode="External"/><Relationship Id="rId48" Type="http://schemas.openxmlformats.org/officeDocument/2006/relationships/hyperlink" Target="https://detail.1688.com/offer/542163784708.html?spm=0.0.0.0.D3IAEt" TargetMode="External"/><Relationship Id="rId47" Type="http://schemas.openxmlformats.org/officeDocument/2006/relationships/hyperlink" Target="https://detail.1688.com/offer/543879481659.html?spm=a2615.7691456.0.0.UWc1Wy" TargetMode="External"/><Relationship Id="rId46" Type="http://schemas.openxmlformats.org/officeDocument/2006/relationships/hyperlink" Target="https://detail.1688.com/offer/536596301611.html?spm=a2615.7691456.0.0.HFQWm0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92"/>
  <sheetViews>
    <sheetView tabSelected="1" zoomScale="115" zoomScaleNormal="115" workbookViewId="0">
      <pane ySplit="1" topLeftCell="A88" activePane="bottomLeft" state="frozen"/>
      <selection/>
      <selection pane="bottomLeft" activeCell="E93" sqref="E93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(E2+F2+($K$92*H2+$M$92)*$L$92)/(1-G2)/(1-$O$92)/(1-I2)/$N$92</f>
        <v>16.8747806027782</v>
      </c>
      <c r="K2" s="12">
        <f t="shared" ref="K2" si="1">(E2+F2+($K$92*H2+$M$92)*$L$92)/(1-G2)/(1-$P$92)/(1-I2)/$N$92</f>
        <v>18.2644684171246</v>
      </c>
      <c r="L2" s="1">
        <f t="shared" ref="L2" si="2">E2+F2+($K$92*H2+$M$92)*$L$92</f>
        <v>67.3</v>
      </c>
      <c r="M2" s="13">
        <f t="shared" ref="M2" si="3">L2/(1-G2)/(1-$O$92)/$N$92</f>
        <v>14.3435635123615</v>
      </c>
      <c r="N2" s="13">
        <f t="shared" ref="N2" si="4">L2/(1-G2)/(1-$P$92)/$N$92</f>
        <v>15.5247981545559</v>
      </c>
      <c r="O2" s="13">
        <f>L2/(1-G2)/$N$92</f>
        <v>13.1960784313726</v>
      </c>
      <c r="P2" s="14">
        <f>O2*$N$92-L2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</v>
      </c>
      <c r="K3" s="12">
        <f t="shared" ref="K3:K6" si="5">(E3+F3+($K$92*H3+$M$92)*$L$92)/(1-G3)/(1-$P$92)/(1-I3)/$N$92</f>
        <v>11.9338715878508</v>
      </c>
      <c r="L3" s="1">
        <f t="shared" ref="L3:L6" si="6">E3+F3+($K$92*H3+$M$92)*$L$92</f>
        <v>38.8</v>
      </c>
      <c r="M3" s="13">
        <f t="shared" ref="M3:M6" si="7">L3/(1-G3)/(1-$O$92)/$N$92</f>
        <v>8.2693947144075</v>
      </c>
      <c r="N3" s="13">
        <f t="shared" ref="N3:N6" si="8">L3/(1-G3)/(1-$P$92)/$N$92</f>
        <v>8.95040369088812</v>
      </c>
      <c r="O3" s="13">
        <f t="shared" ref="O3:O6" si="9">L3/(1-G3)/$N$92</f>
        <v>7.6078431372549</v>
      </c>
      <c r="P3" s="14">
        <f t="shared" ref="P3:P6" si="10">O3*$N$92-L3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19.1206917549629</v>
      </c>
      <c r="K4" s="12">
        <f t="shared" si="5"/>
        <v>20.6953369583127</v>
      </c>
      <c r="L4" s="1">
        <f t="shared" si="6"/>
        <v>62.8</v>
      </c>
      <c r="M4" s="13">
        <f t="shared" si="7"/>
        <v>13.384484228474</v>
      </c>
      <c r="N4" s="13">
        <f t="shared" si="8"/>
        <v>14.4867358708189</v>
      </c>
      <c r="O4" s="13">
        <f t="shared" si="9"/>
        <v>12.3137254901961</v>
      </c>
      <c r="P4" s="14">
        <f t="shared" si="10"/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18.2538488541197</v>
      </c>
      <c r="K5" s="12">
        <f t="shared" si="5"/>
        <v>19.7571069950472</v>
      </c>
      <c r="L5" s="1">
        <f t="shared" si="6"/>
        <v>72.8</v>
      </c>
      <c r="M5" s="13">
        <f t="shared" si="7"/>
        <v>15.5157715260017</v>
      </c>
      <c r="N5" s="13">
        <f t="shared" si="8"/>
        <v>16.7935409457901</v>
      </c>
      <c r="O5" s="13">
        <f t="shared" si="9"/>
        <v>14.2745098039216</v>
      </c>
      <c r="P5" s="14">
        <f t="shared" si="10"/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</v>
      </c>
      <c r="K6" s="12">
        <f t="shared" si="5"/>
        <v>16.6140850803989</v>
      </c>
      <c r="L6" s="1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</v>
      </c>
      <c r="K7" s="12">
        <f t="shared" ref="K7:K49" si="11">(E7+F7+($K$92*H7+$M$92)*$L$92)/(1-G7)/(1-$P$92)/(1-I7)/$N$92</f>
        <v>18.671551665649</v>
      </c>
      <c r="L7" s="1">
        <f t="shared" ref="L7:L49" si="12">E7+F7+($K$92*H7+$M$92)*$L$92</f>
        <v>68.8</v>
      </c>
      <c r="M7" s="13">
        <f t="shared" ref="M7:M49" si="13">L7/(1-G7)/(1-$O$92)/$N$92</f>
        <v>14.6632566069906</v>
      </c>
      <c r="N7" s="13">
        <f t="shared" ref="N7:N49" si="14">L7/(1-G7)/(1-$P$92)/$N$92</f>
        <v>15.8708189158016</v>
      </c>
      <c r="O7" s="13">
        <f t="shared" ref="O7:O49" si="15">L7/(1-G7)/$N$92</f>
        <v>13.4901960784314</v>
      </c>
      <c r="P7" s="14">
        <f t="shared" ref="P7:P49" si="16">O7*$N$92-L7</f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</v>
      </c>
      <c r="K8" s="12">
        <f t="shared" si="11"/>
        <v>38.5164359861592</v>
      </c>
      <c r="L8" s="1">
        <f t="shared" si="12"/>
        <v>89.05</v>
      </c>
      <c r="M8" s="13">
        <f t="shared" si="13"/>
        <v>17.792918797954</v>
      </c>
      <c r="N8" s="13">
        <f t="shared" si="14"/>
        <v>19.2582179930796</v>
      </c>
      <c r="O8" s="13">
        <f t="shared" si="15"/>
        <v>16.3694852941176</v>
      </c>
      <c r="P8" s="14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</v>
      </c>
      <c r="K9" s="12">
        <f t="shared" si="11"/>
        <v>22.7941176470588</v>
      </c>
      <c r="L9" s="1">
        <f t="shared" si="12"/>
        <v>79.05</v>
      </c>
      <c r="M9" s="13">
        <f t="shared" si="13"/>
        <v>16.8478260869565</v>
      </c>
      <c r="N9" s="13">
        <f t="shared" si="14"/>
        <v>18.2352941176471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</v>
      </c>
      <c r="K10" s="12">
        <f t="shared" si="11"/>
        <v>40.467951886637</v>
      </c>
      <c r="L10" s="1">
        <f t="shared" si="12"/>
        <v>122.8</v>
      </c>
      <c r="M10" s="13">
        <f t="shared" si="13"/>
        <v>26.1722080136402</v>
      </c>
      <c r="N10" s="13">
        <f t="shared" si="14"/>
        <v>28.3275663206459</v>
      </c>
      <c r="O10" s="13">
        <f t="shared" si="15"/>
        <v>24.078431372549</v>
      </c>
      <c r="P10" s="14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32.7967504137205</v>
      </c>
      <c r="K11" s="12">
        <f t="shared" si="11"/>
        <v>35.497659271321</v>
      </c>
      <c r="L11" s="1">
        <f t="shared" si="12"/>
        <v>130.8</v>
      </c>
      <c r="M11" s="13">
        <f t="shared" si="13"/>
        <v>27.8772378516624</v>
      </c>
      <c r="N11" s="13">
        <f t="shared" si="14"/>
        <v>30.1730103806228</v>
      </c>
      <c r="O11" s="13">
        <f t="shared" si="15"/>
        <v>25.6470588235294</v>
      </c>
      <c r="P11" s="14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</v>
      </c>
      <c r="K12" s="12">
        <f t="shared" si="11"/>
        <v>35.5647729960777</v>
      </c>
      <c r="L12" s="1">
        <f t="shared" si="12"/>
        <v>129.3</v>
      </c>
      <c r="M12" s="13">
        <f t="shared" si="13"/>
        <v>27.9299440105067</v>
      </c>
      <c r="N12" s="13">
        <f t="shared" si="14"/>
        <v>30.230057046666</v>
      </c>
      <c r="O12" s="13">
        <f t="shared" si="15"/>
        <v>25.6955484896661</v>
      </c>
      <c r="P12" s="14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1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11.8725490196078</v>
      </c>
      <c r="P13" s="14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59.5907928388747</v>
      </c>
      <c r="K14" s="12">
        <f t="shared" si="11"/>
        <v>64.4982698961938</v>
      </c>
      <c r="L14" s="1">
        <f t="shared" si="12"/>
        <v>139.8</v>
      </c>
      <c r="M14" s="13">
        <f t="shared" si="13"/>
        <v>29.7953964194373</v>
      </c>
      <c r="N14" s="13">
        <f t="shared" si="14"/>
        <v>32.2491349480969</v>
      </c>
      <c r="O14" s="13">
        <f t="shared" si="15"/>
        <v>27.4117647058824</v>
      </c>
      <c r="P14" s="14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</v>
      </c>
      <c r="K15" s="12">
        <f t="shared" si="11"/>
        <v>24.9134948096886</v>
      </c>
      <c r="L15" s="1">
        <f t="shared" si="12"/>
        <v>91.8</v>
      </c>
      <c r="M15" s="13">
        <f t="shared" si="13"/>
        <v>19.5652173913043</v>
      </c>
      <c r="N15" s="13">
        <f t="shared" si="14"/>
        <v>21.1764705882353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</v>
      </c>
      <c r="L16" s="1">
        <f t="shared" si="12"/>
        <v>43.8</v>
      </c>
      <c r="M16" s="13">
        <f t="shared" si="13"/>
        <v>8.75159846547314</v>
      </c>
      <c r="N16" s="13">
        <f t="shared" si="14"/>
        <v>9.47231833910035</v>
      </c>
      <c r="O16" s="13">
        <f t="shared" si="15"/>
        <v>8.05147058823529</v>
      </c>
      <c r="P16" s="14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16.4986710796851</v>
      </c>
      <c r="K17" s="12">
        <f t="shared" si="11"/>
        <v>17.8573851686003</v>
      </c>
      <c r="L17" s="1">
        <f t="shared" si="12"/>
        <v>65.8</v>
      </c>
      <c r="M17" s="13">
        <f t="shared" si="13"/>
        <v>14.0238704177323</v>
      </c>
      <c r="N17" s="13">
        <f t="shared" si="14"/>
        <v>15.1787773933103</v>
      </c>
      <c r="O17" s="13">
        <f t="shared" si="15"/>
        <v>12.9019607843137</v>
      </c>
      <c r="P17" s="14">
        <f t="shared" si="16"/>
        <v>21.9333333333333</v>
      </c>
      <c r="Q17" s="15">
        <v>0.15</v>
      </c>
      <c r="R17" s="15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16.4986710796851</v>
      </c>
      <c r="K18" s="12">
        <f t="shared" si="11"/>
        <v>17.8573851686003</v>
      </c>
      <c r="L18" s="1">
        <f t="shared" si="12"/>
        <v>65.8</v>
      </c>
      <c r="M18" s="13">
        <f t="shared" si="13"/>
        <v>14.0238704177323</v>
      </c>
      <c r="N18" s="13">
        <f t="shared" si="14"/>
        <v>15.1787773933103</v>
      </c>
      <c r="O18" s="13">
        <f t="shared" si="15"/>
        <v>12.9019607843137</v>
      </c>
      <c r="P18" s="14">
        <f t="shared" si="16"/>
        <v>21.9333333333333</v>
      </c>
      <c r="Q18" s="15">
        <v>0.15</v>
      </c>
      <c r="R18" s="15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</v>
      </c>
      <c r="K19" s="12">
        <f t="shared" si="11"/>
        <v>18.477508650519</v>
      </c>
      <c r="L19" s="1">
        <f t="shared" si="12"/>
        <v>40.05</v>
      </c>
      <c r="M19" s="13">
        <f t="shared" si="13"/>
        <v>8.53580562659847</v>
      </c>
      <c r="N19" s="13">
        <f t="shared" si="14"/>
        <v>9.23875432525952</v>
      </c>
      <c r="O19" s="13">
        <f t="shared" si="15"/>
        <v>7.85294117647059</v>
      </c>
      <c r="P19" s="14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18.5117525270978</v>
      </c>
      <c r="K20" s="12">
        <f t="shared" si="11"/>
        <v>20.0362497940353</v>
      </c>
      <c r="L20" s="1">
        <f t="shared" si="12"/>
        <v>60.8</v>
      </c>
      <c r="M20" s="13">
        <f t="shared" si="13"/>
        <v>12.9582267689685</v>
      </c>
      <c r="N20" s="13">
        <f t="shared" si="14"/>
        <v>14.0253748558247</v>
      </c>
      <c r="O20" s="13">
        <f t="shared" si="15"/>
        <v>11.921568627451</v>
      </c>
      <c r="P20" s="14">
        <f t="shared" si="16"/>
        <v>20.2666666666667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28.1220509594212</v>
      </c>
      <c r="L21" s="1">
        <f t="shared" si="12"/>
        <v>67.05</v>
      </c>
      <c r="M21" s="13">
        <f t="shared" si="13"/>
        <v>14.2902813299233</v>
      </c>
      <c r="N21" s="13">
        <f t="shared" si="14"/>
        <v>15.4671280276817</v>
      </c>
      <c r="O21" s="13">
        <f t="shared" si="15"/>
        <v>13.1470588235294</v>
      </c>
      <c r="P21" s="14">
        <f t="shared" si="16"/>
        <v>22.35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28.1220509594212</v>
      </c>
      <c r="L22" s="1">
        <f t="shared" si="12"/>
        <v>67.05</v>
      </c>
      <c r="M22" s="13">
        <f t="shared" si="13"/>
        <v>14.2902813299233</v>
      </c>
      <c r="N22" s="13">
        <f t="shared" si="14"/>
        <v>15.4671280276817</v>
      </c>
      <c r="O22" s="13">
        <f t="shared" si="15"/>
        <v>13.1470588235294</v>
      </c>
      <c r="P22" s="14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27.5323568162443</v>
      </c>
      <c r="K23" s="12">
        <f t="shared" si="11"/>
        <v>29.799727377582</v>
      </c>
      <c r="L23" s="1">
        <f t="shared" si="12"/>
        <v>71.05</v>
      </c>
      <c r="M23" s="13">
        <f t="shared" si="13"/>
        <v>15.1427962489344</v>
      </c>
      <c r="N23" s="13">
        <f t="shared" si="14"/>
        <v>16.3898500576701</v>
      </c>
      <c r="O23" s="13">
        <f t="shared" si="15"/>
        <v>13.9313725490196</v>
      </c>
      <c r="P23" s="14">
        <f t="shared" si="16"/>
        <v>23.6833333333333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26.3698364721383</v>
      </c>
      <c r="K24" s="12">
        <f t="shared" si="11"/>
        <v>28.5414700639614</v>
      </c>
      <c r="L24" s="1">
        <f t="shared" si="12"/>
        <v>68.05</v>
      </c>
      <c r="M24" s="13">
        <f t="shared" si="13"/>
        <v>14.503410059676</v>
      </c>
      <c r="N24" s="13">
        <f t="shared" si="14"/>
        <v>15.6978085351788</v>
      </c>
      <c r="O24" s="13">
        <f t="shared" si="15"/>
        <v>13.343137254902</v>
      </c>
      <c r="P24" s="14">
        <f t="shared" si="16"/>
        <v>22.6833333333333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25.4156010230179</v>
      </c>
      <c r="K25" s="12">
        <f t="shared" si="11"/>
        <v>27.5086505190311</v>
      </c>
      <c r="L25" s="1">
        <f t="shared" si="12"/>
        <v>71.55</v>
      </c>
      <c r="M25" s="13">
        <f t="shared" si="13"/>
        <v>15.2493606138107</v>
      </c>
      <c r="N25" s="13">
        <f t="shared" si="14"/>
        <v>16.5051903114187</v>
      </c>
      <c r="O25" s="13">
        <f t="shared" si="15"/>
        <v>14.0294117647059</v>
      </c>
      <c r="P25" s="14">
        <f t="shared" si="16"/>
        <v>23.85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22.7514919011083</v>
      </c>
      <c r="K26" s="12">
        <f t="shared" si="11"/>
        <v>24.6251441753172</v>
      </c>
      <c r="L26" s="1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</v>
      </c>
      <c r="K27" s="12">
        <f t="shared" si="11"/>
        <v>20.9260174658099</v>
      </c>
      <c r="L27" s="1">
        <f t="shared" si="12"/>
        <v>63.5</v>
      </c>
      <c r="M27" s="13">
        <f t="shared" si="13"/>
        <v>13.5336743393009</v>
      </c>
      <c r="N27" s="13">
        <f t="shared" si="14"/>
        <v>14.6482122260669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</v>
      </c>
      <c r="K28" s="12">
        <f t="shared" si="11"/>
        <v>31.0579846912027</v>
      </c>
      <c r="L28" s="1">
        <f t="shared" si="12"/>
        <v>74.05</v>
      </c>
      <c r="M28" s="13">
        <f t="shared" si="13"/>
        <v>15.7821824381927</v>
      </c>
      <c r="N28" s="13">
        <f t="shared" si="14"/>
        <v>17.0818915801615</v>
      </c>
      <c r="O28" s="13">
        <f t="shared" si="15"/>
        <v>14.5196078431373</v>
      </c>
      <c r="P28" s="14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1">
        <f t="shared" si="12"/>
        <v>76.05</v>
      </c>
      <c r="M29" s="13">
        <f t="shared" si="13"/>
        <v>16.2084398976982</v>
      </c>
      <c r="N29" s="13">
        <f t="shared" si="14"/>
        <v>17.5432525951557</v>
      </c>
      <c r="O29" s="13">
        <f t="shared" si="15"/>
        <v>14.9117647058824</v>
      </c>
      <c r="P29" s="14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26.6604665581648</v>
      </c>
      <c r="K30" s="12">
        <f t="shared" si="11"/>
        <v>28.8560343923666</v>
      </c>
      <c r="L30" s="1">
        <f t="shared" si="12"/>
        <v>68.8</v>
      </c>
      <c r="M30" s="13">
        <f t="shared" si="13"/>
        <v>14.6632566069906</v>
      </c>
      <c r="N30" s="13">
        <f t="shared" si="14"/>
        <v>15.8708189158016</v>
      </c>
      <c r="O30" s="13">
        <f t="shared" si="15"/>
        <v>13.4901960784314</v>
      </c>
      <c r="P30" s="14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12.8010443307758</v>
      </c>
      <c r="K31" s="12">
        <f t="shared" si="11"/>
        <v>13.8552479815456</v>
      </c>
      <c r="L31" s="1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</v>
      </c>
      <c r="P31" s="14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19.5309496347559</v>
      </c>
      <c r="L32" s="1">
        <f t="shared" si="12"/>
        <v>50.8</v>
      </c>
      <c r="M32" s="13">
        <f t="shared" si="13"/>
        <v>10.8269394714407</v>
      </c>
      <c r="N32" s="13">
        <f t="shared" si="14"/>
        <v>11.7185697808535</v>
      </c>
      <c r="O32" s="13">
        <f t="shared" si="15"/>
        <v>9.96078431372549</v>
      </c>
      <c r="P32" s="14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</v>
      </c>
      <c r="L33" s="1">
        <f t="shared" si="12"/>
        <v>67.3</v>
      </c>
      <c r="M33" s="13">
        <f t="shared" si="13"/>
        <v>14.3435635123615</v>
      </c>
      <c r="N33" s="13">
        <f t="shared" si="14"/>
        <v>15.5247981545559</v>
      </c>
      <c r="O33" s="13">
        <f t="shared" si="15"/>
        <v>13.1960784313726</v>
      </c>
      <c r="P33" s="14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19.9772662688264</v>
      </c>
      <c r="K34" s="12">
        <f t="shared" si="11"/>
        <v>21.6224529027297</v>
      </c>
      <c r="L34" s="1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16.0645780051151</v>
      </c>
      <c r="K35" s="12">
        <f t="shared" si="11"/>
        <v>17.3875432525952</v>
      </c>
      <c r="L35" s="1">
        <f t="shared" si="12"/>
        <v>60.3</v>
      </c>
      <c r="M35" s="13">
        <f t="shared" si="13"/>
        <v>12.8516624040921</v>
      </c>
      <c r="N35" s="13">
        <f t="shared" si="14"/>
        <v>13.9100346020761</v>
      </c>
      <c r="O35" s="13">
        <f t="shared" si="15"/>
        <v>11.8235294117647</v>
      </c>
      <c r="P35" s="14">
        <f t="shared" si="16"/>
        <v>20.1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</v>
      </c>
      <c r="L36" s="1">
        <f t="shared" si="12"/>
        <v>63.3</v>
      </c>
      <c r="M36" s="13">
        <f t="shared" si="13"/>
        <v>13.4910485933504</v>
      </c>
      <c r="N36" s="13">
        <f t="shared" si="14"/>
        <v>14.6020761245675</v>
      </c>
      <c r="O36" s="13">
        <f t="shared" si="15"/>
        <v>12.4117647058824</v>
      </c>
      <c r="P36" s="14">
        <f t="shared" si="16"/>
        <v>21.1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7.33962063086104</v>
      </c>
      <c r="K37" s="12">
        <f t="shared" si="11"/>
        <v>7.94405997693195</v>
      </c>
      <c r="L37" s="1">
        <f t="shared" si="12"/>
        <v>27.55</v>
      </c>
      <c r="M37" s="13">
        <f t="shared" si="13"/>
        <v>5.87169650468883</v>
      </c>
      <c r="N37" s="13">
        <f t="shared" si="14"/>
        <v>6.35524798154556</v>
      </c>
      <c r="O37" s="13">
        <f t="shared" si="15"/>
        <v>5.40196078431373</v>
      </c>
      <c r="P37" s="14">
        <f t="shared" si="16"/>
        <v>9.18333333333333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</v>
      </c>
      <c r="K38" s="12">
        <f t="shared" si="11"/>
        <v>17.6701268742791</v>
      </c>
      <c r="L38" s="1">
        <f t="shared" si="12"/>
        <v>38.3</v>
      </c>
      <c r="M38" s="13">
        <f t="shared" si="13"/>
        <v>8.16283034953112</v>
      </c>
      <c r="N38" s="13">
        <f t="shared" si="14"/>
        <v>8.83506343713956</v>
      </c>
      <c r="O38" s="13">
        <f t="shared" si="15"/>
        <v>7.50980392156863</v>
      </c>
      <c r="P38" s="14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19.5309496347559</v>
      </c>
      <c r="L39" s="1">
        <f t="shared" si="12"/>
        <v>50.8</v>
      </c>
      <c r="M39" s="13">
        <f t="shared" si="13"/>
        <v>10.8269394714407</v>
      </c>
      <c r="N39" s="13">
        <f t="shared" si="14"/>
        <v>11.7185697808535</v>
      </c>
      <c r="O39" s="13">
        <f t="shared" si="15"/>
        <v>9.96078431372549</v>
      </c>
      <c r="P39" s="14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1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12.4259900038447</v>
      </c>
      <c r="L41" s="1">
        <f t="shared" si="12"/>
        <v>40.4</v>
      </c>
      <c r="M41" s="13">
        <f t="shared" si="13"/>
        <v>8.61040068201194</v>
      </c>
      <c r="N41" s="13">
        <f t="shared" si="14"/>
        <v>9.31949250288351</v>
      </c>
      <c r="O41" s="13">
        <f t="shared" si="15"/>
        <v>7.92156862745098</v>
      </c>
      <c r="P41" s="14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</v>
      </c>
      <c r="L42" s="1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</v>
      </c>
      <c r="L43" s="1">
        <f t="shared" si="12"/>
        <v>44.8</v>
      </c>
      <c r="M43" s="13">
        <f t="shared" si="13"/>
        <v>9.54816709292412</v>
      </c>
      <c r="N43" s="13">
        <f t="shared" si="14"/>
        <v>10.3344867358708</v>
      </c>
      <c r="O43" s="13">
        <f t="shared" si="15"/>
        <v>8.7843137254902</v>
      </c>
      <c r="P43" s="14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17.1355498721228</v>
      </c>
      <c r="K44" s="12">
        <f t="shared" si="11"/>
        <v>18.5467128027682</v>
      </c>
      <c r="L44" s="1">
        <f t="shared" si="12"/>
        <v>60.3</v>
      </c>
      <c r="M44" s="13">
        <f t="shared" si="13"/>
        <v>12.8516624040921</v>
      </c>
      <c r="N44" s="13">
        <f t="shared" si="14"/>
        <v>13.9100346020761</v>
      </c>
      <c r="O44" s="13">
        <f t="shared" si="15"/>
        <v>11.8235294117647</v>
      </c>
      <c r="P44" s="14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21.3322483143455</v>
      </c>
      <c r="K45" s="12">
        <f t="shared" si="11"/>
        <v>23.0890217049387</v>
      </c>
      <c r="L45" s="1">
        <f t="shared" si="12"/>
        <v>55.05</v>
      </c>
      <c r="M45" s="13">
        <f t="shared" si="13"/>
        <v>11.73273657289</v>
      </c>
      <c r="N45" s="13">
        <f t="shared" si="14"/>
        <v>12.6989619377163</v>
      </c>
      <c r="O45" s="13">
        <f t="shared" si="15"/>
        <v>10.7941176470588</v>
      </c>
      <c r="P45" s="14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22.2501834958582</v>
      </c>
      <c r="L46" s="1">
        <f t="shared" si="12"/>
        <v>53.05</v>
      </c>
      <c r="M46" s="13">
        <f t="shared" si="13"/>
        <v>11.3064791133845</v>
      </c>
      <c r="N46" s="13">
        <f t="shared" si="14"/>
        <v>12.237600922722</v>
      </c>
      <c r="O46" s="13">
        <f t="shared" si="15"/>
        <v>10.4019607843137</v>
      </c>
      <c r="P46" s="14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</v>
      </c>
      <c r="L47" s="1">
        <f t="shared" si="12"/>
        <v>59.05</v>
      </c>
      <c r="M47" s="13">
        <f t="shared" si="13"/>
        <v>11.7986732736573</v>
      </c>
      <c r="N47" s="13">
        <f t="shared" si="14"/>
        <v>12.7703287197232</v>
      </c>
      <c r="O47" s="13">
        <f t="shared" si="15"/>
        <v>10.8547794117647</v>
      </c>
      <c r="P47" s="14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</v>
      </c>
      <c r="L48" s="1">
        <f t="shared" si="12"/>
        <v>59.05</v>
      </c>
      <c r="M48" s="13">
        <f t="shared" si="13"/>
        <v>11.7986732736573</v>
      </c>
      <c r="N48" s="13">
        <f t="shared" si="14"/>
        <v>12.7703287197232</v>
      </c>
      <c r="O48" s="13">
        <f t="shared" si="15"/>
        <v>10.8547794117647</v>
      </c>
      <c r="P48" s="14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</v>
      </c>
      <c r="K49" s="12">
        <f t="shared" si="11"/>
        <v>17.8546712802768</v>
      </c>
      <c r="L49" s="1">
        <f t="shared" si="12"/>
        <v>58.05</v>
      </c>
      <c r="M49" s="13">
        <f t="shared" si="13"/>
        <v>12.3721227621483</v>
      </c>
      <c r="N49" s="13">
        <f t="shared" si="14"/>
        <v>13.3910034602076</v>
      </c>
      <c r="O49" s="13">
        <f t="shared" si="15"/>
        <v>11.3823529411765</v>
      </c>
      <c r="P49" s="14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(E50+F50+($K$92*H50+$M$92)*$L$92)/(1-G50)/(1-$O$92)/(1-I50)/$N$92</f>
        <v>17.0696737192901</v>
      </c>
      <c r="K50" s="12">
        <f t="shared" ref="K50:K58" si="18">(E50+F50+($K$92*H50+$M$92)*$L$92)/(1-G50)/(1-$P$92)/(1-I50)/$N$92</f>
        <v>18.4754115549963</v>
      </c>
      <c r="L50" s="1">
        <f t="shared" ref="L50:L58" si="19">E50+F50+($K$92*H50+$M$92)*$L$92</f>
        <v>44.05</v>
      </c>
      <c r="M50" s="13">
        <f t="shared" ref="M50:M58" si="20">L50/(1-G50)/(1-$O$92)/$N$92</f>
        <v>9.38832054560955</v>
      </c>
      <c r="N50" s="13">
        <f t="shared" ref="N50:N58" si="21">L50/(1-G50)/(1-$P$92)/$N$92</f>
        <v>10.161476355248</v>
      </c>
      <c r="O50" s="13">
        <f t="shared" ref="O50:O58" si="22">L50/(1-G50)/$N$92</f>
        <v>8.63725490196078</v>
      </c>
      <c r="P50" s="14">
        <f t="shared" ref="P50:P58" si="23">O50*$N$92-L50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</v>
      </c>
      <c r="L51" s="1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</v>
      </c>
      <c r="P51" s="14">
        <f t="shared" si="23"/>
        <v>13.45</v>
      </c>
      <c r="Q51">
        <v>0</v>
      </c>
      <c r="R51">
        <v>25</v>
      </c>
    </row>
    <row r="52" ht="90.75" customHeight="1" spans="2:18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1">
        <f t="shared" si="19"/>
        <v>88.05</v>
      </c>
      <c r="M52" s="13">
        <f t="shared" si="20"/>
        <v>17.5931106138107</v>
      </c>
      <c r="N52" s="13">
        <f t="shared" si="21"/>
        <v>19.041955017301</v>
      </c>
      <c r="O52" s="13">
        <f t="shared" si="22"/>
        <v>16.1856617647059</v>
      </c>
      <c r="P52" s="14">
        <f t="shared" si="23"/>
        <v>22.0125</v>
      </c>
      <c r="Q52">
        <v>30</v>
      </c>
      <c r="R52">
        <v>25</v>
      </c>
    </row>
    <row r="53" ht="90.75" customHeight="1" spans="2:18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</v>
      </c>
      <c r="K53" s="12">
        <f t="shared" si="18"/>
        <v>26.2767645757994</v>
      </c>
      <c r="L53" s="1">
        <f t="shared" si="19"/>
        <v>80.8</v>
      </c>
      <c r="M53" s="13">
        <f t="shared" si="20"/>
        <v>16.994211872392</v>
      </c>
      <c r="N53" s="13">
        <f t="shared" si="21"/>
        <v>18.3937352030596</v>
      </c>
      <c r="O53" s="13">
        <f t="shared" si="22"/>
        <v>15.6346749226006</v>
      </c>
      <c r="P53" s="14">
        <f t="shared" si="23"/>
        <v>25.5157894736842</v>
      </c>
      <c r="Q53">
        <v>30</v>
      </c>
      <c r="R53">
        <v>25</v>
      </c>
    </row>
    <row r="54" ht="90.75" customHeight="1" spans="2:19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18.9950980392157</v>
      </c>
      <c r="K54" s="12">
        <f t="shared" si="18"/>
        <v>20.5594002306805</v>
      </c>
      <c r="L54" s="1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13.1066176470588</v>
      </c>
      <c r="P54" s="14">
        <f t="shared" si="23"/>
        <v>17.825</v>
      </c>
      <c r="Q54">
        <v>30</v>
      </c>
      <c r="R54">
        <v>25</v>
      </c>
      <c r="S54" s="6" t="s">
        <v>78</v>
      </c>
    </row>
    <row r="55" ht="90.75" customHeight="1" spans="2:18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</v>
      </c>
      <c r="K55" s="12">
        <f t="shared" si="18"/>
        <v>26.5076618882847</v>
      </c>
      <c r="L55" s="1">
        <f t="shared" si="19"/>
        <v>85.8</v>
      </c>
      <c r="M55" s="13">
        <f t="shared" si="20"/>
        <v>17.1435421994885</v>
      </c>
      <c r="N55" s="13">
        <f t="shared" si="21"/>
        <v>18.5553633217993</v>
      </c>
      <c r="O55" s="13">
        <f t="shared" si="22"/>
        <v>15.7720588235294</v>
      </c>
      <c r="P55" s="14">
        <f t="shared" si="23"/>
        <v>21.45</v>
      </c>
      <c r="Q55">
        <v>30</v>
      </c>
      <c r="R55">
        <v>25</v>
      </c>
    </row>
    <row r="56" ht="90.75" customHeight="1" spans="2:18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12.9475703324808</v>
      </c>
      <c r="K56" s="12">
        <f t="shared" si="18"/>
        <v>14.0138408304498</v>
      </c>
      <c r="L56" s="1">
        <f t="shared" si="19"/>
        <v>48.6</v>
      </c>
      <c r="M56" s="13">
        <f t="shared" si="20"/>
        <v>9.71067774936061</v>
      </c>
      <c r="N56" s="13">
        <f t="shared" si="21"/>
        <v>10.5103806228374</v>
      </c>
      <c r="O56" s="13">
        <f t="shared" si="22"/>
        <v>8.93382352941176</v>
      </c>
      <c r="P56" s="14">
        <f t="shared" si="23"/>
        <v>12.15</v>
      </c>
      <c r="Q56">
        <v>30</v>
      </c>
      <c r="R56">
        <v>25</v>
      </c>
    </row>
    <row r="57" ht="90.75" customHeight="1" spans="2:18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</v>
      </c>
      <c r="K57" s="12">
        <f t="shared" si="18"/>
        <v>21.2724127083989</v>
      </c>
      <c r="L57" s="1">
        <f t="shared" si="19"/>
        <v>54.1</v>
      </c>
      <c r="M57" s="13">
        <f t="shared" si="20"/>
        <v>10.8096227621483</v>
      </c>
      <c r="N57" s="13">
        <f t="shared" si="21"/>
        <v>11.6998269896194</v>
      </c>
      <c r="O57" s="13">
        <f t="shared" si="22"/>
        <v>9.94485294117647</v>
      </c>
      <c r="P57" s="14">
        <f t="shared" si="23"/>
        <v>13.525</v>
      </c>
      <c r="Q57">
        <v>45</v>
      </c>
      <c r="R57">
        <v>30</v>
      </c>
    </row>
    <row r="58" ht="90.75" customHeight="1" spans="2:18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24.9094202898551</v>
      </c>
      <c r="K58" s="12">
        <f t="shared" si="18"/>
        <v>26.9607843137255</v>
      </c>
      <c r="L58" s="1">
        <f t="shared" si="19"/>
        <v>74.8</v>
      </c>
      <c r="M58" s="13">
        <f t="shared" si="20"/>
        <v>14.945652173913</v>
      </c>
      <c r="N58" s="13">
        <f t="shared" si="21"/>
        <v>16.1764705882353</v>
      </c>
      <c r="O58" s="13">
        <f t="shared" si="22"/>
        <v>13.75</v>
      </c>
      <c r="P58" s="14">
        <f t="shared" si="23"/>
        <v>18.7</v>
      </c>
      <c r="Q58">
        <v>0</v>
      </c>
      <c r="R58">
        <v>40</v>
      </c>
    </row>
    <row r="59" ht="90.75" customHeight="1" spans="2:18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(E59+F59+($K$92*H59+$M$92)*$L$92)/(1-G59)/(1-$O$92)/(1-I59)/$N$92</f>
        <v>15.6421264157837</v>
      </c>
      <c r="K59" s="12">
        <f t="shared" ref="K59:K60" si="25">(E59+F59+($K$92*H59+$M$92)*$L$92)/(1-G59)/(1-$P$92)/(1-I59)/$N$92</f>
        <v>16.9303015323777</v>
      </c>
      <c r="L59" s="1">
        <f t="shared" ref="L59:L60" si="26">E59+F59+($K$92*H59+$M$92)*$L$92</f>
        <v>54.8</v>
      </c>
      <c r="M59" s="13">
        <f t="shared" ref="M59:M60" si="27">L59/(1-G59)/(1-$O$92)/$N$92</f>
        <v>10.9494884910486</v>
      </c>
      <c r="N59" s="13">
        <f t="shared" ref="N59:N60" si="28">L59/(1-G59)/(1-$P$92)/$N$92</f>
        <v>11.8512110726644</v>
      </c>
      <c r="O59" s="13">
        <f t="shared" ref="O59:O60" si="29">L59/(1-G59)/$N$92</f>
        <v>10.0735294117647</v>
      </c>
      <c r="P59" s="14">
        <f t="shared" ref="P59:P60" si="30">O59*$N$92-L59</f>
        <v>13.7</v>
      </c>
      <c r="Q59">
        <v>30</v>
      </c>
      <c r="R59">
        <v>45</v>
      </c>
    </row>
    <row r="60" ht="90.75" customHeight="1" spans="2:18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</v>
      </c>
      <c r="K60" s="12">
        <f t="shared" si="25"/>
        <v>16.9303015323777</v>
      </c>
      <c r="L60" s="1">
        <f t="shared" si="26"/>
        <v>54.8</v>
      </c>
      <c r="M60" s="13">
        <f t="shared" si="27"/>
        <v>10.9494884910486</v>
      </c>
      <c r="N60" s="13">
        <f t="shared" si="28"/>
        <v>11.8512110726644</v>
      </c>
      <c r="O60" s="13">
        <f t="shared" si="29"/>
        <v>10.0735294117647</v>
      </c>
      <c r="P60" s="14">
        <f t="shared" si="30"/>
        <v>13.7</v>
      </c>
      <c r="Q60">
        <v>30</v>
      </c>
      <c r="R60">
        <v>45</v>
      </c>
    </row>
    <row r="61" ht="90.75" customHeight="1" spans="2:18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(E61+F61+($K$92*H61+$M$92)*$L$92)/(1-G61)/(1-$O$92)/(1-I61)/$N$92</f>
        <v>11.3091432225064</v>
      </c>
      <c r="K61" s="12">
        <f t="shared" ref="K61:K66" si="32">(E61+F61+($K$92*H61+$M$92)*$L$92)/(1-G61)/(1-$P$92)/(1-I61)/$N$92</f>
        <v>12.2404844290657</v>
      </c>
      <c r="L61" s="1">
        <f t="shared" ref="L61:L66" si="33">E61+F61+($K$92*H61+$M$92)*$L$92</f>
        <v>42.45</v>
      </c>
      <c r="M61" s="13">
        <f t="shared" ref="M61:M66" si="34">L61/(1-G61)/(1-$O$92)/$N$92</f>
        <v>8.4818574168798</v>
      </c>
      <c r="N61" s="13">
        <f t="shared" ref="N61:N66" si="35">L61/(1-G61)/(1-$P$92)/$N$92</f>
        <v>9.18036332179931</v>
      </c>
      <c r="O61" s="13">
        <f t="shared" ref="O61:O66" si="36">L61/(1-G61)/$N$92</f>
        <v>7.80330882352941</v>
      </c>
      <c r="P61" s="14">
        <f t="shared" ref="P61:P66" si="37">O61*$N$92-L61</f>
        <v>10.6125</v>
      </c>
      <c r="Q61">
        <v>25</v>
      </c>
      <c r="R61">
        <v>40</v>
      </c>
    </row>
    <row r="62" ht="90.75" customHeight="1" spans="2:18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</v>
      </c>
      <c r="K62" s="12">
        <f t="shared" si="32"/>
        <v>12.7028066128412</v>
      </c>
      <c r="L62" s="1">
        <f t="shared" si="33"/>
        <v>41.3</v>
      </c>
      <c r="M62" s="13">
        <f t="shared" si="34"/>
        <v>8.80221653878943</v>
      </c>
      <c r="N62" s="13">
        <f t="shared" si="35"/>
        <v>9.52710495963091</v>
      </c>
      <c r="O62" s="13">
        <f t="shared" si="36"/>
        <v>8.09803921568627</v>
      </c>
      <c r="P62" s="14">
        <f t="shared" si="37"/>
        <v>13.7666666666667</v>
      </c>
      <c r="Q62">
        <v>25</v>
      </c>
      <c r="R62">
        <v>40</v>
      </c>
    </row>
    <row r="63" ht="90.75" customHeight="1" spans="2:18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14.6703608979824</v>
      </c>
      <c r="K63" s="12">
        <f t="shared" si="32"/>
        <v>15.8785082660515</v>
      </c>
      <c r="L63" s="1">
        <f t="shared" si="33"/>
        <v>41.3</v>
      </c>
      <c r="M63" s="13">
        <f t="shared" si="34"/>
        <v>8.80221653878943</v>
      </c>
      <c r="N63" s="13">
        <f t="shared" si="35"/>
        <v>9.52710495963091</v>
      </c>
      <c r="O63" s="13">
        <f t="shared" si="36"/>
        <v>8.09803921568627</v>
      </c>
      <c r="P63" s="14">
        <f t="shared" si="37"/>
        <v>13.7666666666667</v>
      </c>
      <c r="Q63">
        <v>25</v>
      </c>
      <c r="R63">
        <v>40</v>
      </c>
    </row>
    <row r="64" ht="90.75" customHeight="1" spans="2:18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15.3985507246377</v>
      </c>
      <c r="K64" s="12">
        <f t="shared" si="32"/>
        <v>16.6666666666667</v>
      </c>
      <c r="L64" s="1">
        <f t="shared" si="33"/>
        <v>57.8</v>
      </c>
      <c r="M64" s="13">
        <f t="shared" si="34"/>
        <v>11.5489130434783</v>
      </c>
      <c r="N64" s="13">
        <f t="shared" si="35"/>
        <v>12.5</v>
      </c>
      <c r="O64" s="13">
        <f t="shared" si="36"/>
        <v>10.625</v>
      </c>
      <c r="P64" s="14">
        <f t="shared" si="37"/>
        <v>14.45</v>
      </c>
      <c r="Q64">
        <v>25</v>
      </c>
      <c r="R64">
        <v>40</v>
      </c>
    </row>
    <row r="65" ht="90.75" customHeight="1" spans="2:20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31"/>
        <v>16.4841751918159</v>
      </c>
      <c r="K65" s="12">
        <f t="shared" si="32"/>
        <v>17.8416955017301</v>
      </c>
      <c r="L65" s="1">
        <f t="shared" si="33"/>
        <v>49.5</v>
      </c>
      <c r="M65" s="13">
        <f t="shared" si="34"/>
        <v>9.89050511508951</v>
      </c>
      <c r="N65" s="13">
        <f t="shared" si="35"/>
        <v>10.7050173010381</v>
      </c>
      <c r="O65" s="13">
        <f t="shared" si="36"/>
        <v>9.09926470588235</v>
      </c>
      <c r="P65" s="14">
        <f t="shared" si="37"/>
        <v>12.375</v>
      </c>
      <c r="Q65">
        <v>40</v>
      </c>
      <c r="R65">
        <v>30</v>
      </c>
      <c r="S65" s="19" t="s">
        <v>89</v>
      </c>
      <c r="T65" s="6" t="s">
        <v>90</v>
      </c>
    </row>
    <row r="66" ht="90.75" customHeight="1" spans="2:19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20.266258677384</v>
      </c>
      <c r="K66" s="12">
        <f t="shared" si="32"/>
        <v>21.9352446861097</v>
      </c>
      <c r="L66" s="1">
        <f t="shared" si="33"/>
        <v>71</v>
      </c>
      <c r="M66" s="13">
        <f t="shared" si="34"/>
        <v>14.1863810741688</v>
      </c>
      <c r="N66" s="13">
        <f t="shared" si="35"/>
        <v>15.3546712802768</v>
      </c>
      <c r="O66" s="13">
        <f t="shared" si="36"/>
        <v>13.0514705882353</v>
      </c>
      <c r="P66" s="14">
        <f t="shared" si="37"/>
        <v>17.75</v>
      </c>
      <c r="Q66">
        <v>30</v>
      </c>
      <c r="R66">
        <v>25</v>
      </c>
      <c r="S66" s="19"/>
    </row>
    <row r="67" ht="90.75" customHeight="1" spans="2:19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(E67+F67+($K$92*H67+$M$92)*$L$92)/(1-G67)/(1-$O$92)/(1-I67)/$N$92</f>
        <v>10.4610684853652</v>
      </c>
      <c r="K67" s="12">
        <f t="shared" ref="K67:K68" si="39">(E67+F67+($K$92*H67+$M$92)*$L$92)/(1-G67)/(1-$P$92)/(1-I67)/$N$92</f>
        <v>11.3225682429835</v>
      </c>
      <c r="L67" s="1">
        <f t="shared" ref="L67:L68" si="40">E67+F67+($K$92*H67+$M$92)*$L$92</f>
        <v>29.45</v>
      </c>
      <c r="M67" s="13">
        <f t="shared" ref="M67:M68" si="41">L67/(1-G67)/(1-$O$92)/$N$92</f>
        <v>6.2766410912191</v>
      </c>
      <c r="N67" s="13">
        <f t="shared" ref="N67:N68" si="42">L67/(1-G67)/(1-$P$92)/$N$92</f>
        <v>6.79354094579008</v>
      </c>
      <c r="O67" s="13">
        <f t="shared" ref="O67:O68" si="43">L67/(1-G67)/$N$92</f>
        <v>5.77450980392157</v>
      </c>
      <c r="P67" s="14">
        <f t="shared" ref="P67:P68" si="44">O67*$N$92-L67</f>
        <v>9.81666666666667</v>
      </c>
      <c r="Q67">
        <v>25</v>
      </c>
      <c r="R67">
        <v>40</v>
      </c>
      <c r="S67" s="19"/>
    </row>
    <row r="68" ht="90.75" customHeight="1" spans="2:19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13.7952414167248</v>
      </c>
      <c r="K68" s="12">
        <f t="shared" si="39"/>
        <v>14.9313201216315</v>
      </c>
      <c r="L68" s="1">
        <f t="shared" si="40"/>
        <v>35.6</v>
      </c>
      <c r="M68" s="13">
        <f t="shared" si="41"/>
        <v>7.58738277919864</v>
      </c>
      <c r="N68" s="13">
        <f t="shared" si="42"/>
        <v>8.21222606689735</v>
      </c>
      <c r="O68" s="13">
        <f t="shared" si="43"/>
        <v>6.98039215686275</v>
      </c>
      <c r="P68" s="14">
        <f t="shared" si="44"/>
        <v>11.8666666666667</v>
      </c>
      <c r="Q68">
        <v>45</v>
      </c>
      <c r="R68">
        <v>25</v>
      </c>
      <c r="S68" s="19"/>
    </row>
    <row r="69" ht="90.75" customHeight="1" spans="2:19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45">(E69+F69+($K$92*H69+$M$92)*$L$92)/(1-G69)/(1-$O$92)/(1-I69)/$N$92</f>
        <v>12.5390736004547</v>
      </c>
      <c r="K69" s="12">
        <f t="shared" ref="K69:K76" si="46">(E69+F69+($K$92*H69+$M$92)*$L$92)/(1-G69)/(1-$P$92)/(1-I69)/$N$92</f>
        <v>13.5717031910804</v>
      </c>
      <c r="L69" s="1">
        <f t="shared" ref="L69:L76" si="47">E69+F69+($K$92*H69+$M$92)*$L$92</f>
        <v>35.3</v>
      </c>
      <c r="M69" s="13">
        <f t="shared" ref="M69:M76" si="48">L69/(1-G69)/(1-$O$92)/$N$92</f>
        <v>7.5234441602728</v>
      </c>
      <c r="N69" s="13">
        <f t="shared" ref="N69:N76" si="49">L69/(1-G69)/(1-$P$92)/$N$92</f>
        <v>8.14302191464821</v>
      </c>
      <c r="O69" s="13">
        <f t="shared" ref="O69:O76" si="50">L69/(1-G69)/$N$92</f>
        <v>6.92156862745098</v>
      </c>
      <c r="P69" s="14">
        <f t="shared" ref="P69:P76" si="51">O69*$N$92-L69</f>
        <v>11.7666666666667</v>
      </c>
      <c r="Q69">
        <v>25</v>
      </c>
      <c r="R69">
        <v>40</v>
      </c>
      <c r="S69" s="19"/>
    </row>
    <row r="70" ht="90.75" customHeight="1" spans="2:19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12.7308894572322</v>
      </c>
      <c r="K70" s="12">
        <f t="shared" si="46"/>
        <v>13.7793156478278</v>
      </c>
      <c r="L70" s="1">
        <f t="shared" si="47"/>
        <v>44.8</v>
      </c>
      <c r="M70" s="13">
        <f t="shared" si="48"/>
        <v>9.54816709292412</v>
      </c>
      <c r="N70" s="13">
        <f t="shared" si="49"/>
        <v>10.3344867358708</v>
      </c>
      <c r="O70" s="13">
        <f t="shared" si="50"/>
        <v>8.7843137254902</v>
      </c>
      <c r="P70" s="14">
        <f t="shared" si="51"/>
        <v>14.9333333333333</v>
      </c>
      <c r="Q70">
        <v>40</v>
      </c>
      <c r="R70">
        <v>25</v>
      </c>
      <c r="S70" s="19"/>
    </row>
    <row r="71" ht="90.75" customHeight="1" spans="2:19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9.97442455242967</v>
      </c>
      <c r="K71" s="12">
        <f t="shared" si="46"/>
        <v>10.7958477508651</v>
      </c>
      <c r="L71" s="1">
        <f t="shared" si="47"/>
        <v>35.1</v>
      </c>
      <c r="M71" s="13">
        <f t="shared" si="48"/>
        <v>7.48081841432225</v>
      </c>
      <c r="N71" s="13">
        <f t="shared" si="49"/>
        <v>8.09688581314879</v>
      </c>
      <c r="O71" s="13">
        <f t="shared" si="50"/>
        <v>6.88235294117647</v>
      </c>
      <c r="P71" s="14">
        <f t="shared" si="51"/>
        <v>11.7</v>
      </c>
      <c r="Q71">
        <v>25</v>
      </c>
      <c r="R71">
        <v>45</v>
      </c>
      <c r="S71" s="19"/>
    </row>
    <row r="72" ht="90.75" customHeight="1" spans="2:19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</v>
      </c>
      <c r="K72" s="12">
        <f t="shared" si="46"/>
        <v>13.3948481353326</v>
      </c>
      <c r="L72" s="1">
        <f t="shared" si="47"/>
        <v>43.55</v>
      </c>
      <c r="M72" s="13">
        <f t="shared" si="48"/>
        <v>9.28175618073316</v>
      </c>
      <c r="N72" s="13">
        <f t="shared" si="49"/>
        <v>10.0461361014994</v>
      </c>
      <c r="O72" s="13">
        <f t="shared" si="50"/>
        <v>8.53921568627451</v>
      </c>
      <c r="P72" s="14">
        <f t="shared" si="51"/>
        <v>14.5166666666667</v>
      </c>
      <c r="Q72">
        <v>40</v>
      </c>
      <c r="R72">
        <v>25</v>
      </c>
      <c r="S72" s="19"/>
    </row>
    <row r="73" ht="90.75" customHeight="1" spans="2:19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</v>
      </c>
      <c r="I73" s="15">
        <v>0.4</v>
      </c>
      <c r="J73" s="11">
        <f t="shared" si="45"/>
        <v>19.3947144075021</v>
      </c>
      <c r="K73" s="12">
        <f t="shared" si="46"/>
        <v>20.9919261822376</v>
      </c>
      <c r="L73" s="1">
        <f t="shared" si="47"/>
        <v>54.6</v>
      </c>
      <c r="M73" s="13">
        <f t="shared" si="48"/>
        <v>11.6368286445013</v>
      </c>
      <c r="N73" s="13">
        <f t="shared" si="49"/>
        <v>12.5951557093426</v>
      </c>
      <c r="O73" s="13">
        <f t="shared" si="50"/>
        <v>10.7058823529412</v>
      </c>
      <c r="P73" s="14">
        <f t="shared" si="51"/>
        <v>18.2</v>
      </c>
      <c r="Q73">
        <v>40</v>
      </c>
      <c r="R73">
        <v>25</v>
      </c>
      <c r="S73" s="19" t="s">
        <v>88</v>
      </c>
    </row>
    <row r="74" ht="90.75" customHeight="1" spans="2:19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</v>
      </c>
      <c r="I74" s="15">
        <v>0.4</v>
      </c>
      <c r="J74" s="11">
        <f t="shared" si="45"/>
        <v>38.4797261295823</v>
      </c>
      <c r="K74" s="12">
        <f t="shared" si="46"/>
        <v>41.6486447520185</v>
      </c>
      <c r="L74" s="1">
        <f t="shared" si="47"/>
        <v>115.55</v>
      </c>
      <c r="M74" s="13">
        <f t="shared" si="48"/>
        <v>23.0878356777494</v>
      </c>
      <c r="N74" s="13">
        <f t="shared" si="49"/>
        <v>24.9891868512111</v>
      </c>
      <c r="O74" s="13">
        <f t="shared" si="50"/>
        <v>21.2408088235294</v>
      </c>
      <c r="P74" s="14">
        <f t="shared" si="51"/>
        <v>28.8875</v>
      </c>
      <c r="Q74">
        <v>0</v>
      </c>
      <c r="R74">
        <v>25</v>
      </c>
      <c r="S74" s="19"/>
    </row>
    <row r="75" ht="90.75" customHeight="1" spans="2:19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</v>
      </c>
      <c r="I75" s="15">
        <v>0.4</v>
      </c>
      <c r="J75" s="11">
        <f t="shared" si="45"/>
        <v>17.1835038363171</v>
      </c>
      <c r="K75" s="12">
        <f t="shared" si="46"/>
        <v>18.598615916955</v>
      </c>
      <c r="L75" s="1">
        <f t="shared" si="47"/>
        <v>51.6</v>
      </c>
      <c r="M75" s="13">
        <f t="shared" si="48"/>
        <v>10.3101023017903</v>
      </c>
      <c r="N75" s="13">
        <f t="shared" si="49"/>
        <v>11.159169550173</v>
      </c>
      <c r="O75" s="13">
        <f t="shared" si="50"/>
        <v>9.48529411764706</v>
      </c>
      <c r="P75" s="14">
        <f t="shared" si="51"/>
        <v>12.9</v>
      </c>
      <c r="Q75">
        <v>25</v>
      </c>
      <c r="R75">
        <v>40</v>
      </c>
      <c r="S75" s="19"/>
    </row>
    <row r="76" ht="90.75" customHeight="1" spans="2:19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45"/>
        <v>17.2924901185771</v>
      </c>
      <c r="K76" s="12">
        <f t="shared" si="46"/>
        <v>18.716577540107</v>
      </c>
      <c r="L76" s="1">
        <f t="shared" si="47"/>
        <v>47.6</v>
      </c>
      <c r="M76" s="13">
        <f t="shared" si="48"/>
        <v>9.51086956521739</v>
      </c>
      <c r="N76" s="13">
        <f t="shared" si="49"/>
        <v>10.2941176470588</v>
      </c>
      <c r="O76" s="13">
        <f t="shared" si="50"/>
        <v>8.75</v>
      </c>
      <c r="P76" s="14">
        <f t="shared" si="51"/>
        <v>11.9</v>
      </c>
      <c r="Q76">
        <v>25</v>
      </c>
      <c r="R76">
        <v>45</v>
      </c>
      <c r="S76" s="19"/>
    </row>
    <row r="77" ht="90.75" customHeight="1" spans="2:19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79" si="52">(E77+F77+($K$92*H77+$M$92)*$L$92)/(1-G77)/(1-$O$92)/(1-I77)/$N$92</f>
        <v>87.9955242966752</v>
      </c>
      <c r="K77" s="12">
        <f t="shared" ref="K77:K79" si="53">(E77+F77+($K$92*H77+$M$92)*$L$92)/(1-G77)/(1-$P$92)/(1-I77)/$N$92</f>
        <v>95.242214532872</v>
      </c>
      <c r="L77" s="1">
        <f t="shared" ref="L77:L79" si="54">E77+F77+($K$92*H77+$M$92)*$L$92</f>
        <v>330.3</v>
      </c>
      <c r="M77" s="13">
        <f t="shared" ref="M77:M79" si="55">L77/(1-G77)/(1-$O$92)/$N$92</f>
        <v>65.9966432225064</v>
      </c>
      <c r="N77" s="13">
        <f t="shared" ref="N77:N79" si="56">L77/(1-G77)/(1-$P$92)/$N$92</f>
        <v>71.431660899654</v>
      </c>
      <c r="O77" s="13">
        <f t="shared" ref="O77:O79" si="57">L77/(1-G77)/$N$92</f>
        <v>60.7169117647059</v>
      </c>
      <c r="P77" s="14">
        <f t="shared" ref="P77:P79" si="58">O77*$N$92-L77</f>
        <v>82.575</v>
      </c>
      <c r="Q77">
        <v>0</v>
      </c>
      <c r="R77">
        <v>25</v>
      </c>
      <c r="S77" s="19"/>
    </row>
    <row r="78" ht="90.75" customHeight="1" spans="2:19">
      <c r="B78">
        <v>17021801</v>
      </c>
      <c r="C78" s="1" t="s">
        <v>18</v>
      </c>
      <c r="D78" s="16" t="s">
        <v>102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52"/>
        <v>33.7595907928389</v>
      </c>
      <c r="K78" s="12">
        <f t="shared" si="53"/>
        <v>36.5397923875433</v>
      </c>
      <c r="L78" s="1">
        <f t="shared" si="54"/>
        <v>118.8</v>
      </c>
      <c r="M78" s="13">
        <f t="shared" si="55"/>
        <v>25.3196930946292</v>
      </c>
      <c r="N78" s="13">
        <f t="shared" si="56"/>
        <v>27.4048442906574</v>
      </c>
      <c r="O78" s="13">
        <f t="shared" si="57"/>
        <v>23.2941176470588</v>
      </c>
      <c r="P78" s="14">
        <f t="shared" si="58"/>
        <v>39.6</v>
      </c>
      <c r="Q78">
        <v>40</v>
      </c>
      <c r="R78">
        <v>25</v>
      </c>
      <c r="S78" s="19"/>
    </row>
    <row r="79" ht="90.75" customHeight="1" spans="2:19">
      <c r="B79">
        <v>17021802</v>
      </c>
      <c r="C79" s="1" t="s">
        <v>28</v>
      </c>
      <c r="D79" s="16" t="s">
        <v>103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52"/>
        <v>27.490276001705</v>
      </c>
      <c r="K79" s="12">
        <f t="shared" si="53"/>
        <v>29.7541810841984</v>
      </c>
      <c r="L79" s="1">
        <f t="shared" si="54"/>
        <v>82.55</v>
      </c>
      <c r="M79" s="13">
        <f t="shared" si="55"/>
        <v>16.494165601023</v>
      </c>
      <c r="N79" s="13">
        <f t="shared" si="56"/>
        <v>17.852508650519</v>
      </c>
      <c r="O79" s="13">
        <f t="shared" si="57"/>
        <v>15.1746323529412</v>
      </c>
      <c r="P79" s="14">
        <f t="shared" si="58"/>
        <v>20.6375</v>
      </c>
      <c r="Q79">
        <v>25</v>
      </c>
      <c r="R79">
        <v>40</v>
      </c>
      <c r="S79" s="19"/>
    </row>
    <row r="80" ht="90.75" customHeight="1" spans="2:19">
      <c r="B80">
        <v>17021901</v>
      </c>
      <c r="C80" s="1" t="s">
        <v>36</v>
      </c>
      <c r="D80" s="9" t="s">
        <v>104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ref="J80" si="59">(E80+F80+($K$92*H80+$M$92)*$L$92)/(1-G80)/(1-$O$92)/(1-I80)/$N$92</f>
        <v>13.2914826009455</v>
      </c>
      <c r="K80" s="12">
        <f t="shared" ref="K80" si="60">(E80+F80+($K$92*H80+$M$92)*$L$92)/(1-G80)/(1-$P$92)/(1-I80)/$N$92</f>
        <v>14.3860752857293</v>
      </c>
      <c r="L80" s="1">
        <f t="shared" ref="L80" si="61">E80+F80+($K$92*H80+$M$92)*$L$92</f>
        <v>34.3</v>
      </c>
      <c r="M80" s="13">
        <f t="shared" ref="M80" si="62">L80/(1-G80)/(1-$O$92)/$N$92</f>
        <v>7.31031543052003</v>
      </c>
      <c r="N80" s="13">
        <f t="shared" ref="N80" si="63">L80/(1-G80)/(1-$P$92)/$N$92</f>
        <v>7.91234140715109</v>
      </c>
      <c r="O80" s="13">
        <f t="shared" ref="O80" si="64">L80/(1-G80)/$N$92</f>
        <v>6.72549019607843</v>
      </c>
      <c r="P80" s="14">
        <f t="shared" ref="P80" si="65">O80*$N$92-L80</f>
        <v>11.4333333333333</v>
      </c>
      <c r="Q80">
        <v>40</v>
      </c>
      <c r="R80">
        <v>45</v>
      </c>
      <c r="S80" s="19"/>
    </row>
    <row r="81" ht="90.75" customHeight="1" spans="2:19">
      <c r="B81">
        <v>17022001</v>
      </c>
      <c r="C81" s="1" t="s">
        <v>28</v>
      </c>
      <c r="D81" s="9" t="s">
        <v>105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ref="J81" si="66">(E81+F81+($K$92*H81+$M$92)*$L$92)/(1-G81)/(1-$O$92)/(1-I81)/$N$92</f>
        <v>28.4526854219949</v>
      </c>
      <c r="K81" s="12">
        <f t="shared" ref="K81" si="67">(E81+F81+($K$92*H81+$M$92)*$L$92)/(1-G81)/(1-$P$92)/(1-I81)/$N$92</f>
        <v>30.7958477508651</v>
      </c>
      <c r="L81" s="1">
        <f t="shared" ref="L81" si="68">E81+F81+($K$92*H81+$M$92)*$L$92</f>
        <v>106.8</v>
      </c>
      <c r="M81" s="13">
        <f t="shared" ref="M81" si="69">L81/(1-G81)/(1-$O$92)/$N$92</f>
        <v>21.3395140664962</v>
      </c>
      <c r="N81" s="13">
        <f t="shared" ref="N81" si="70">L81/(1-G81)/(1-$P$92)/$N$92</f>
        <v>23.0968858131488</v>
      </c>
      <c r="O81" s="13">
        <f t="shared" ref="O81" si="71">L81/(1-G81)/$N$92</f>
        <v>19.6323529411765</v>
      </c>
      <c r="P81" s="14">
        <f t="shared" ref="P81" si="72">O81*$N$92-L81</f>
        <v>26.7</v>
      </c>
      <c r="Q81">
        <v>25</v>
      </c>
      <c r="R81">
        <v>30</v>
      </c>
      <c r="S81" s="19"/>
    </row>
    <row r="82" ht="90.75" customHeight="1" spans="2:19">
      <c r="B82">
        <v>17022201</v>
      </c>
      <c r="C82" s="1" t="s">
        <v>28</v>
      </c>
      <c r="D82" s="9" t="s">
        <v>106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ref="J82" si="73">(E82+F82+($K$92*H82+$M$92)*$L$92)/(1-G82)/(1-$O$92)/(1-I82)/$N$92</f>
        <v>17.3966325660699</v>
      </c>
      <c r="K82" s="12">
        <f t="shared" ref="K82" si="74">(E82+F82+($K$92*H82+$M$92)*$L$92)/(1-G82)/(1-$P$92)/(1-I82)/$N$92</f>
        <v>18.8292964244521</v>
      </c>
      <c r="L82" s="1">
        <f t="shared" ref="L82" si="75">E82+F82+($K$92*H82+$M$92)*$L$92</f>
        <v>65.3</v>
      </c>
      <c r="M82" s="13">
        <f t="shared" ref="M82" si="76">L82/(1-G82)/(1-$O$92)/$N$92</f>
        <v>13.0474744245524</v>
      </c>
      <c r="N82" s="13">
        <f t="shared" ref="N82" si="77">L82/(1-G82)/(1-$P$92)/$N$92</f>
        <v>14.1219723183391</v>
      </c>
      <c r="O82" s="13">
        <f t="shared" ref="O82" si="78">L82/(1-G82)/$N$92</f>
        <v>12.0036764705882</v>
      </c>
      <c r="P82" s="14">
        <f t="shared" ref="P82" si="79">O82*$N$92-L82</f>
        <v>16.325</v>
      </c>
      <c r="Q82">
        <v>25</v>
      </c>
      <c r="R82">
        <v>30</v>
      </c>
      <c r="S82" s="19"/>
    </row>
    <row r="83" ht="90.75" customHeight="1" spans="2:19">
      <c r="B83">
        <v>17022301</v>
      </c>
      <c r="C83" s="1" t="s">
        <v>38</v>
      </c>
      <c r="D83" s="9" t="s">
        <v>107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ref="J83" si="80">(E83+F83+($K$92*H83+$M$92)*$L$92)/(1-G83)/(1-$O$92)/(1-I83)/$N$92</f>
        <v>22.6354128607965</v>
      </c>
      <c r="K83" s="12">
        <f t="shared" ref="K83" si="81">(E83+F83+($K$92*H83+$M$92)*$L$92)/(1-G83)/(1-$P$92)/(1-I83)/$N$92</f>
        <v>24.4995056846268</v>
      </c>
      <c r="L83" s="1">
        <f t="shared" ref="L83" si="82">E83+F83+($K$92*H83+$M$92)*$L$92</f>
        <v>79.3</v>
      </c>
      <c r="M83" s="13">
        <f t="shared" ref="M83" si="83">L83/(1-G83)/(1-$O$92)/$N$92</f>
        <v>15.8447890025575</v>
      </c>
      <c r="N83" s="13">
        <f t="shared" ref="N83" si="84">L83/(1-G83)/(1-$P$92)/$N$92</f>
        <v>17.1496539792388</v>
      </c>
      <c r="O83" s="13">
        <f t="shared" ref="O83" si="85">L83/(1-G83)/$N$92</f>
        <v>14.5772058823529</v>
      </c>
      <c r="P83" s="14">
        <f t="shared" ref="P83" si="86">O83*$N$92-L83</f>
        <v>19.825</v>
      </c>
      <c r="Q83">
        <v>25</v>
      </c>
      <c r="R83">
        <v>30</v>
      </c>
      <c r="S83" s="19"/>
    </row>
    <row r="84" ht="90.75" customHeight="1" spans="2:19">
      <c r="B84">
        <v>17022401</v>
      </c>
      <c r="C84" s="1" t="s">
        <v>108</v>
      </c>
      <c r="D84" s="9" t="s">
        <v>109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ref="J84" si="87">(E84+F84+($K$92*H84+$M$92)*$L$92)/(1-G84)/(1-$O$92)/(1-I84)/$N$92</f>
        <v>15.0433361750497</v>
      </c>
      <c r="K84" s="12">
        <f t="shared" ref="K84" si="88">(E84+F84+($K$92*H84+$M$92)*$L$92)/(1-G84)/(1-$P$92)/(1-I84)/$N$92</f>
        <v>16.2821991541715</v>
      </c>
      <c r="L84" s="1">
        <f t="shared" ref="L84" si="89">E84+F84+($K$92*H84+$M$92)*$L$92</f>
        <v>42.35</v>
      </c>
      <c r="M84" s="13">
        <f t="shared" ref="M84" si="90">L84/(1-G84)/(1-$O$92)/$N$92</f>
        <v>9.02600170502984</v>
      </c>
      <c r="N84" s="13">
        <f t="shared" ref="N84" si="91">L84/(1-G84)/(1-$P$92)/$N$92</f>
        <v>9.76931949250288</v>
      </c>
      <c r="O84" s="13">
        <f t="shared" ref="O84" si="92">L84/(1-G84)/$N$92</f>
        <v>8.30392156862745</v>
      </c>
      <c r="P84" s="14">
        <f t="shared" ref="P84" si="93">O84*$N$92-L84</f>
        <v>14.1166666666667</v>
      </c>
      <c r="Q84">
        <v>40</v>
      </c>
      <c r="R84">
        <v>30</v>
      </c>
      <c r="S84" s="19"/>
    </row>
    <row r="85" ht="90.75" customHeight="1" spans="2:19">
      <c r="B85">
        <v>17022501</v>
      </c>
      <c r="C85" s="1" t="s">
        <v>28</v>
      </c>
      <c r="D85" s="9" t="s">
        <v>110</v>
      </c>
      <c r="E85">
        <v>39</v>
      </c>
      <c r="F85">
        <v>1</v>
      </c>
      <c r="G85" s="3">
        <v>0.2</v>
      </c>
      <c r="H85">
        <v>0.3</v>
      </c>
      <c r="I85" s="15">
        <v>0.25</v>
      </c>
      <c r="J85" s="11">
        <f t="shared" ref="J85" si="94">(E85+F85+($K$92*H85+$M$92)*$L$92)/(1-G85)/(1-$O$92)/(1-I85)/$N$92</f>
        <v>19.2615089514066</v>
      </c>
      <c r="K85" s="12">
        <f t="shared" ref="K85" si="95">(E85+F85+($K$92*H85+$M$92)*$L$92)/(1-G85)/(1-$P$92)/(1-I85)/$N$92</f>
        <v>20.8477508650519</v>
      </c>
      <c r="L85" s="1">
        <f t="shared" ref="L85" si="96">E85+F85+($K$92*H85+$M$92)*$L$92</f>
        <v>72.3</v>
      </c>
      <c r="M85" s="13">
        <f t="shared" ref="M85" si="97">L85/(1-G85)/(1-$O$92)/$N$92</f>
        <v>14.446131713555</v>
      </c>
      <c r="N85" s="13">
        <f t="shared" ref="N85" si="98">L85/(1-G85)/(1-$P$92)/$N$92</f>
        <v>15.6358131487889</v>
      </c>
      <c r="O85" s="13">
        <f t="shared" ref="O85" si="99">L85/(1-G85)/$N$92</f>
        <v>13.2904411764706</v>
      </c>
      <c r="P85" s="14">
        <f t="shared" ref="P85" si="100">O85*$N$92-L85</f>
        <v>18.075</v>
      </c>
      <c r="Q85">
        <v>25</v>
      </c>
      <c r="R85">
        <v>30</v>
      </c>
      <c r="S85" s="19"/>
    </row>
    <row r="86" ht="90.75" customHeight="1" spans="2:19">
      <c r="B86">
        <v>17022502</v>
      </c>
      <c r="C86" s="1" t="s">
        <v>111</v>
      </c>
      <c r="D86" s="9" t="s">
        <v>112</v>
      </c>
      <c r="E86">
        <v>23</v>
      </c>
      <c r="F86">
        <v>1</v>
      </c>
      <c r="G86" s="3">
        <v>0.29</v>
      </c>
      <c r="H86">
        <v>0.3</v>
      </c>
      <c r="I86" s="15">
        <v>0.25</v>
      </c>
      <c r="J86" s="11">
        <f t="shared" ref="J86" si="101">(E86+F86+($K$92*H86+$M$92)*$L$92)/(1-G86)/(1-$O$92)/(1-I86)/$N$92</f>
        <v>16.9002077254662</v>
      </c>
      <c r="K86" s="12">
        <f t="shared" ref="K86" si="102">(E86+F86+($K$92*H86+$M$92)*$L$92)/(1-G86)/(1-$P$92)/(1-I86)/$N$92</f>
        <v>18.2919895381516</v>
      </c>
      <c r="L86" s="1">
        <f t="shared" ref="L86" si="103">E86+F86+($K$92*H86+$M$92)*$L$92</f>
        <v>56.3</v>
      </c>
      <c r="M86" s="13">
        <f t="shared" ref="M86" si="104">L86/(1-G86)/(1-$O$92)/$N$92</f>
        <v>12.6751557940996</v>
      </c>
      <c r="N86" s="13">
        <f t="shared" ref="N86" si="105">L86/(1-G86)/(1-$P$92)/$N$92</f>
        <v>13.7189921536137</v>
      </c>
      <c r="O86" s="13">
        <f t="shared" ref="O86" si="106">L86/(1-G86)/$N$92</f>
        <v>11.6611433305717</v>
      </c>
      <c r="P86" s="14">
        <f t="shared" ref="P86" si="107">O86*$N$92-L86</f>
        <v>22.9957746478873</v>
      </c>
      <c r="Q86">
        <v>25</v>
      </c>
      <c r="R86">
        <v>30</v>
      </c>
      <c r="S86" s="19"/>
    </row>
    <row r="87" ht="90.75" customHeight="1" spans="2:19">
      <c r="B87">
        <v>17022503</v>
      </c>
      <c r="C87" s="1" t="s">
        <v>111</v>
      </c>
      <c r="D87" s="9" t="s">
        <v>113</v>
      </c>
      <c r="E87">
        <v>16</v>
      </c>
      <c r="F87">
        <v>1</v>
      </c>
      <c r="G87" s="3">
        <v>0.24</v>
      </c>
      <c r="H87">
        <v>0.1</v>
      </c>
      <c r="I87" s="15">
        <v>0.25</v>
      </c>
      <c r="J87" s="11">
        <f t="shared" ref="J87" si="108">(E87+F87+($K$92*H87+$M$92)*$L$92)/(1-G87)/(1-$O$92)/(1-I87)/$N$92</f>
        <v>9.05797101449275</v>
      </c>
      <c r="K87" s="12">
        <f t="shared" ref="K87" si="109">(E87+F87+($K$92*H87+$M$92)*$L$92)/(1-G87)/(1-$P$92)/(1-I87)/$N$92</f>
        <v>9.80392156862745</v>
      </c>
      <c r="L87" s="1">
        <f t="shared" ref="L87" si="110">E87+F87+($K$92*H87+$M$92)*$L$92</f>
        <v>32.3</v>
      </c>
      <c r="M87" s="13">
        <f t="shared" ref="M87" si="111">L87/(1-G87)/(1-$O$92)/$N$92</f>
        <v>6.79347826086956</v>
      </c>
      <c r="N87" s="13">
        <f t="shared" ref="N87" si="112">L87/(1-G87)/(1-$P$92)/$N$92</f>
        <v>7.35294117647059</v>
      </c>
      <c r="O87" s="13">
        <f t="shared" ref="O87" si="113">L87/(1-G87)/$N$92</f>
        <v>6.25</v>
      </c>
      <c r="P87" s="14">
        <f t="shared" ref="P87" si="114">O87*$N$92-L87</f>
        <v>10.2</v>
      </c>
      <c r="Q87">
        <v>25</v>
      </c>
      <c r="R87">
        <v>30</v>
      </c>
      <c r="S87" s="19"/>
    </row>
    <row r="88" ht="90.75" customHeight="1" spans="2:19">
      <c r="B88">
        <v>17022504</v>
      </c>
      <c r="C88" s="1" t="s">
        <v>111</v>
      </c>
      <c r="D88" s="9" t="s">
        <v>114</v>
      </c>
      <c r="E88">
        <v>11.2</v>
      </c>
      <c r="F88">
        <v>1</v>
      </c>
      <c r="G88" s="3">
        <v>0.26</v>
      </c>
      <c r="H88">
        <v>0.1</v>
      </c>
      <c r="I88" s="15">
        <v>0.1</v>
      </c>
      <c r="J88" s="11">
        <f t="shared" ref="J88" si="115">(E88+F88+($K$92*H88+$M$92)*$L$92)/(1-G88)/(1-$O$92)/(1-I88)/$N$92</f>
        <v>6.60027034707342</v>
      </c>
      <c r="K88" s="12">
        <f t="shared" ref="K88" si="116">(E88+F88+($K$92*H88+$M$92)*$L$92)/(1-G88)/(1-$P$92)/(1-I88)/$N$92</f>
        <v>7.14382202271476</v>
      </c>
      <c r="L88" s="1">
        <f t="shared" ref="L88" si="117">E88+F88+($K$92*H88+$M$92)*$L$92</f>
        <v>27.5</v>
      </c>
      <c r="M88" s="13">
        <f t="shared" ref="M88" si="118">L88/(1-G88)/(1-$O$92)/$N$92</f>
        <v>5.94024331236607</v>
      </c>
      <c r="N88" s="13">
        <f t="shared" ref="N88" si="119">L88/(1-G88)/(1-$P$92)/$N$92</f>
        <v>6.42943982044328</v>
      </c>
      <c r="O88" s="13">
        <f t="shared" ref="O88" si="120">L88/(1-G88)/$N$92</f>
        <v>5.46502384737679</v>
      </c>
      <c r="P88" s="14">
        <f t="shared" ref="P88" si="121">O88*$N$92-L88</f>
        <v>9.66216216216216</v>
      </c>
      <c r="Q88">
        <v>25</v>
      </c>
      <c r="R88">
        <v>30</v>
      </c>
      <c r="S88" s="19"/>
    </row>
    <row r="89" ht="90.75" customHeight="1" spans="2:19">
      <c r="B89">
        <v>17022505</v>
      </c>
      <c r="C89" s="1" t="s">
        <v>21</v>
      </c>
      <c r="D89" s="9" t="s">
        <v>115</v>
      </c>
      <c r="E89">
        <v>23</v>
      </c>
      <c r="F89">
        <v>2</v>
      </c>
      <c r="G89" s="3">
        <v>0.2</v>
      </c>
      <c r="H89">
        <v>0.2</v>
      </c>
      <c r="I89" s="15">
        <v>0.45</v>
      </c>
      <c r="J89" s="11">
        <f>(E89+F89+($K$92*H89+$M$92)*$L$92)/(1-G89)/(1-$O$92)/(1-I89)/$N$92</f>
        <v>17.7284352476168</v>
      </c>
      <c r="K89" s="12">
        <f>(E89+F89+($K$92*H89+$M$92)*$L$92)/(1-G89)/(1-$P$92)/(1-I89)/$N$92</f>
        <v>19.1884240327147</v>
      </c>
      <c r="L89" s="1">
        <f>E89+F89+($K$92*H89+$M$92)*$L$92</f>
        <v>48.8</v>
      </c>
      <c r="M89" s="13">
        <f>L89/(1-G89)/(1-$O$92)/$N$92</f>
        <v>9.75063938618926</v>
      </c>
      <c r="N89" s="13">
        <f>L89/(1-G89)/(1-$P$92)/$N$92</f>
        <v>10.5536332179931</v>
      </c>
      <c r="O89" s="13">
        <f>L89/(1-G89)/$N$92</f>
        <v>8.97058823529412</v>
      </c>
      <c r="P89" s="14">
        <f>O89*$N$92-L89</f>
        <v>12.2</v>
      </c>
      <c r="Q89">
        <v>45</v>
      </c>
      <c r="R89">
        <v>20</v>
      </c>
      <c r="S89" s="19"/>
    </row>
    <row r="90" spans="7:16">
      <c r="G90" s="15"/>
      <c r="I90" s="15"/>
      <c r="J90" s="11"/>
      <c r="L90" s="1"/>
      <c r="M90" s="13"/>
      <c r="O90" s="13"/>
      <c r="P90" s="14"/>
    </row>
    <row r="91" spans="11:16">
      <c r="K91" s="17" t="s">
        <v>116</v>
      </c>
      <c r="L91" s="17" t="s">
        <v>117</v>
      </c>
      <c r="M91" s="17" t="s">
        <v>118</v>
      </c>
      <c r="N91" s="17" t="s">
        <v>119</v>
      </c>
      <c r="O91" s="17" t="s">
        <v>120</v>
      </c>
      <c r="P91" s="17" t="s">
        <v>121</v>
      </c>
    </row>
    <row r="92" spans="11:16">
      <c r="K92" s="18">
        <v>100</v>
      </c>
      <c r="L92" s="15">
        <v>0.85</v>
      </c>
      <c r="M92">
        <v>8</v>
      </c>
      <c r="N92">
        <v>6.8</v>
      </c>
      <c r="O92" s="15">
        <v>0.08</v>
      </c>
      <c r="P92" s="15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89 C2:C88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  <hyperlink ref="D58" r:id="rId46" display="https://detail.1688.com/offer/536596301611.html?spm=a2615.7691456.0.0.HFQWm0"/>
    <hyperlink ref="D60" r:id="rId47" display="https://detail.1688.com/offer/543879481659.html?spm=a2615.7691456.0.0.UWc1Wy"/>
    <hyperlink ref="D63" r:id="rId48" display="https://detail.1688.com/offer/542163784708.html?spm=0.0.0.0.D3IAEt"/>
    <hyperlink ref="D59" r:id="rId49" display="https://detail.1688.com/offer/543452736487.html?spm=a2615.7691456.0.0.UWc1Wy" tooltip="https://detail.1688.com/offer/543452736487.html?spm=a2615.7691456.0.0.UWc1Wy"/>
    <hyperlink ref="D64" r:id="rId50" display="https://detail.1688.com/offer/520727227145.html?spm=b26110380.7927930.tkhy006.2.4cRHSy"/>
    <hyperlink ref="D65" r:id="rId51" display="https://detail.1688.com/offer/45288474070.html?spm=0.0.0.0.ROTFEe"/>
    <hyperlink ref="S65" r:id="rId52" display="https://detail.1688.com/offer/542800642320.html?spm=b26110380.7927930.xshy005.529.St2Fw9"/>
    <hyperlink ref="D66" r:id="rId53" display="https://detail.1688.com/offer/537836876907.html?spm=0.0.0.0.aEJnan"/>
    <hyperlink ref="D68" r:id="rId54" display="https://detail.1688.com/offer/529253294546.html?spm=a2615.7691456.0.0.Q2HHFu"/>
    <hyperlink ref="D69" r:id="rId55" display="https://detail.1688.com/offer/544238732440.html?spm=0.0.0.0.XUpSK3"/>
    <hyperlink ref="D70" r:id="rId56" display="https://detail.1688.com/offer/536547771377.html?spm=a2615.7691456.0.0.0h3eHa"/>
    <hyperlink ref="D71" r:id="rId57" display="https://detail.1688.com/offer/530505809495.html?spm=a2615.7691456.0.0.mwCaVr"/>
    <hyperlink ref="T65" r:id="rId58" display="https://detail.1688.com/offer/45422676746.html?spm=b26110380.8015204.xshy005.17.K9Fn6R"/>
    <hyperlink ref="D73" r:id="rId59" display="https://detail.1688.com/offer/540415830695.html?spm=a2615.7691456.0.0.fxjODa"/>
    <hyperlink ref="S73" r:id="rId51" display="https://detail.1688.com/offer/45288474070.html?spm=0.0.0.0.ROTFEe"/>
    <hyperlink ref="D74" r:id="rId59" display="https://detail.1688.com/offer/540415830695.html?spm=a2615.7691456.0.0.fxjODa"/>
    <hyperlink ref="D75" r:id="rId60" display="https://detail.1688.com/offer/542457925937.html?spm=a2615.7691456.0.0.f0Y32d"/>
    <hyperlink ref="D76" r:id="rId61" display="https://detail.1688.com/offer/543920170819.html?spm=a261y.7663282.0.0.TL5U4u&amp;sk=consign"/>
    <hyperlink ref="S54" r:id="rId62" display="https://detail.1688.com/offer/527317961357.html?spm=0.0.0.0.PZwCwW"/>
    <hyperlink ref="D78" r:id="rId63" display="https://detail.1688.com/offer/536567842860.html?spm=a2615.7691456.0.0.dZ4ybw"/>
    <hyperlink ref="D79" r:id="rId64" display="https://detail.1688.com/offer/538011942737.html?spm=b26110380.sw1037192.0.0.Ny8x8X&amp;sk=consign"/>
    <hyperlink ref="D80" r:id="rId65" display="https://detail.1688.com/offer/537988893971.html?spm=a2615.7691456.0.0.25U8zv"/>
    <hyperlink ref="D81" r:id="rId66" display="https://detail.1688.com/offer/543912393604.html?spm=b26110380.sw1037192.0.0.58eMB8"/>
    <hyperlink ref="D82" r:id="rId67" display="https://detail.1688.com/offer/40127471168.html?spm=b26110380.sw1688.0.0.WdursY"/>
    <hyperlink ref="D83" r:id="rId68" display="https://detail.1688.com/offer/540563368484.html?spm=a2615.7691456.0.0.HOgtg8"/>
    <hyperlink ref="D86" r:id="rId69" display="https://detail.1688.com/offer/1006592548.html?spm=b26110380.7927930.tkhy006.2.zZHajR"/>
    <hyperlink ref="D87" r:id="rId70" display="https://detail.1688.com/offer/535621646058.html?spm=a261y.7663282.0.0.lbAPWL&amp;sk=consign"/>
    <hyperlink ref="D88" r:id="rId71" display="https://detail.1688.com/offer/525774337749.html?spm=0.0.0.0.v042e3"/>
    <hyperlink ref="D89" r:id="rId72" display="https://detail.1688.com/offer/543503255375.html?spm=0.0.0.0.y8rolA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8" sqref="A1:F8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2017-02-25T15:49:54Z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