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99" i="1"/>
  <c r="M99" s="1"/>
  <c r="K99"/>
  <c r="J99"/>
  <c r="L98"/>
  <c r="M98" s="1"/>
  <c r="K98"/>
  <c r="J98"/>
  <c r="L97"/>
  <c r="N97" s="1"/>
  <c r="K97"/>
  <c r="J97"/>
  <c r="L96"/>
  <c r="O96" s="1"/>
  <c r="P96" s="1"/>
  <c r="K96"/>
  <c r="J96"/>
  <c r="L95"/>
  <c r="M95" s="1"/>
  <c r="K95"/>
  <c r="J95"/>
  <c r="L94"/>
  <c r="N94" s="1"/>
  <c r="K94"/>
  <c r="J94"/>
  <c r="L93"/>
  <c r="M93" s="1"/>
  <c r="K93"/>
  <c r="J93"/>
  <c r="L92"/>
  <c r="M92" s="1"/>
  <c r="K92"/>
  <c r="J92"/>
  <c r="L91"/>
  <c r="M91" s="1"/>
  <c r="K91"/>
  <c r="J91"/>
  <c r="L90"/>
  <c r="O90" s="1"/>
  <c r="P90" s="1"/>
  <c r="K90"/>
  <c r="J90"/>
  <c r="L89"/>
  <c r="N89" s="1"/>
  <c r="K89"/>
  <c r="J89"/>
  <c r="O88"/>
  <c r="P88" s="1"/>
  <c r="L88"/>
  <c r="M88" s="1"/>
  <c r="K88"/>
  <c r="J88"/>
  <c r="M87"/>
  <c r="L87"/>
  <c r="N87" s="1"/>
  <c r="K87"/>
  <c r="J87"/>
  <c r="L86"/>
  <c r="O86" s="1"/>
  <c r="P86" s="1"/>
  <c r="K86"/>
  <c r="J86"/>
  <c r="L85"/>
  <c r="N85" s="1"/>
  <c r="K85"/>
  <c r="J85"/>
  <c r="L84"/>
  <c r="M84" s="1"/>
  <c r="K84"/>
  <c r="J84"/>
  <c r="N83"/>
  <c r="M83"/>
  <c r="L83"/>
  <c r="O83" s="1"/>
  <c r="P83" s="1"/>
  <c r="K83"/>
  <c r="J83"/>
  <c r="L82"/>
  <c r="O82" s="1"/>
  <c r="P82" s="1"/>
  <c r="K82"/>
  <c r="J82"/>
  <c r="L81"/>
  <c r="N81" s="1"/>
  <c r="K81"/>
  <c r="J81"/>
  <c r="O80"/>
  <c r="P80" s="1"/>
  <c r="N80"/>
  <c r="L80"/>
  <c r="M80" s="1"/>
  <c r="K80"/>
  <c r="J80"/>
  <c r="M79"/>
  <c r="L79"/>
  <c r="N79" s="1"/>
  <c r="K79"/>
  <c r="J79"/>
  <c r="L78"/>
  <c r="O78" s="1"/>
  <c r="P78" s="1"/>
  <c r="K78"/>
  <c r="J78"/>
  <c r="L77"/>
  <c r="N77" s="1"/>
  <c r="K77"/>
  <c r="J77"/>
  <c r="L76"/>
  <c r="M76" s="1"/>
  <c r="K76"/>
  <c r="J76"/>
  <c r="N75"/>
  <c r="M75"/>
  <c r="L75"/>
  <c r="O75" s="1"/>
  <c r="P75" s="1"/>
  <c r="K75"/>
  <c r="J75"/>
  <c r="L74"/>
  <c r="O74" s="1"/>
  <c r="P74" s="1"/>
  <c r="K74"/>
  <c r="J74"/>
  <c r="L73"/>
  <c r="N73" s="1"/>
  <c r="K73"/>
  <c r="J73"/>
  <c r="O72"/>
  <c r="P72" s="1"/>
  <c r="N72"/>
  <c r="L72"/>
  <c r="M72" s="1"/>
  <c r="K72"/>
  <c r="J72"/>
  <c r="L71"/>
  <c r="O71" s="1"/>
  <c r="P71" s="1"/>
  <c r="K71"/>
  <c r="J71"/>
  <c r="L70"/>
  <c r="O70" s="1"/>
  <c r="P70" s="1"/>
  <c r="K70"/>
  <c r="J70"/>
  <c r="L69"/>
  <c r="N69" s="1"/>
  <c r="K69"/>
  <c r="J69"/>
  <c r="L68"/>
  <c r="M68" s="1"/>
  <c r="K68"/>
  <c r="J68"/>
  <c r="M67"/>
  <c r="L67"/>
  <c r="O67" s="1"/>
  <c r="P67" s="1"/>
  <c r="K67"/>
  <c r="J67"/>
  <c r="L66"/>
  <c r="O66" s="1"/>
  <c r="P66" s="1"/>
  <c r="K66"/>
  <c r="J66"/>
  <c r="L65"/>
  <c r="N65" s="1"/>
  <c r="K65"/>
  <c r="J65"/>
  <c r="N64"/>
  <c r="M64"/>
  <c r="L64"/>
  <c r="O64" s="1"/>
  <c r="P64" s="1"/>
  <c r="K64"/>
  <c r="J64"/>
  <c r="N63"/>
  <c r="L63"/>
  <c r="O63" s="1"/>
  <c r="P63" s="1"/>
  <c r="K63"/>
  <c r="J63"/>
  <c r="L62"/>
  <c r="O62" s="1"/>
  <c r="P62" s="1"/>
  <c r="K62"/>
  <c r="J62"/>
  <c r="O61"/>
  <c r="P61" s="1"/>
  <c r="L61"/>
  <c r="N61" s="1"/>
  <c r="K61"/>
  <c r="J61"/>
  <c r="L60"/>
  <c r="O60" s="1"/>
  <c r="P60" s="1"/>
  <c r="K60"/>
  <c r="J60"/>
  <c r="L59"/>
  <c r="O59" s="1"/>
  <c r="P59" s="1"/>
  <c r="K59"/>
  <c r="J59"/>
  <c r="L58"/>
  <c r="O58" s="1"/>
  <c r="P58" s="1"/>
  <c r="K58"/>
  <c r="J58"/>
  <c r="L57"/>
  <c r="N57" s="1"/>
  <c r="K57"/>
  <c r="J57"/>
  <c r="L56"/>
  <c r="O56" s="1"/>
  <c r="P56" s="1"/>
  <c r="K56"/>
  <c r="J56"/>
  <c r="L55"/>
  <c r="O55" s="1"/>
  <c r="P55" s="1"/>
  <c r="K55"/>
  <c r="J55"/>
  <c r="L54"/>
  <c r="O54" s="1"/>
  <c r="P54" s="1"/>
  <c r="K54"/>
  <c r="J54"/>
  <c r="L53"/>
  <c r="N53" s="1"/>
  <c r="K53"/>
  <c r="J53"/>
  <c r="L52"/>
  <c r="O52" s="1"/>
  <c r="P52" s="1"/>
  <c r="K52"/>
  <c r="J52"/>
  <c r="L51"/>
  <c r="O51" s="1"/>
  <c r="P51" s="1"/>
  <c r="K51"/>
  <c r="J51"/>
  <c r="L50"/>
  <c r="O50" s="1"/>
  <c r="P50" s="1"/>
  <c r="K50"/>
  <c r="J50"/>
  <c r="L49"/>
  <c r="N49" s="1"/>
  <c r="K49"/>
  <c r="J49"/>
  <c r="N48"/>
  <c r="M48"/>
  <c r="L48"/>
  <c r="O48" s="1"/>
  <c r="P48" s="1"/>
  <c r="K48"/>
  <c r="J48"/>
  <c r="N47"/>
  <c r="M47"/>
  <c r="L47"/>
  <c r="O47" s="1"/>
  <c r="P47" s="1"/>
  <c r="K47"/>
  <c r="J47"/>
  <c r="L46"/>
  <c r="O46" s="1"/>
  <c r="P46" s="1"/>
  <c r="K46"/>
  <c r="J46"/>
  <c r="O45"/>
  <c r="P45" s="1"/>
  <c r="L45"/>
  <c r="N45" s="1"/>
  <c r="K45"/>
  <c r="J45"/>
  <c r="L44"/>
  <c r="O44" s="1"/>
  <c r="P44" s="1"/>
  <c r="K44"/>
  <c r="J44"/>
  <c r="L43"/>
  <c r="O43" s="1"/>
  <c r="P43" s="1"/>
  <c r="K43"/>
  <c r="J43"/>
  <c r="L42"/>
  <c r="O42" s="1"/>
  <c r="P42" s="1"/>
  <c r="K42"/>
  <c r="J42"/>
  <c r="L41"/>
  <c r="N41" s="1"/>
  <c r="K41"/>
  <c r="J41"/>
  <c r="L40"/>
  <c r="O40" s="1"/>
  <c r="P40" s="1"/>
  <c r="K40"/>
  <c r="J40"/>
  <c r="L39"/>
  <c r="O39" s="1"/>
  <c r="P39" s="1"/>
  <c r="K39"/>
  <c r="J39"/>
  <c r="L38"/>
  <c r="O38" s="1"/>
  <c r="P38" s="1"/>
  <c r="K38"/>
  <c r="J38"/>
  <c r="L37"/>
  <c r="N37" s="1"/>
  <c r="K37"/>
  <c r="J37"/>
  <c r="L36"/>
  <c r="O36" s="1"/>
  <c r="P36" s="1"/>
  <c r="K36"/>
  <c r="J36"/>
  <c r="L35"/>
  <c r="O35" s="1"/>
  <c r="P35" s="1"/>
  <c r="K35"/>
  <c r="J35"/>
  <c r="L34"/>
  <c r="O34" s="1"/>
  <c r="P34" s="1"/>
  <c r="K34"/>
  <c r="J34"/>
  <c r="L33"/>
  <c r="N33" s="1"/>
  <c r="K33"/>
  <c r="J33"/>
  <c r="N32"/>
  <c r="M32"/>
  <c r="L32"/>
  <c r="O32" s="1"/>
  <c r="P32" s="1"/>
  <c r="K32"/>
  <c r="J32"/>
  <c r="N31"/>
  <c r="L31"/>
  <c r="O31" s="1"/>
  <c r="P31" s="1"/>
  <c r="K31"/>
  <c r="J31"/>
  <c r="L30"/>
  <c r="O30" s="1"/>
  <c r="P30" s="1"/>
  <c r="K30"/>
  <c r="J30"/>
  <c r="O29"/>
  <c r="P29" s="1"/>
  <c r="L29"/>
  <c r="N29" s="1"/>
  <c r="K29"/>
  <c r="J29"/>
  <c r="L28"/>
  <c r="O28" s="1"/>
  <c r="P28" s="1"/>
  <c r="K28"/>
  <c r="J28"/>
  <c r="L27"/>
  <c r="O27" s="1"/>
  <c r="P27" s="1"/>
  <c r="K27"/>
  <c r="J27"/>
  <c r="L26"/>
  <c r="O26" s="1"/>
  <c r="P26" s="1"/>
  <c r="K26"/>
  <c r="J26"/>
  <c r="L25"/>
  <c r="N25" s="1"/>
  <c r="K25"/>
  <c r="J25"/>
  <c r="L24"/>
  <c r="O24" s="1"/>
  <c r="P24" s="1"/>
  <c r="K24"/>
  <c r="J24"/>
  <c r="L23"/>
  <c r="O23" s="1"/>
  <c r="P23" s="1"/>
  <c r="K23"/>
  <c r="J23"/>
  <c r="L22"/>
  <c r="O22" s="1"/>
  <c r="P22" s="1"/>
  <c r="K22"/>
  <c r="J22"/>
  <c r="L21"/>
  <c r="N21" s="1"/>
  <c r="K21"/>
  <c r="J21"/>
  <c r="L20"/>
  <c r="O20" s="1"/>
  <c r="P20" s="1"/>
  <c r="K20"/>
  <c r="J20"/>
  <c r="M19"/>
  <c r="L19"/>
  <c r="O19" s="1"/>
  <c r="P19" s="1"/>
  <c r="K19"/>
  <c r="J19"/>
  <c r="L18"/>
  <c r="O18" s="1"/>
  <c r="P18" s="1"/>
  <c r="K18"/>
  <c r="J18"/>
  <c r="L17"/>
  <c r="N17" s="1"/>
  <c r="K17"/>
  <c r="J17"/>
  <c r="L16"/>
  <c r="M16" s="1"/>
  <c r="K16"/>
  <c r="J16"/>
  <c r="O15"/>
  <c r="P15" s="1"/>
  <c r="N15"/>
  <c r="L15"/>
  <c r="M15" s="1"/>
  <c r="K15"/>
  <c r="J15"/>
  <c r="L14"/>
  <c r="O14" s="1"/>
  <c r="P14" s="1"/>
  <c r="K14"/>
  <c r="J14"/>
  <c r="O13"/>
  <c r="P13" s="1"/>
  <c r="L13"/>
  <c r="N13" s="1"/>
  <c r="K13"/>
  <c r="J13"/>
  <c r="O12"/>
  <c r="P12" s="1"/>
  <c r="L12"/>
  <c r="M12" s="1"/>
  <c r="K12"/>
  <c r="J12"/>
  <c r="L11"/>
  <c r="N11" s="1"/>
  <c r="K11"/>
  <c r="J11"/>
  <c r="L10"/>
  <c r="O10" s="1"/>
  <c r="P10" s="1"/>
  <c r="K10"/>
  <c r="J10"/>
  <c r="L9"/>
  <c r="N9" s="1"/>
  <c r="K9"/>
  <c r="J9"/>
  <c r="L8"/>
  <c r="M8" s="1"/>
  <c r="K8"/>
  <c r="J8"/>
  <c r="O7"/>
  <c r="P7" s="1"/>
  <c r="N7"/>
  <c r="L7"/>
  <c r="M7" s="1"/>
  <c r="K7"/>
  <c r="J7"/>
  <c r="L6"/>
  <c r="O6" s="1"/>
  <c r="P6" s="1"/>
  <c r="K6"/>
  <c r="J6"/>
  <c r="O5"/>
  <c r="P5" s="1"/>
  <c r="L5"/>
  <c r="N5" s="1"/>
  <c r="K5"/>
  <c r="J5"/>
  <c r="O4"/>
  <c r="P4" s="1"/>
  <c r="L4"/>
  <c r="M4" s="1"/>
  <c r="K4"/>
  <c r="J4"/>
  <c r="L3"/>
  <c r="N3" s="1"/>
  <c r="K3"/>
  <c r="J3"/>
  <c r="L2"/>
  <c r="O2" s="1"/>
  <c r="P2" s="1"/>
  <c r="K2"/>
  <c r="J2"/>
  <c r="O99" l="1"/>
  <c r="P99" s="1"/>
  <c r="N99"/>
  <c r="O98"/>
  <c r="P98" s="1"/>
  <c r="N98"/>
  <c r="O21"/>
  <c r="P21" s="1"/>
  <c r="N23"/>
  <c r="M24"/>
  <c r="O37"/>
  <c r="P37" s="1"/>
  <c r="N39"/>
  <c r="M40"/>
  <c r="O53"/>
  <c r="P53" s="1"/>
  <c r="N55"/>
  <c r="M56"/>
  <c r="O69"/>
  <c r="P69" s="1"/>
  <c r="N76"/>
  <c r="N84"/>
  <c r="N96"/>
  <c r="M97"/>
  <c r="N8"/>
  <c r="N16"/>
  <c r="M23"/>
  <c r="M27"/>
  <c r="M39"/>
  <c r="M43"/>
  <c r="M55"/>
  <c r="M59"/>
  <c r="O73"/>
  <c r="P73" s="1"/>
  <c r="O81"/>
  <c r="P81" s="1"/>
  <c r="M96"/>
  <c r="M3"/>
  <c r="N4"/>
  <c r="M11"/>
  <c r="N12"/>
  <c r="N24"/>
  <c r="M31"/>
  <c r="M35"/>
  <c r="N40"/>
  <c r="M51"/>
  <c r="N56"/>
  <c r="M63"/>
  <c r="O97"/>
  <c r="P97" s="1"/>
  <c r="O95"/>
  <c r="P95" s="1"/>
  <c r="N95"/>
  <c r="M94"/>
  <c r="O94"/>
  <c r="P94" s="1"/>
  <c r="O11"/>
  <c r="P11" s="1"/>
  <c r="N20"/>
  <c r="N28"/>
  <c r="N36"/>
  <c r="N44"/>
  <c r="N52"/>
  <c r="N60"/>
  <c r="O68"/>
  <c r="P68" s="1"/>
  <c r="N71"/>
  <c r="O79"/>
  <c r="P79" s="1"/>
  <c r="O87"/>
  <c r="P87" s="1"/>
  <c r="N88"/>
  <c r="O3"/>
  <c r="P3" s="1"/>
  <c r="O8"/>
  <c r="P8" s="1"/>
  <c r="O9"/>
  <c r="P9" s="1"/>
  <c r="O16"/>
  <c r="P16" s="1"/>
  <c r="O17"/>
  <c r="P17" s="1"/>
  <c r="N19"/>
  <c r="M20"/>
  <c r="O25"/>
  <c r="P25" s="1"/>
  <c r="N27"/>
  <c r="M28"/>
  <c r="O33"/>
  <c r="P33" s="1"/>
  <c r="N35"/>
  <c r="M36"/>
  <c r="O41"/>
  <c r="P41" s="1"/>
  <c r="N43"/>
  <c r="M44"/>
  <c r="O49"/>
  <c r="P49" s="1"/>
  <c r="N51"/>
  <c r="M52"/>
  <c r="O57"/>
  <c r="P57" s="1"/>
  <c r="N59"/>
  <c r="M60"/>
  <c r="O65"/>
  <c r="P65" s="1"/>
  <c r="N67"/>
  <c r="N68"/>
  <c r="M71"/>
  <c r="O76"/>
  <c r="P76" s="1"/>
  <c r="O77"/>
  <c r="P77" s="1"/>
  <c r="O84"/>
  <c r="P84" s="1"/>
  <c r="O85"/>
  <c r="P85" s="1"/>
  <c r="O93"/>
  <c r="P93" s="1"/>
  <c r="N93"/>
  <c r="N92"/>
  <c r="O92"/>
  <c r="P92" s="1"/>
  <c r="O91"/>
  <c r="P91" s="1"/>
  <c r="N91"/>
  <c r="N2"/>
  <c r="M5"/>
  <c r="N6"/>
  <c r="M9"/>
  <c r="N10"/>
  <c r="M13"/>
  <c r="N14"/>
  <c r="M17"/>
  <c r="N18"/>
  <c r="M21"/>
  <c r="N22"/>
  <c r="M25"/>
  <c r="N26"/>
  <c r="M29"/>
  <c r="N30"/>
  <c r="M33"/>
  <c r="N34"/>
  <c r="M37"/>
  <c r="N38"/>
  <c r="M41"/>
  <c r="N42"/>
  <c r="M45"/>
  <c r="N46"/>
  <c r="M49"/>
  <c r="N50"/>
  <c r="M53"/>
  <c r="N54"/>
  <c r="M57"/>
  <c r="N58"/>
  <c r="M61"/>
  <c r="N62"/>
  <c r="M65"/>
  <c r="N66"/>
  <c r="M69"/>
  <c r="N70"/>
  <c r="M73"/>
  <c r="N74"/>
  <c r="M77"/>
  <c r="N78"/>
  <c r="M81"/>
  <c r="N82"/>
  <c r="M85"/>
  <c r="N86"/>
  <c r="M89"/>
  <c r="N90"/>
  <c r="M2"/>
  <c r="M6"/>
  <c r="M10"/>
  <c r="M14"/>
  <c r="M18"/>
  <c r="M22"/>
  <c r="M26"/>
  <c r="M30"/>
  <c r="M34"/>
  <c r="M38"/>
  <c r="M42"/>
  <c r="M46"/>
  <c r="M50"/>
  <c r="M54"/>
  <c r="M58"/>
  <c r="M62"/>
  <c r="M66"/>
  <c r="M70"/>
  <c r="M74"/>
  <c r="M78"/>
  <c r="M82"/>
  <c r="M86"/>
  <c r="M90"/>
  <c r="O89"/>
  <c r="P89" s="1"/>
</calcChain>
</file>

<file path=xl/sharedStrings.xml><?xml version="1.0" encoding="utf-8"?>
<sst xmlns="http://schemas.openxmlformats.org/spreadsheetml/2006/main" count="259" uniqueCount="170">
  <si>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</si>
  <si>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</si>
  <si>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</si>
  <si>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</si>
  <si>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</si>
  <si>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</si>
  <si>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</si>
  <si>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</si>
  <si>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</si>
  <si>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</si>
  <si>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</si>
  <si>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</si>
  <si>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</si>
  <si>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</si>
  <si>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</si>
  <si>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</si>
  <si>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</si>
  <si>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</si>
  <si>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</si>
  <si>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</si>
  <si>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</si>
  <si>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</si>
  <si>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</si>
  <si>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</si>
  <si>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</si>
  <si>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</si>
  <si>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</si>
  <si>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</si>
  <si>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</si>
  <si>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</si>
  <si>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</si>
  <si>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</si>
  <si>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</si>
  <si>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</si>
  <si>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</si>
  <si>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</si>
  <si>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</si>
  <si>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</si>
  <si>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</si>
  <si>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</si>
  <si>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</si>
  <si>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</si>
  <si>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</si>
  <si>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</si>
  <si>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</si>
  <si>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</si>
  <si>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</si>
  <si>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</si>
  <si>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</si>
  <si>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</si>
  <si>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</si>
  <si>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</si>
  <si>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</si>
  <si>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</si>
  <si>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</si>
  <si>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</si>
  <si>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</si>
  <si>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</si>
  <si>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</si>
  <si>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</si>
  <si>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</si>
  <si>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</si>
  <si>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</si>
  <si>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</si>
  <si>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</si>
  <si>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</si>
  <si>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</si>
  <si>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</si>
  <si>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</si>
  <si>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</si>
  <si>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</si>
  <si>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</si>
  <si>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</si>
  <si>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</si>
  <si>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</si>
  <si>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</si>
  <si>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</si>
  <si>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</si>
  <si>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https://detail.1688.com/offer/527317961357.html?spm=0.0.0.0.PZwCwW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</si>
  <si>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</si>
  <si>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</si>
  <si>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</si>
  <si>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</si>
  <si>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</si>
  <si>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</si>
  <si>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</si>
  <si>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</si>
  <si>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</si>
  <si>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</si>
  <si>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</si>
  <si>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</si>
  <si>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</si>
  <si>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</si>
  <si>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</si>
  <si>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</si>
  <si>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</si>
  <si>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</si>
  <si>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</si>
  <si>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</si>
  <si>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</si>
  <si>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</si>
  <si>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https://detail.1688.com/offer/521671959315.html?spm=a2615.7691456.0.0.ACiBQW</t>
  </si>
  <si>
    <t>https://detail.1688.com/offer/536567842860.html?spm=a2615.7691456.0.0.dZ4ybw</t>
  </si>
  <si>
    <t>https://detail.1688.com/offer/538011942737.html?spm=b26110380.sw1037192.0.0.Ny8x8X&amp;sk=consign</t>
  </si>
  <si>
    <t>https://detail.1688.com/offer/537988893971.html?spm=a2615.7691456.0.0.25U8zv</t>
  </si>
  <si>
    <t>https://detail.1688.com/offer/543912393604.html?spm=b26110380.sw1037192.0.0.58eMB8</t>
  </si>
  <si>
    <t>https://detail.1688.com/offer/40127471168.html?spm=b26110380.sw1688.0.0.WdursY</t>
  </si>
  <si>
    <t>https://detail.1688.com/offer/540563368484.html?spm=a2615.7691456.0.0.HOgtg8</t>
  </si>
  <si>
    <t>T-shirt</t>
  </si>
  <si>
    <t>https://detail.1688.com/offer/532221881280.html?spm=a261y.7663282.0.0.O7Bcm0&amp;sk=consign</t>
  </si>
  <si>
    <t>https://detail.1688.com/offer/544304184634.html?spm=b26110380.7927930.tkhy006.1.Miv5jy</t>
  </si>
  <si>
    <t>婴儿用品</t>
  </si>
  <si>
    <t>https://detail.1688.com/offer/1006592548.html?spm=b26110380.7927930.tkhy006.2.zZHajR</t>
  </si>
  <si>
    <t>https://detail.1688.com/offer/535621646058.html?spm=a261y.7663282.0.0.lbAPWL&amp;sk=consign</t>
  </si>
  <si>
    <t>https://detail.1688.com/offer/525774337749.html?spm=0.0.0.0.v042e3</t>
  </si>
  <si>
    <t>https://detail.1688.com/offer/543503255375.html?spm=0.0.0.0.y8rolA</t>
  </si>
  <si>
    <t>国际运费 1kg/￥</t>
  </si>
  <si>
    <t>国际运费折扣</t>
  </si>
  <si>
    <t>挂号费</t>
  </si>
  <si>
    <t>汇率</t>
  </si>
  <si>
    <t>速卖通费率</t>
  </si>
  <si>
    <t>wish费率</t>
  </si>
  <si>
    <t>袜子</t>
  </si>
  <si>
    <t>https://detail.1688.com/offer/522103653563.html?spm=0.0.0.0.WT9kMt</t>
    <phoneticPr fontId="6" type="noConversion"/>
  </si>
  <si>
    <t>https://detail.1688.com/offer/42014445347.html?spm=a2615.7691456.0.0.5dnJHf</t>
    <phoneticPr fontId="6" type="noConversion"/>
  </si>
  <si>
    <t>https://detail.1688.com/offer/520514501927.html?spm=b26110380.8015204.tkhy006.2.ROkh4O</t>
  </si>
  <si>
    <t>https://detail.1688.com/offer/529046187326.html?spm=a261y.7663282.0.0.Mjtd5V</t>
    <phoneticPr fontId="6" type="noConversion"/>
  </si>
  <si>
    <t>https://www.aliexpress.com/item/kids-girl-clothes-children-coat-2015-autumn-spring-outwear-kids-jackets-winter-jacket-children-s-clothing/32298507027.html?spm=2114.01010208.3.353.gW5w6m&amp;ws_ab_test=searchweb0_0,searchweb201602_2_10066_10000073_10065_10068_10000074_10000132_10000033_10000030_119_10000167_10000026_10000175_10000126_10000129_10000023_10000123_432_10000069_10000068_10060_10062_10056_10055_10000062_10054_10000063_10059_10000120_10099_10000020_10000156_10000158_10000013_10000117_10103_10102_10000016_10000114_10096_10000111_10000056_10000059_10052_10053_10050_10107_10051_10106_10000097_10000094_10000090_10000147_10000091_10000144_10084_10000150_10000101_10083_10000100_10080_10000153_10000104_10082_10000045_10081_10110_10000108_10111_10000191_10112_10113_10000197_10114_10000089_10000086_10000179_10000083_10000042_10000135_10000080_10078_10079_10000039_10073_10000140_10070_10000036_10122_10123_10126_10124_10000187-10102,searchweb201603_9,afswitch_1,ppcSwitch_5,single_sort_1_default&amp;btsid=6ebea945-c99d-4502-99f7-3fa18e9e1a9c&amp;algo_expid=7be5f30f-786e-458a-b82b-f977929de5f2-36&amp;algo_pvid=7be5f30f-786e-458a-b82b-f977929de5f2</t>
  </si>
  <si>
    <t>https://detail.1688.com/offer/520936774201.html?spm=b26110380.7927930.xshy005.1.uG7fI8</t>
    <phoneticPr fontId="6" type="noConversion"/>
  </si>
  <si>
    <t>https://detail.1688.com/offer/544047922082.html?spm=a261y.7663282.0.0.T2b6je&amp;sk=consign</t>
    <phoneticPr fontId="6" type="noConversion"/>
  </si>
  <si>
    <t>https://detail.1688.com/offer/37031027317.html?spm=b26110380.sw1037192.0.0.LAWL4X</t>
  </si>
  <si>
    <t>https://detail.1688.com/offer/536504597436.html?spm=a2615.7691456.0.0.rrHOhg</t>
  </si>
  <si>
    <t>https://detail.1688.com/offer/533260101909.html?spm=a360q.7751291.0.0.0tLJft</t>
  </si>
  <si>
    <t>Size</t>
  </si>
  <si>
    <t> Dress length</t>
  </si>
  <si>
    <t> Shoulder</t>
  </si>
  <si>
    <t> Bust</t>
  </si>
  <si>
    <t> Suggest Height</t>
  </si>
  <si>
    <t> 86</t>
  </si>
  <si>
    <t> 40cm</t>
  </si>
  <si>
    <t> 19cm</t>
  </si>
  <si>
    <t> 42cm</t>
  </si>
  <si>
    <t> 80-85cm</t>
  </si>
  <si>
    <t> 92</t>
  </si>
  <si>
    <t> 45cm</t>
  </si>
  <si>
    <t> 20cm</t>
  </si>
  <si>
    <t> 46cm</t>
  </si>
  <si>
    <t> 85-90cm</t>
  </si>
  <si>
    <t> 98</t>
  </si>
  <si>
    <t> 50cm</t>
  </si>
  <si>
    <t> 21cm</t>
  </si>
  <si>
    <t> 49cm</t>
  </si>
  <si>
    <t> 90-95cm</t>
  </si>
  <si>
    <t> 104</t>
  </si>
  <si>
    <t> 53cm</t>
  </si>
  <si>
    <t> 22cm</t>
  </si>
  <si>
    <t> 52cm</t>
  </si>
  <si>
    <t> 95-100cm</t>
  </si>
  <si>
    <t> 110</t>
  </si>
  <si>
    <t> 59cm</t>
  </si>
  <si>
    <t> 23cm</t>
  </si>
  <si>
    <t> 56cm</t>
  </si>
  <si>
    <t> 100-110cm</t>
  </si>
  <si>
    <t> 116</t>
  </si>
  <si>
    <t> 64cm</t>
  </si>
  <si>
    <t> 24cm</t>
  </si>
  <si>
    <t> 60cm</t>
  </si>
  <si>
    <t> 110-115cm</t>
  </si>
  <si>
    <t>https://detail.1688.com/offer/531314044561.html?spm=a2615.7691456.0.0.dxZKIY</t>
  </si>
  <si>
    <t>https://detail.1688.com/offer/43272851910.html?spm=a360q.7751291.0.0.q4HoxL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</si>
</sst>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10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333333"/>
      <name val="Tahoma"/>
      <family val="2"/>
    </font>
    <font>
      <sz val="10"/>
      <color rgb="FF000000"/>
      <name val="Inherit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1" applyFont="1" applyAlignme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1" fillId="0" borderId="0" xfId="1" applyAlignment="1">
      <alignment vertical="center" wrapText="1"/>
    </xf>
    <xf numFmtId="0" fontId="0" fillId="0" borderId="0" xfId="0" applyNumberFormat="1">
      <alignment vertical="center"/>
    </xf>
    <xf numFmtId="0" fontId="7" fillId="0" borderId="0" xfId="0" applyFont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97" Type="http://schemas.openxmlformats.org/officeDocument/2006/relationships/image" Target="../media/image97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png"/><Relationship Id="rId79" Type="http://schemas.openxmlformats.org/officeDocument/2006/relationships/image" Target="../media/image79.jpeg"/><Relationship Id="rId87" Type="http://schemas.openxmlformats.org/officeDocument/2006/relationships/image" Target="../media/image87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jpeg"/><Relationship Id="rId88" Type="http://schemas.openxmlformats.org/officeDocument/2006/relationships/image" Target="../media/image88.pn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xmlns:r="http://schemas.openxmlformats.org/officeDocument/2006/relationships"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1</xdr:col>
      <xdr:colOff>0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41275" y="85287485"/>
          <a:ext cx="94551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77</xdr:row>
      <xdr:rowOff>49696</xdr:rowOff>
    </xdr:from>
    <xdr:to>
      <xdr:col>1</xdr:col>
      <xdr:colOff>0</xdr:colOff>
      <xdr:row>77</xdr:row>
      <xdr:rowOff>1043609</xdr:rowOff>
    </xdr:to>
    <xdr:pic>
      <xdr:nvPicPr>
        <xdr:cNvPr id="78" name="图片 77" descr="QQ截图20170218213943.jpg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33020" y="86431755"/>
          <a:ext cx="953770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78</xdr:row>
      <xdr:rowOff>49697</xdr:rowOff>
    </xdr:from>
    <xdr:to>
      <xdr:col>1</xdr:col>
      <xdr:colOff>0</xdr:colOff>
      <xdr:row>78</xdr:row>
      <xdr:rowOff>1037198</xdr:rowOff>
    </xdr:to>
    <xdr:pic>
      <xdr:nvPicPr>
        <xdr:cNvPr id="79" name="图片 78" descr="1.jpg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66040" y="87584280"/>
          <a:ext cx="920750" cy="987425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79</xdr:row>
      <xdr:rowOff>33132</xdr:rowOff>
    </xdr:from>
    <xdr:to>
      <xdr:col>1</xdr:col>
      <xdr:colOff>0</xdr:colOff>
      <xdr:row>79</xdr:row>
      <xdr:rowOff>969066</xdr:rowOff>
    </xdr:to>
    <xdr:pic>
      <xdr:nvPicPr>
        <xdr:cNvPr id="80" name="图片 79" descr="QQ截图20170219224013.jpg"/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74295" y="88720295"/>
          <a:ext cx="912495" cy="935990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80</xdr:row>
      <xdr:rowOff>66262</xdr:rowOff>
    </xdr:from>
    <xdr:to>
      <xdr:col>0</xdr:col>
      <xdr:colOff>952500</xdr:colOff>
      <xdr:row>80</xdr:row>
      <xdr:rowOff>1016371</xdr:rowOff>
    </xdr:to>
    <xdr:pic>
      <xdr:nvPicPr>
        <xdr:cNvPr id="81" name="图片 80" descr="QQ截图20170220224519.jpg"/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6040" y="89905840"/>
          <a:ext cx="886460" cy="949960"/>
        </a:xfrm>
        <a:prstGeom prst="rect">
          <a:avLst/>
        </a:prstGeom>
      </xdr:spPr>
    </xdr:pic>
    <xdr:clientData/>
  </xdr:twoCellAnchor>
  <xdr:twoCellAnchor editAs="oneCell">
    <xdr:from>
      <xdr:col>0</xdr:col>
      <xdr:colOff>91108</xdr:colOff>
      <xdr:row>81</xdr:row>
      <xdr:rowOff>49697</xdr:rowOff>
    </xdr:from>
    <xdr:to>
      <xdr:col>1</xdr:col>
      <xdr:colOff>0</xdr:colOff>
      <xdr:row>81</xdr:row>
      <xdr:rowOff>974895</xdr:rowOff>
    </xdr:to>
    <xdr:pic>
      <xdr:nvPicPr>
        <xdr:cNvPr id="82" name="图片 81" descr="QQ截图20170222230637.jpg"/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90805" y="91041855"/>
          <a:ext cx="895985" cy="925195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82</xdr:row>
      <xdr:rowOff>99392</xdr:rowOff>
    </xdr:from>
    <xdr:to>
      <xdr:col>0</xdr:col>
      <xdr:colOff>977349</xdr:colOff>
      <xdr:row>82</xdr:row>
      <xdr:rowOff>1018762</xdr:rowOff>
    </xdr:to>
    <xdr:pic>
      <xdr:nvPicPr>
        <xdr:cNvPr id="83" name="图片 82" descr="QQ截图20170223231359.jpg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57785" y="92243910"/>
          <a:ext cx="91948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83</xdr:row>
      <xdr:rowOff>82827</xdr:rowOff>
    </xdr:from>
    <xdr:to>
      <xdr:col>1</xdr:col>
      <xdr:colOff>0</xdr:colOff>
      <xdr:row>83</xdr:row>
      <xdr:rowOff>1010479</xdr:rowOff>
    </xdr:to>
    <xdr:pic>
      <xdr:nvPicPr>
        <xdr:cNvPr id="84" name="图片 83" descr="QQ截图20170224211515.jpg"/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82550" y="93379925"/>
          <a:ext cx="904240" cy="927735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84</xdr:row>
      <xdr:rowOff>240195</xdr:rowOff>
    </xdr:from>
    <xdr:to>
      <xdr:col>0</xdr:col>
      <xdr:colOff>902805</xdr:colOff>
      <xdr:row>84</xdr:row>
      <xdr:rowOff>984620</xdr:rowOff>
    </xdr:to>
    <xdr:pic>
      <xdr:nvPicPr>
        <xdr:cNvPr id="86" name="图片 85" descr="QQ截图20170225113130.jpg"/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56845" y="94689930"/>
          <a:ext cx="745490" cy="744220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85</xdr:row>
      <xdr:rowOff>140804</xdr:rowOff>
    </xdr:from>
    <xdr:to>
      <xdr:col>1</xdr:col>
      <xdr:colOff>0</xdr:colOff>
      <xdr:row>85</xdr:row>
      <xdr:rowOff>1060173</xdr:rowOff>
    </xdr:to>
    <xdr:pic>
      <xdr:nvPicPr>
        <xdr:cNvPr id="87" name="图片 86" descr="QQ截图20170225151046.jpg"/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33020" y="95742760"/>
          <a:ext cx="953770" cy="919480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107674</xdr:colOff>
      <xdr:row>86</xdr:row>
      <xdr:rowOff>91109</xdr:rowOff>
    </xdr:from>
    <xdr:to>
      <xdr:col>0</xdr:col>
      <xdr:colOff>908237</xdr:colOff>
      <xdr:row>86</xdr:row>
      <xdr:rowOff>886241</xdr:rowOff>
    </xdr:to>
    <xdr:pic>
      <xdr:nvPicPr>
        <xdr:cNvPr id="88" name="图片 87" descr="6.jpg"/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07315" y="96845755"/>
          <a:ext cx="800735" cy="79502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190502</xdr:colOff>
      <xdr:row>87</xdr:row>
      <xdr:rowOff>215349</xdr:rowOff>
    </xdr:from>
    <xdr:to>
      <xdr:col>0</xdr:col>
      <xdr:colOff>808325</xdr:colOff>
      <xdr:row>87</xdr:row>
      <xdr:rowOff>836544</xdr:rowOff>
    </xdr:to>
    <xdr:pic>
      <xdr:nvPicPr>
        <xdr:cNvPr id="89" name="图片 88" descr="QQ截图20170225213645.jpg"/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90500" y="98122740"/>
          <a:ext cx="617220" cy="62103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88</xdr:row>
      <xdr:rowOff>52705</xdr:rowOff>
    </xdr:from>
    <xdr:to>
      <xdr:col>0</xdr:col>
      <xdr:colOff>923925</xdr:colOff>
      <xdr:row>88</xdr:row>
      <xdr:rowOff>1086485</xdr:rowOff>
    </xdr:to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50165" y="99112705"/>
          <a:ext cx="873760" cy="1033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140805</xdr:colOff>
      <xdr:row>89</xdr:row>
      <xdr:rowOff>132523</xdr:rowOff>
    </xdr:from>
    <xdr:to>
      <xdr:col>0</xdr:col>
      <xdr:colOff>920429</xdr:colOff>
      <xdr:row>89</xdr:row>
      <xdr:rowOff>911089</xdr:rowOff>
    </xdr:to>
    <xdr:pic>
      <xdr:nvPicPr>
        <xdr:cNvPr id="90" name="图片 89" descr="QQ截图20170225234927.jpg"/>
        <xdr:cNvPicPr>
          <a:picLocks noChangeAspect="1"/>
        </xdr:cNvPicPr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xfrm>
          <a:off x="140805" y="100244414"/>
          <a:ext cx="779624" cy="778566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90</xdr:row>
      <xdr:rowOff>132521</xdr:rowOff>
    </xdr:from>
    <xdr:to>
      <xdr:col>0</xdr:col>
      <xdr:colOff>919369</xdr:colOff>
      <xdr:row>90</xdr:row>
      <xdr:rowOff>969064</xdr:rowOff>
    </xdr:to>
    <xdr:pic>
      <xdr:nvPicPr>
        <xdr:cNvPr id="91" name="图片 90" descr="QQ截图20170226001503_副本1.jpg"/>
        <xdr:cNvPicPr>
          <a:picLocks noChangeAspect="1"/>
        </xdr:cNvPicPr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82826" y="101395695"/>
          <a:ext cx="836543" cy="836543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91</xdr:row>
      <xdr:rowOff>207066</xdr:rowOff>
    </xdr:from>
    <xdr:to>
      <xdr:col>0</xdr:col>
      <xdr:colOff>913128</xdr:colOff>
      <xdr:row>91</xdr:row>
      <xdr:rowOff>960782</xdr:rowOff>
    </xdr:to>
    <xdr:pic>
      <xdr:nvPicPr>
        <xdr:cNvPr id="92" name="图片 91" descr="QQ截图20170226121514.jpg"/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157370" y="102621523"/>
          <a:ext cx="755758" cy="753716"/>
        </a:xfrm>
        <a:prstGeom prst="rect">
          <a:avLst/>
        </a:prstGeom>
      </xdr:spPr>
    </xdr:pic>
    <xdr:clientData/>
  </xdr:twoCellAnchor>
  <xdr:twoCellAnchor editAs="oneCell">
    <xdr:from>
      <xdr:col>0</xdr:col>
      <xdr:colOff>149088</xdr:colOff>
      <xdr:row>92</xdr:row>
      <xdr:rowOff>207065</xdr:rowOff>
    </xdr:from>
    <xdr:to>
      <xdr:col>0</xdr:col>
      <xdr:colOff>893513</xdr:colOff>
      <xdr:row>92</xdr:row>
      <xdr:rowOff>952500</xdr:rowOff>
    </xdr:to>
    <xdr:pic>
      <xdr:nvPicPr>
        <xdr:cNvPr id="93" name="图片 92" descr="QQ截图20170226194126.jpg"/>
        <xdr:cNvPicPr>
          <a:picLocks noChangeAspect="1"/>
        </xdr:cNvPicPr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149088" y="103772804"/>
          <a:ext cx="744425" cy="745435"/>
        </a:xfrm>
        <a:prstGeom prst="rect">
          <a:avLst/>
        </a:prstGeom>
      </xdr:spPr>
    </xdr:pic>
    <xdr:clientData/>
  </xdr:twoCellAnchor>
  <xdr:twoCellAnchor editAs="oneCell">
    <xdr:from>
      <xdr:col>0</xdr:col>
      <xdr:colOff>165653</xdr:colOff>
      <xdr:row>93</xdr:row>
      <xdr:rowOff>215349</xdr:rowOff>
    </xdr:from>
    <xdr:to>
      <xdr:col>0</xdr:col>
      <xdr:colOff>894521</xdr:colOff>
      <xdr:row>93</xdr:row>
      <xdr:rowOff>944217</xdr:rowOff>
    </xdr:to>
    <xdr:pic>
      <xdr:nvPicPr>
        <xdr:cNvPr id="94" name="图片 93" descr="QQ截图20170226211849.jpg"/>
        <xdr:cNvPicPr>
          <a:picLocks noChangeAspect="1"/>
        </xdr:cNvPicPr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165653" y="104932371"/>
          <a:ext cx="728868" cy="728868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94</xdr:row>
      <xdr:rowOff>190500</xdr:rowOff>
    </xdr:from>
    <xdr:to>
      <xdr:col>0</xdr:col>
      <xdr:colOff>861392</xdr:colOff>
      <xdr:row>94</xdr:row>
      <xdr:rowOff>982445</xdr:rowOff>
    </xdr:to>
    <xdr:pic>
      <xdr:nvPicPr>
        <xdr:cNvPr id="95" name="图片 94" descr="QQ截图20170226215050.jpg"/>
        <xdr:cNvPicPr>
          <a:picLocks noChangeAspect="1"/>
        </xdr:cNvPicPr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66262" y="106058804"/>
          <a:ext cx="795130" cy="791945"/>
        </a:xfrm>
        <a:prstGeom prst="rect">
          <a:avLst/>
        </a:prstGeom>
      </xdr:spPr>
    </xdr:pic>
    <xdr:clientData/>
  </xdr:twoCellAnchor>
  <xdr:twoCellAnchor editAs="oneCell">
    <xdr:from>
      <xdr:col>0</xdr:col>
      <xdr:colOff>91110</xdr:colOff>
      <xdr:row>95</xdr:row>
      <xdr:rowOff>124240</xdr:rowOff>
    </xdr:from>
    <xdr:to>
      <xdr:col>0</xdr:col>
      <xdr:colOff>902806</xdr:colOff>
      <xdr:row>95</xdr:row>
      <xdr:rowOff>935936</xdr:rowOff>
    </xdr:to>
    <xdr:pic>
      <xdr:nvPicPr>
        <xdr:cNvPr id="96" name="图片 95" descr="QQ截图20170226225847.jpg"/>
        <xdr:cNvPicPr>
          <a:picLocks noChangeAspect="1"/>
        </xdr:cNvPicPr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xfrm>
          <a:off x="91110" y="107143827"/>
          <a:ext cx="811696" cy="811696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96</xdr:row>
      <xdr:rowOff>107673</xdr:rowOff>
    </xdr:from>
    <xdr:to>
      <xdr:col>0</xdr:col>
      <xdr:colOff>960782</xdr:colOff>
      <xdr:row>96</xdr:row>
      <xdr:rowOff>1002194</xdr:rowOff>
    </xdr:to>
    <xdr:pic>
      <xdr:nvPicPr>
        <xdr:cNvPr id="97" name="图片 96" descr="QQ截图20170227231806.jpg"/>
        <xdr:cNvPicPr>
          <a:picLocks noChangeAspect="1"/>
        </xdr:cNvPicPr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66261" y="108278543"/>
          <a:ext cx="894521" cy="894521"/>
        </a:xfrm>
        <a:prstGeom prst="rect">
          <a:avLst/>
        </a:prstGeom>
      </xdr:spPr>
    </xdr:pic>
    <xdr:clientData/>
  </xdr:twoCellAnchor>
  <xdr:twoCellAnchor editAs="oneCell">
    <xdr:from>
      <xdr:col>0</xdr:col>
      <xdr:colOff>165653</xdr:colOff>
      <xdr:row>97</xdr:row>
      <xdr:rowOff>157370</xdr:rowOff>
    </xdr:from>
    <xdr:to>
      <xdr:col>0</xdr:col>
      <xdr:colOff>969065</xdr:colOff>
      <xdr:row>97</xdr:row>
      <xdr:rowOff>960782</xdr:rowOff>
    </xdr:to>
    <xdr:pic>
      <xdr:nvPicPr>
        <xdr:cNvPr id="98" name="图片 97" descr="QQ截图20170228212547.jpg"/>
        <xdr:cNvPicPr>
          <a:picLocks noChangeAspect="1"/>
        </xdr:cNvPicPr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xfrm>
          <a:off x="165653" y="109479522"/>
          <a:ext cx="803412" cy="803412"/>
        </a:xfrm>
        <a:prstGeom prst="rect">
          <a:avLst/>
        </a:prstGeom>
      </xdr:spPr>
    </xdr:pic>
    <xdr:clientData/>
  </xdr:twoCellAnchor>
  <xdr:twoCellAnchor editAs="oneCell">
    <xdr:from>
      <xdr:col>0</xdr:col>
      <xdr:colOff>57978</xdr:colOff>
      <xdr:row>98</xdr:row>
      <xdr:rowOff>124240</xdr:rowOff>
    </xdr:from>
    <xdr:to>
      <xdr:col>0</xdr:col>
      <xdr:colOff>952500</xdr:colOff>
      <xdr:row>98</xdr:row>
      <xdr:rowOff>1017550</xdr:rowOff>
    </xdr:to>
    <xdr:pic>
      <xdr:nvPicPr>
        <xdr:cNvPr id="99" name="图片 98" descr="QQ截图20170228231729.jpg"/>
        <xdr:cNvPicPr>
          <a:picLocks noChangeAspect="1"/>
        </xdr:cNvPicPr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57978" y="110597675"/>
          <a:ext cx="894522" cy="893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63" Type="http://schemas.openxmlformats.org/officeDocument/2006/relationships/hyperlink" Target="https://detail.1688.com/offer/45288474070.html?spm=0.0.0.0.ROTFEe" TargetMode="External"/><Relationship Id="rId68" Type="http://schemas.openxmlformats.org/officeDocument/2006/relationships/hyperlink" Target="https://detail.1688.com/offer/536567842860.html?spm=a2615.7691456.0.0.dZ4ybw" TargetMode="External"/><Relationship Id="rId76" Type="http://schemas.openxmlformats.org/officeDocument/2006/relationships/hyperlink" Target="https://detail.1688.com/offer/525774337749.html?spm=0.0.0.0.v042e3" TargetMode="External"/><Relationship Id="rId7" Type="http://schemas.openxmlformats.org/officeDocument/2006/relationships/hyperlink" Target="https://detail.1688.com/offer/534650922032.html" TargetMode="External"/><Relationship Id="rId71" Type="http://schemas.openxmlformats.org/officeDocument/2006/relationships/hyperlink" Target="https://detail.1688.com/offer/543912393604.html?spm=b26110380.sw1037192.0.0.58eMB8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9" Type="http://schemas.openxmlformats.org/officeDocument/2006/relationships/hyperlink" Target="https://detail.1688.com/offer/537733197961.html?spm=b26110380.8015204.tkhy006.2.6IBVa5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66" Type="http://schemas.openxmlformats.org/officeDocument/2006/relationships/hyperlink" Target="https://detail.1688.com/offer/543920170819.html?spm=a261y.7663282.0.0.TL5U4u&amp;sk=consign" TargetMode="External"/><Relationship Id="rId74" Type="http://schemas.openxmlformats.org/officeDocument/2006/relationships/hyperlink" Target="https://detail.1688.com/offer/1006592548.html?spm=b26110380.7927930.tkhy006.2.zZHajR" TargetMode="External"/><Relationship Id="rId79" Type="http://schemas.openxmlformats.org/officeDocument/2006/relationships/hyperlink" Target="https://detail.1688.com/offer/42014445347.html?spm=a2615.7691456.0.0.5dnJHf" TargetMode="External"/><Relationship Id="rId5" Type="http://schemas.openxmlformats.org/officeDocument/2006/relationships/hyperlink" Target="https://detail.1688.com/offer/521926765457.html?spm=a2615.7691456.0.0.Iw9wYb" TargetMode="External"/><Relationship Id="rId61" Type="http://schemas.openxmlformats.org/officeDocument/2006/relationships/hyperlink" Target="https://detail.1688.com/offer/45422676746.html?spm=b26110380.8015204.xshy005.17.K9Fn6R" TargetMode="External"/><Relationship Id="rId82" Type="http://schemas.openxmlformats.org/officeDocument/2006/relationships/hyperlink" Target="https://detail.1688.com/offer/544047922082.html?spm=a261y.7663282.0.0.T2b6je&amp;sk=consign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60" Type="http://schemas.openxmlformats.org/officeDocument/2006/relationships/hyperlink" Target="https://detail.1688.com/offer/530505809495.html?spm=a2615.7691456.0.0.mwCaVr" TargetMode="External"/><Relationship Id="rId65" Type="http://schemas.openxmlformats.org/officeDocument/2006/relationships/hyperlink" Target="https://detail.1688.com/offer/542457925937.html?spm=a2615.7691456.0.0.f0Y32d" TargetMode="External"/><Relationship Id="rId73" Type="http://schemas.openxmlformats.org/officeDocument/2006/relationships/hyperlink" Target="https://detail.1688.com/offer/540563368484.html?spm=a2615.7691456.0.0.HOgtg8" TargetMode="External"/><Relationship Id="rId78" Type="http://schemas.openxmlformats.org/officeDocument/2006/relationships/hyperlink" Target="https://detail.1688.com/offer/522103653563.html?spm=0.0.0.0.WT9kMt" TargetMode="External"/><Relationship Id="rId81" Type="http://schemas.openxmlformats.org/officeDocument/2006/relationships/hyperlink" Target="https://detail.1688.com/offer/520936774201.html?spm=b26110380.7927930.xshy005.1.uG7fI8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64" Type="http://schemas.openxmlformats.org/officeDocument/2006/relationships/hyperlink" Target="https://detail.1688.com/offer/540415830695.html?spm=a2615.7691456.0.0.fxjODa" TargetMode="External"/><Relationship Id="rId69" Type="http://schemas.openxmlformats.org/officeDocument/2006/relationships/hyperlink" Target="https://detail.1688.com/offer/538011942737.html?spm=b26110380.sw1037192.0.0.Ny8x8X&amp;sk=consign" TargetMode="External"/><Relationship Id="rId77" Type="http://schemas.openxmlformats.org/officeDocument/2006/relationships/hyperlink" Target="https://detail.1688.com/offer/543503255375.html?spm=0.0.0.0.y8rolA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72" Type="http://schemas.openxmlformats.org/officeDocument/2006/relationships/hyperlink" Target="https://detail.1688.com/offer/40127471168.html?spm=b26110380.sw1688.0.0.WdursY" TargetMode="External"/><Relationship Id="rId80" Type="http://schemas.openxmlformats.org/officeDocument/2006/relationships/hyperlink" Target="https://detail.1688.com/offer/529046187326.html?spm=a261y.7663282.0.0.Mjtd5V" TargetMode="External"/><Relationship Id="rId3" Type="http://schemas.openxmlformats.org/officeDocument/2006/relationships/hyperlink" Target="https://item.taobao.com/item.htm?spm=a230r.1.0.0.NVkYXr&amp;id=535812571550&amp;ns=1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hyperlink" Target="https://detail.1688.com/offer/536547771377.html?spm=a2615.7691456.0.0.0h3eHa" TargetMode="External"/><Relationship Id="rId67" Type="http://schemas.openxmlformats.org/officeDocument/2006/relationships/hyperlink" Target="https://detail.1688.com/offer/527317961357.html?spm=0.0.0.0.PZwCwW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62" Type="http://schemas.openxmlformats.org/officeDocument/2006/relationships/hyperlink" Target="https://detail.1688.com/offer/540415830695.html?spm=a2615.7691456.0.0.fxjODa" TargetMode="External"/><Relationship Id="rId70" Type="http://schemas.openxmlformats.org/officeDocument/2006/relationships/hyperlink" Target="https://detail.1688.com/offer/537988893971.html?spm=a2615.7691456.0.0.25U8zv" TargetMode="External"/><Relationship Id="rId75" Type="http://schemas.openxmlformats.org/officeDocument/2006/relationships/hyperlink" Target="https://detail.1688.com/offer/535621646058.html?spm=a261y.7663282.0.0.lbAPWL&amp;sk=consign" TargetMode="External"/><Relationship Id="rId83" Type="http://schemas.openxmlformats.org/officeDocument/2006/relationships/drawing" Target="../drawings/drawing1.xm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2"/>
  <sheetViews>
    <sheetView tabSelected="1" zoomScale="115" zoomScaleNormal="115" workbookViewId="0">
      <pane ySplit="1" topLeftCell="A96" activePane="bottomLeft" state="frozen"/>
      <selection pane="bottomLeft" activeCell="D99" sqref="D99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(E2+F2+($K$102*H2+$M$102)*$L$102)/(1-G2)/(1-$O$102)/(1-I2)/$N$102</f>
        <v>16.874780602778195</v>
      </c>
      <c r="K2" s="12">
        <f>(E2+F2+($K$102*H2+$M$102)*$L$102)/(1-G2)/(1-$P$102)/(1-I2)/$N$102</f>
        <v>18.26446841712464</v>
      </c>
      <c r="L2" s="1">
        <f>E2+F2+($K$102*H2+$M$102)*$L$102</f>
        <v>67.3</v>
      </c>
      <c r="M2" s="13">
        <f>L2/(1-G2)/(1-$O$102)/$N$102</f>
        <v>14.343563512361467</v>
      </c>
      <c r="N2" s="13">
        <f>L2/(1-G2)/(1-$P$102)/$N$102</f>
        <v>15.524798154555942</v>
      </c>
      <c r="O2" s="13">
        <f>L2/(1-G2)/$N$102</f>
        <v>13.19607843137255</v>
      </c>
      <c r="P2" s="14">
        <f>O2*$N$102-L2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>(E3+F3+($K$102*H3+$M$102)*$L$102)/(1-G3)/(1-$P$102)/(1-I3)/$N$102</f>
        <v>11.933871587850826</v>
      </c>
      <c r="L3" s="1">
        <f>E3+F3+($K$102*H3+$M$102)*$L$102</f>
        <v>38.799999999999997</v>
      </c>
      <c r="M3" s="13">
        <f>L3/(1-G3)/(1-$O$102)/$N$102</f>
        <v>8.2693947144075022</v>
      </c>
      <c r="N3" s="13">
        <f>L3/(1-G3)/(1-$P$102)/$N$102</f>
        <v>8.9504036908881197</v>
      </c>
      <c r="O3" s="13">
        <f>L3/(1-G3)/$N$102</f>
        <v>7.6078431372549016</v>
      </c>
      <c r="P3" s="14">
        <f>O3*$N$102-L3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>(E4+F4+($K$102*H4+$M$102)*$L$102)/(1-G4)/(1-$P$102)/(1-I4)/$N$102</f>
        <v>20.69533695831274</v>
      </c>
      <c r="L4" s="1">
        <f>E4+F4+($K$102*H4+$M$102)*$L$102</f>
        <v>62.8</v>
      </c>
      <c r="M4" s="13">
        <f>L4/(1-G4)/(1-$O$102)/$N$102</f>
        <v>13.384484228473999</v>
      </c>
      <c r="N4" s="13">
        <f>L4/(1-G4)/(1-$P$102)/$N$102</f>
        <v>14.486735870818917</v>
      </c>
      <c r="O4" s="13">
        <f>L4/(1-G4)/$N$102</f>
        <v>12.313725490196079</v>
      </c>
      <c r="P4" s="14">
        <f>O4*$N$102-L4</f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>(E5+F5+($K$102*H5+$M$102)*$L$102)/(1-G5)/(1-$P$102)/(1-I5)/$N$102</f>
        <v>19.757106995047156</v>
      </c>
      <c r="L5" s="1">
        <f>E5+F5+($K$102*H5+$M$102)*$L$102</f>
        <v>72.8</v>
      </c>
      <c r="M5" s="13">
        <f>L5/(1-G5)/(1-$O$102)/$N$102</f>
        <v>15.515771526001704</v>
      </c>
      <c r="N5" s="13">
        <f>L5/(1-G5)/(1-$P$102)/$N$102</f>
        <v>16.793540945790081</v>
      </c>
      <c r="O5" s="13">
        <f>L5/(1-G5)/$N$102</f>
        <v>14.274509803921568</v>
      </c>
      <c r="P5" s="14">
        <f>O5*$N$102-L5</f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>(E6+F6+($K$102*H6+$M$102)*$L$102)/(1-G6)/(1-$P$102)/(1-I6)/$N$102</f>
        <v>16.61408508039894</v>
      </c>
      <c r="L6" s="1">
        <f>E6+F6+($K$102*H6+$M$102)*$L$102</f>
        <v>65.3</v>
      </c>
      <c r="M6" s="13">
        <f>L6/(1-G6)/(1-$O$102)/$N$102</f>
        <v>13.047474424552426</v>
      </c>
      <c r="N6" s="13">
        <f>L6/(1-G6)/(1-$P$102)/$N$102</f>
        <v>14.121972318339099</v>
      </c>
      <c r="O6" s="13">
        <f>L6/(1-G6)/$N$102</f>
        <v>12.003676470588234</v>
      </c>
      <c r="P6" s="14">
        <f>O6*$N$102-L6</f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">(E7+F7+($K$102*H7+$M$102)*$L$102)/(1-G7)/(1-$P$102)/(1-I7)/$N$102</f>
        <v>18.671551665648959</v>
      </c>
      <c r="L7" s="1">
        <f t="shared" ref="L7:L49" si="2">E7+F7+($K$102*H7+$M$102)*$L$102</f>
        <v>68.8</v>
      </c>
      <c r="M7" s="13">
        <f t="shared" ref="M7:M49" si="3">L7/(1-G7)/(1-$O$102)/$N$102</f>
        <v>14.663256606990624</v>
      </c>
      <c r="N7" s="13">
        <f t="shared" ref="N7:N49" si="4">L7/(1-G7)/(1-$P$102)/$N$102</f>
        <v>15.870818915801616</v>
      </c>
      <c r="O7" s="13">
        <f t="shared" ref="O7:O49" si="5">L7/(1-G7)/$N$102</f>
        <v>13.490196078431373</v>
      </c>
      <c r="P7" s="14">
        <f t="shared" ref="P7:P49" si="6">O7*$N$102-L7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"/>
        <v>38.516435986159166</v>
      </c>
      <c r="L8" s="1">
        <f t="shared" si="2"/>
        <v>89.05</v>
      </c>
      <c r="M8" s="13">
        <f t="shared" si="3"/>
        <v>17.792918797953963</v>
      </c>
      <c r="N8" s="13">
        <f t="shared" si="4"/>
        <v>19.258217993079583</v>
      </c>
      <c r="O8" s="13">
        <f t="shared" si="5"/>
        <v>16.369485294117645</v>
      </c>
      <c r="P8" s="14">
        <f t="shared" si="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"/>
        <v>22.794117647058822</v>
      </c>
      <c r="L9" s="1">
        <f t="shared" si="2"/>
        <v>79.05</v>
      </c>
      <c r="M9" s="13">
        <f t="shared" si="3"/>
        <v>16.84782608695652</v>
      </c>
      <c r="N9" s="13">
        <f t="shared" si="4"/>
        <v>18.235294117647058</v>
      </c>
      <c r="O9" s="13">
        <f t="shared" si="5"/>
        <v>15.5</v>
      </c>
      <c r="P9" s="14">
        <f t="shared" si="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"/>
        <v>40.46795188663701</v>
      </c>
      <c r="L10" s="1">
        <f t="shared" si="2"/>
        <v>122.8</v>
      </c>
      <c r="M10" s="13">
        <f t="shared" si="3"/>
        <v>26.172208013640237</v>
      </c>
      <c r="N10" s="13">
        <f t="shared" si="4"/>
        <v>28.327566320645907</v>
      </c>
      <c r="O10" s="13">
        <f t="shared" si="5"/>
        <v>24.078431372549019</v>
      </c>
      <c r="P10" s="14">
        <f t="shared" si="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"/>
        <v>35.497659271320991</v>
      </c>
      <c r="L11" s="1">
        <f t="shared" si="2"/>
        <v>130.80000000000001</v>
      </c>
      <c r="M11" s="13">
        <f t="shared" si="3"/>
        <v>27.877237851662404</v>
      </c>
      <c r="N11" s="13">
        <f t="shared" si="4"/>
        <v>30.173010380622841</v>
      </c>
      <c r="O11" s="13">
        <f t="shared" si="5"/>
        <v>25.647058823529413</v>
      </c>
      <c r="P11" s="14">
        <f t="shared" si="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"/>
        <v>35.5647729960777</v>
      </c>
      <c r="L12" s="1">
        <f t="shared" si="2"/>
        <v>129.30000000000001</v>
      </c>
      <c r="M12" s="13">
        <f t="shared" si="3"/>
        <v>27.929944010506674</v>
      </c>
      <c r="N12" s="13">
        <f t="shared" si="4"/>
        <v>30.230057046666044</v>
      </c>
      <c r="O12" s="13">
        <f t="shared" si="5"/>
        <v>25.695548489666137</v>
      </c>
      <c r="P12" s="14">
        <f t="shared" si="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"/>
        <v>16.432593798765183</v>
      </c>
      <c r="L13" s="1">
        <f t="shared" si="2"/>
        <v>60.55</v>
      </c>
      <c r="M13" s="13">
        <f t="shared" si="3"/>
        <v>12.904944586530265</v>
      </c>
      <c r="N13" s="13">
        <f t="shared" si="4"/>
        <v>13.967704728950405</v>
      </c>
      <c r="O13" s="13">
        <f t="shared" si="5"/>
        <v>11.872549019607844</v>
      </c>
      <c r="P13" s="14">
        <f t="shared" si="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"/>
        <v>64.498269896193776</v>
      </c>
      <c r="L14" s="1">
        <f t="shared" si="2"/>
        <v>139.80000000000001</v>
      </c>
      <c r="M14" s="13">
        <f t="shared" si="3"/>
        <v>29.795396419437338</v>
      </c>
      <c r="N14" s="13">
        <f t="shared" si="4"/>
        <v>32.249134948096888</v>
      </c>
      <c r="O14" s="13">
        <f t="shared" si="5"/>
        <v>27.411764705882355</v>
      </c>
      <c r="P14" s="14">
        <f t="shared" si="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"/>
        <v>24.913494809688583</v>
      </c>
      <c r="L15" s="1">
        <f t="shared" si="2"/>
        <v>91.8</v>
      </c>
      <c r="M15" s="13">
        <f t="shared" si="3"/>
        <v>19.565217391304348</v>
      </c>
      <c r="N15" s="13">
        <f t="shared" si="4"/>
        <v>21.176470588235293</v>
      </c>
      <c r="O15" s="13">
        <f t="shared" si="5"/>
        <v>18</v>
      </c>
      <c r="P15" s="14">
        <f t="shared" si="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"/>
        <v>12.629757785467127</v>
      </c>
      <c r="L16" s="1">
        <f t="shared" si="2"/>
        <v>43.8</v>
      </c>
      <c r="M16" s="13">
        <f t="shared" si="3"/>
        <v>8.751598465473144</v>
      </c>
      <c r="N16" s="13">
        <f t="shared" si="4"/>
        <v>9.4723183391003456</v>
      </c>
      <c r="O16" s="13">
        <f t="shared" si="5"/>
        <v>8.0514705882352935</v>
      </c>
      <c r="P16" s="14">
        <f t="shared" si="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"/>
        <v>17.857385168600313</v>
      </c>
      <c r="L17" s="1">
        <f t="shared" si="2"/>
        <v>65.8</v>
      </c>
      <c r="M17" s="13">
        <f t="shared" si="3"/>
        <v>14.02387041773231</v>
      </c>
      <c r="N17" s="13">
        <f t="shared" si="4"/>
        <v>15.178777393310266</v>
      </c>
      <c r="O17" s="13">
        <f t="shared" si="5"/>
        <v>12.901960784313726</v>
      </c>
      <c r="P17" s="14">
        <f t="shared" si="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"/>
        <v>17.857385168600313</v>
      </c>
      <c r="L18" s="1">
        <f t="shared" si="2"/>
        <v>65.8</v>
      </c>
      <c r="M18" s="13">
        <f t="shared" si="3"/>
        <v>14.02387041773231</v>
      </c>
      <c r="N18" s="13">
        <f t="shared" si="4"/>
        <v>15.178777393310266</v>
      </c>
      <c r="O18" s="13">
        <f t="shared" si="5"/>
        <v>12.901960784313726</v>
      </c>
      <c r="P18" s="14">
        <f t="shared" si="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"/>
        <v>18.477508650519031</v>
      </c>
      <c r="L19" s="1">
        <f t="shared" si="2"/>
        <v>40.049999999999997</v>
      </c>
      <c r="M19" s="13">
        <f t="shared" si="3"/>
        <v>8.5358056265984654</v>
      </c>
      <c r="N19" s="13">
        <f t="shared" si="4"/>
        <v>9.2387543252595155</v>
      </c>
      <c r="O19" s="13">
        <f t="shared" si="5"/>
        <v>7.8529411764705879</v>
      </c>
      <c r="P19" s="14">
        <f t="shared" si="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"/>
        <v>20.03624979403526</v>
      </c>
      <c r="L20" s="1">
        <f t="shared" si="2"/>
        <v>60.8</v>
      </c>
      <c r="M20" s="13">
        <f t="shared" si="3"/>
        <v>12.958226768968457</v>
      </c>
      <c r="N20" s="13">
        <f t="shared" si="4"/>
        <v>14.025374855824683</v>
      </c>
      <c r="O20" s="13">
        <f t="shared" si="5"/>
        <v>11.921568627450981</v>
      </c>
      <c r="P20" s="14">
        <f t="shared" si="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"/>
        <v>28.122050959421202</v>
      </c>
      <c r="L21" s="1">
        <f t="shared" si="2"/>
        <v>67.05</v>
      </c>
      <c r="M21" s="13">
        <f t="shared" si="3"/>
        <v>14.290281329923273</v>
      </c>
      <c r="N21" s="13">
        <f t="shared" si="4"/>
        <v>15.46712802768166</v>
      </c>
      <c r="O21" s="13">
        <f t="shared" si="5"/>
        <v>13.147058823529411</v>
      </c>
      <c r="P21" s="14">
        <f t="shared" si="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"/>
        <v>28.122050959421202</v>
      </c>
      <c r="L22" s="1">
        <f t="shared" si="2"/>
        <v>67.05</v>
      </c>
      <c r="M22" s="13">
        <f t="shared" si="3"/>
        <v>14.290281329923273</v>
      </c>
      <c r="N22" s="13">
        <f t="shared" si="4"/>
        <v>15.46712802768166</v>
      </c>
      <c r="O22" s="13">
        <f t="shared" si="5"/>
        <v>13.147058823529411</v>
      </c>
      <c r="P22" s="14">
        <f t="shared" si="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"/>
        <v>29.799727377582048</v>
      </c>
      <c r="L23" s="1">
        <f t="shared" si="2"/>
        <v>71.05</v>
      </c>
      <c r="M23" s="13">
        <f t="shared" si="3"/>
        <v>15.142796248934356</v>
      </c>
      <c r="N23" s="13">
        <f t="shared" si="4"/>
        <v>16.389850057670127</v>
      </c>
      <c r="O23" s="13">
        <f t="shared" si="5"/>
        <v>13.931372549019608</v>
      </c>
      <c r="P23" s="14">
        <f t="shared" si="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"/>
        <v>28.541470063961413</v>
      </c>
      <c r="L24" s="1">
        <f t="shared" si="2"/>
        <v>68.05</v>
      </c>
      <c r="M24" s="13">
        <f t="shared" si="3"/>
        <v>14.503410059676044</v>
      </c>
      <c r="N24" s="13">
        <f t="shared" si="4"/>
        <v>15.697808535178778</v>
      </c>
      <c r="O24" s="13">
        <f t="shared" si="5"/>
        <v>13.343137254901961</v>
      </c>
      <c r="P24" s="14">
        <f t="shared" si="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"/>
        <v>27.508650519031143</v>
      </c>
      <c r="L25" s="1">
        <f t="shared" si="2"/>
        <v>71.55</v>
      </c>
      <c r="M25" s="13">
        <f t="shared" si="3"/>
        <v>15.24936061381074</v>
      </c>
      <c r="N25" s="13">
        <f t="shared" si="4"/>
        <v>16.505190311418687</v>
      </c>
      <c r="O25" s="13">
        <f t="shared" si="5"/>
        <v>14.029411764705882</v>
      </c>
      <c r="P25" s="14">
        <f t="shared" si="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"/>
        <v>24.625144175317189</v>
      </c>
      <c r="L26" s="1">
        <f t="shared" si="2"/>
        <v>64.05</v>
      </c>
      <c r="M26" s="13">
        <f t="shared" si="3"/>
        <v>13.650895140664959</v>
      </c>
      <c r="N26" s="13">
        <f t="shared" si="4"/>
        <v>14.775086505190311</v>
      </c>
      <c r="O26" s="13">
        <f t="shared" si="5"/>
        <v>12.558823529411764</v>
      </c>
      <c r="P26" s="14">
        <f t="shared" si="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"/>
        <v>20.926017465809856</v>
      </c>
      <c r="L27" s="1">
        <f t="shared" si="2"/>
        <v>63.5</v>
      </c>
      <c r="M27" s="13">
        <f t="shared" si="3"/>
        <v>13.533674339300937</v>
      </c>
      <c r="N27" s="13">
        <f t="shared" si="4"/>
        <v>14.648212226066898</v>
      </c>
      <c r="O27" s="13">
        <f t="shared" si="5"/>
        <v>12.450980392156863</v>
      </c>
      <c r="P27" s="14">
        <f t="shared" si="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"/>
        <v>31.057984691202684</v>
      </c>
      <c r="L28" s="1">
        <f t="shared" si="2"/>
        <v>74.05</v>
      </c>
      <c r="M28" s="13">
        <f t="shared" si="3"/>
        <v>15.782182438192669</v>
      </c>
      <c r="N28" s="13">
        <f t="shared" si="4"/>
        <v>17.081891580161475</v>
      </c>
      <c r="O28" s="13">
        <f t="shared" si="5"/>
        <v>14.519607843137255</v>
      </c>
      <c r="P28" s="14">
        <f t="shared" si="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"/>
        <v>23.39100346020761</v>
      </c>
      <c r="L29" s="1">
        <f t="shared" si="2"/>
        <v>76.05</v>
      </c>
      <c r="M29" s="13">
        <f t="shared" si="3"/>
        <v>16.208439897698209</v>
      </c>
      <c r="N29" s="13">
        <f t="shared" si="4"/>
        <v>17.543252595155707</v>
      </c>
      <c r="O29" s="13">
        <f t="shared" si="5"/>
        <v>14.911764705882351</v>
      </c>
      <c r="P29" s="14">
        <f t="shared" si="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"/>
        <v>28.856034392366574</v>
      </c>
      <c r="L30" s="1">
        <f t="shared" si="2"/>
        <v>68.8</v>
      </c>
      <c r="M30" s="13">
        <f t="shared" si="3"/>
        <v>14.663256606990624</v>
      </c>
      <c r="N30" s="13">
        <f t="shared" si="4"/>
        <v>15.870818915801616</v>
      </c>
      <c r="O30" s="13">
        <f t="shared" si="5"/>
        <v>13.490196078431373</v>
      </c>
      <c r="P30" s="14">
        <f t="shared" si="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"/>
        <v>13.85524798154556</v>
      </c>
      <c r="L31" s="1">
        <f t="shared" si="2"/>
        <v>48.05</v>
      </c>
      <c r="M31" s="13">
        <f t="shared" si="3"/>
        <v>10.240835464620631</v>
      </c>
      <c r="N31" s="13">
        <f t="shared" si="4"/>
        <v>11.084198385236448</v>
      </c>
      <c r="O31" s="13">
        <f t="shared" si="5"/>
        <v>9.4215686274509807</v>
      </c>
      <c r="P31" s="14">
        <f t="shared" si="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"/>
        <v>19.530949634755864</v>
      </c>
      <c r="L32" s="1">
        <f t="shared" si="2"/>
        <v>50.8</v>
      </c>
      <c r="M32" s="13">
        <f t="shared" si="3"/>
        <v>10.826939471440749</v>
      </c>
      <c r="N32" s="13">
        <f t="shared" si="4"/>
        <v>11.718569780853519</v>
      </c>
      <c r="O32" s="13">
        <f t="shared" si="5"/>
        <v>9.9607843137254903</v>
      </c>
      <c r="P32" s="14">
        <f t="shared" si="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"/>
        <v>28.226905735556254</v>
      </c>
      <c r="L33" s="1">
        <f t="shared" si="2"/>
        <v>67.3</v>
      </c>
      <c r="M33" s="13">
        <f t="shared" si="3"/>
        <v>14.343563512361467</v>
      </c>
      <c r="N33" s="13">
        <f t="shared" si="4"/>
        <v>15.524798154555942</v>
      </c>
      <c r="O33" s="13">
        <f t="shared" si="5"/>
        <v>13.19607843137255</v>
      </c>
      <c r="P33" s="14">
        <f t="shared" si="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"/>
        <v>21.622452902729723</v>
      </c>
      <c r="L34" s="1">
        <f t="shared" si="2"/>
        <v>70.3</v>
      </c>
      <c r="M34" s="13">
        <f t="shared" si="3"/>
        <v>14.982949701619777</v>
      </c>
      <c r="N34" s="13">
        <f t="shared" si="4"/>
        <v>16.21683967704729</v>
      </c>
      <c r="O34" s="13">
        <f t="shared" si="5"/>
        <v>13.784313725490197</v>
      </c>
      <c r="P34" s="14">
        <f t="shared" si="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"/>
        <v>17.387543252595155</v>
      </c>
      <c r="L35" s="1">
        <f t="shared" si="2"/>
        <v>60.3</v>
      </c>
      <c r="M35" s="13">
        <f t="shared" si="3"/>
        <v>12.851662404092071</v>
      </c>
      <c r="N35" s="13">
        <f t="shared" si="4"/>
        <v>13.910034602076124</v>
      </c>
      <c r="O35" s="13">
        <f t="shared" si="5"/>
        <v>11.823529411764705</v>
      </c>
      <c r="P35" s="14">
        <f t="shared" si="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"/>
        <v>26.549229317395405</v>
      </c>
      <c r="L36" s="1">
        <f t="shared" si="2"/>
        <v>63.3</v>
      </c>
      <c r="M36" s="13">
        <f t="shared" si="3"/>
        <v>13.491048593350381</v>
      </c>
      <c r="N36" s="13">
        <f t="shared" si="4"/>
        <v>14.602076124567473</v>
      </c>
      <c r="O36" s="13">
        <f t="shared" si="5"/>
        <v>12.411764705882351</v>
      </c>
      <c r="P36" s="14">
        <f t="shared" si="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"/>
        <v>7.9440599769319498</v>
      </c>
      <c r="L37" s="1">
        <f t="shared" si="2"/>
        <v>27.55</v>
      </c>
      <c r="M37" s="13">
        <f t="shared" si="3"/>
        <v>5.8716965046888321</v>
      </c>
      <c r="N37" s="13">
        <f t="shared" si="4"/>
        <v>6.3552479815455598</v>
      </c>
      <c r="O37" s="13">
        <f t="shared" si="5"/>
        <v>5.4019607843137258</v>
      </c>
      <c r="P37" s="14">
        <f t="shared" si="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"/>
        <v>17.670126874279124</v>
      </c>
      <c r="L38" s="1">
        <f t="shared" si="2"/>
        <v>38.299999999999997</v>
      </c>
      <c r="M38" s="13">
        <f t="shared" si="3"/>
        <v>8.1628303495311165</v>
      </c>
      <c r="N38" s="13">
        <f t="shared" si="4"/>
        <v>8.8350634371395618</v>
      </c>
      <c r="O38" s="13">
        <f t="shared" si="5"/>
        <v>7.5098039215686274</v>
      </c>
      <c r="P38" s="14">
        <f t="shared" si="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"/>
        <v>19.530949634755864</v>
      </c>
      <c r="L39" s="1">
        <f t="shared" si="2"/>
        <v>50.8</v>
      </c>
      <c r="M39" s="13">
        <f t="shared" si="3"/>
        <v>10.826939471440749</v>
      </c>
      <c r="N39" s="13">
        <f t="shared" si="4"/>
        <v>11.718569780853519</v>
      </c>
      <c r="O39" s="13">
        <f t="shared" si="5"/>
        <v>9.9607843137254903</v>
      </c>
      <c r="P39" s="14">
        <f t="shared" si="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"/>
        <v>20.048233197022117</v>
      </c>
      <c r="L40" s="1">
        <f t="shared" si="2"/>
        <v>47.8</v>
      </c>
      <c r="M40" s="13">
        <f t="shared" si="3"/>
        <v>10.187553282182437</v>
      </c>
      <c r="N40" s="13">
        <f t="shared" si="4"/>
        <v>11.026528258362168</v>
      </c>
      <c r="O40" s="13">
        <f t="shared" si="5"/>
        <v>9.3725490196078418</v>
      </c>
      <c r="P40" s="14">
        <f t="shared" si="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"/>
        <v>12.425990003844674</v>
      </c>
      <c r="L41" s="1">
        <f t="shared" si="2"/>
        <v>40.4</v>
      </c>
      <c r="M41" s="13">
        <f t="shared" si="3"/>
        <v>8.6104006820119352</v>
      </c>
      <c r="N41" s="13">
        <f t="shared" si="4"/>
        <v>9.3194925028835076</v>
      </c>
      <c r="O41" s="13">
        <f t="shared" si="5"/>
        <v>7.9215686274509807</v>
      </c>
      <c r="P41" s="14">
        <f t="shared" si="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"/>
        <v>26.863793645800566</v>
      </c>
      <c r="L42" s="1">
        <f t="shared" si="2"/>
        <v>64.05</v>
      </c>
      <c r="M42" s="13">
        <f t="shared" si="3"/>
        <v>13.650895140664959</v>
      </c>
      <c r="N42" s="13">
        <f t="shared" si="4"/>
        <v>14.775086505190311</v>
      </c>
      <c r="O42" s="13">
        <f t="shared" si="5"/>
        <v>12.558823529411764</v>
      </c>
      <c r="P42" s="14">
        <f t="shared" si="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"/>
        <v>13.779315647827758</v>
      </c>
      <c r="L43" s="1">
        <f t="shared" si="2"/>
        <v>44.8</v>
      </c>
      <c r="M43" s="13">
        <f t="shared" si="3"/>
        <v>9.5481670929241247</v>
      </c>
      <c r="N43" s="13">
        <f t="shared" si="4"/>
        <v>10.334486735870819</v>
      </c>
      <c r="O43" s="13">
        <f t="shared" si="5"/>
        <v>8.7843137254901951</v>
      </c>
      <c r="P43" s="14">
        <f t="shared" si="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"/>
        <v>18.546712802768166</v>
      </c>
      <c r="L44" s="1">
        <f t="shared" si="2"/>
        <v>60.3</v>
      </c>
      <c r="M44" s="13">
        <f t="shared" si="3"/>
        <v>12.851662404092071</v>
      </c>
      <c r="N44" s="13">
        <f t="shared" si="4"/>
        <v>13.910034602076124</v>
      </c>
      <c r="O44" s="13">
        <f t="shared" si="5"/>
        <v>11.823529411764705</v>
      </c>
      <c r="P44" s="14">
        <f t="shared" si="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"/>
        <v>23.089021704938656</v>
      </c>
      <c r="L45" s="1">
        <f t="shared" si="2"/>
        <v>55.05</v>
      </c>
      <c r="M45" s="13">
        <f t="shared" si="3"/>
        <v>11.732736572890024</v>
      </c>
      <c r="N45" s="13">
        <f t="shared" si="4"/>
        <v>12.698961937716263</v>
      </c>
      <c r="O45" s="13">
        <f t="shared" si="5"/>
        <v>10.794117647058822</v>
      </c>
      <c r="P45" s="14">
        <f t="shared" si="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"/>
        <v>22.250183495858234</v>
      </c>
      <c r="L46" s="1">
        <f t="shared" si="2"/>
        <v>53.05</v>
      </c>
      <c r="M46" s="13">
        <f t="shared" si="3"/>
        <v>11.306479113384484</v>
      </c>
      <c r="N46" s="13">
        <f t="shared" si="4"/>
        <v>12.237600922722031</v>
      </c>
      <c r="O46" s="13">
        <f t="shared" si="5"/>
        <v>10.401960784313726</v>
      </c>
      <c r="P46" s="14">
        <f t="shared" si="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"/>
        <v>17.027104959630908</v>
      </c>
      <c r="L47" s="1">
        <f t="shared" si="2"/>
        <v>59.05</v>
      </c>
      <c r="M47" s="13">
        <f t="shared" si="3"/>
        <v>11.798673273657286</v>
      </c>
      <c r="N47" s="13">
        <f t="shared" si="4"/>
        <v>12.770328719723182</v>
      </c>
      <c r="O47" s="13">
        <f t="shared" si="5"/>
        <v>10.854779411764705</v>
      </c>
      <c r="P47" s="14">
        <f t="shared" si="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"/>
        <v>17.027104959630908</v>
      </c>
      <c r="L48" s="1">
        <f t="shared" si="2"/>
        <v>59.05</v>
      </c>
      <c r="M48" s="13">
        <f t="shared" si="3"/>
        <v>11.798673273657286</v>
      </c>
      <c r="N48" s="13">
        <f t="shared" si="4"/>
        <v>12.770328719723182</v>
      </c>
      <c r="O48" s="13">
        <f t="shared" si="5"/>
        <v>10.854779411764705</v>
      </c>
      <c r="P48" s="14">
        <f t="shared" si="6"/>
        <v>14.762499999999989</v>
      </c>
      <c r="Q48">
        <v>0</v>
      </c>
      <c r="R48">
        <v>25</v>
      </c>
    </row>
    <row r="49" spans="2:19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"/>
        <v>17.854671280276815</v>
      </c>
      <c r="L49" s="1">
        <f t="shared" si="2"/>
        <v>58.05</v>
      </c>
      <c r="M49" s="13">
        <f t="shared" si="3"/>
        <v>12.372122762148337</v>
      </c>
      <c r="N49" s="13">
        <f t="shared" si="4"/>
        <v>13.391003460207612</v>
      </c>
      <c r="O49" s="13">
        <f t="shared" si="5"/>
        <v>11.382352941176469</v>
      </c>
      <c r="P49" s="14">
        <f t="shared" si="6"/>
        <v>19.349999999999994</v>
      </c>
      <c r="Q49">
        <v>0</v>
      </c>
      <c r="R49">
        <v>25</v>
      </c>
    </row>
    <row r="50" spans="2:19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7">(E50+F50+($K$102*H50+$M$102)*$L$102)/(1-G50)/(1-$O$102)/(1-I50)/$N$102</f>
        <v>17.069673719290083</v>
      </c>
      <c r="K50" s="12">
        <f t="shared" ref="K50:K58" si="8">(E50+F50+($K$102*H50+$M$102)*$L$102)/(1-G50)/(1-$P$102)/(1-I50)/$N$102</f>
        <v>18.475411554996327</v>
      </c>
      <c r="L50" s="1">
        <f t="shared" ref="L50:L58" si="9">E50+F50+($K$102*H50+$M$102)*$L$102</f>
        <v>44.05</v>
      </c>
      <c r="M50" s="13">
        <f t="shared" ref="M50:M58" si="10">L50/(1-G50)/(1-$O$102)/$N$102</f>
        <v>9.3883205456095471</v>
      </c>
      <c r="N50" s="13">
        <f t="shared" ref="N50:N58" si="11">L50/(1-G50)/(1-$P$102)/$N$102</f>
        <v>10.161476355247981</v>
      </c>
      <c r="O50" s="13">
        <f t="shared" ref="O50:O58" si="12">L50/(1-G50)/$N$102</f>
        <v>8.6372549019607838</v>
      </c>
      <c r="P50" s="14">
        <f t="shared" ref="P50:P58" si="13">O50*$N$102-L50</f>
        <v>14.68333333333333</v>
      </c>
      <c r="Q50">
        <v>25</v>
      </c>
      <c r="R50">
        <v>45</v>
      </c>
    </row>
    <row r="51" spans="2:19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7"/>
        <v>14.332907075873825</v>
      </c>
      <c r="K51" s="12">
        <f t="shared" si="8"/>
        <v>15.51326412918108</v>
      </c>
      <c r="L51" s="1">
        <f t="shared" si="9"/>
        <v>53.8</v>
      </c>
      <c r="M51" s="13">
        <f t="shared" si="10"/>
        <v>10.749680306905368</v>
      </c>
      <c r="N51" s="13">
        <f t="shared" si="11"/>
        <v>11.634948096885811</v>
      </c>
      <c r="O51" s="13">
        <f t="shared" si="12"/>
        <v>9.8897058823529385</v>
      </c>
      <c r="P51" s="14">
        <f t="shared" si="13"/>
        <v>13.449999999999989</v>
      </c>
      <c r="Q51">
        <v>0</v>
      </c>
      <c r="R51">
        <v>25</v>
      </c>
    </row>
    <row r="52" spans="2:19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7"/>
        <v>23.457480818414318</v>
      </c>
      <c r="K52" s="12">
        <f t="shared" si="8"/>
        <v>25.389273356401382</v>
      </c>
      <c r="L52" s="1">
        <f t="shared" si="9"/>
        <v>88.05</v>
      </c>
      <c r="M52" s="13">
        <f t="shared" si="10"/>
        <v>17.593110613810737</v>
      </c>
      <c r="N52" s="13">
        <f t="shared" si="11"/>
        <v>19.041955017301035</v>
      </c>
      <c r="O52" s="13">
        <f t="shared" si="12"/>
        <v>16.18566176470588</v>
      </c>
      <c r="P52" s="14">
        <f t="shared" si="13"/>
        <v>22.012499999999989</v>
      </c>
      <c r="Q52">
        <v>30</v>
      </c>
      <c r="R52">
        <v>25</v>
      </c>
    </row>
    <row r="53" spans="2:19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7"/>
        <v>24.27744553198854</v>
      </c>
      <c r="K53" s="12">
        <f t="shared" si="8"/>
        <v>26.276764575799358</v>
      </c>
      <c r="L53" s="1">
        <f t="shared" si="9"/>
        <v>80.8</v>
      </c>
      <c r="M53" s="13">
        <f t="shared" si="10"/>
        <v>16.994211872391976</v>
      </c>
      <c r="N53" s="13">
        <f t="shared" si="11"/>
        <v>18.393735203059553</v>
      </c>
      <c r="O53" s="13">
        <f t="shared" si="12"/>
        <v>15.634674922600619</v>
      </c>
      <c r="P53" s="14">
        <f t="shared" si="13"/>
        <v>25.515789473684208</v>
      </c>
      <c r="Q53">
        <v>30</v>
      </c>
      <c r="R53">
        <v>25</v>
      </c>
    </row>
    <row r="54" spans="2:19" ht="90.75" customHeight="1">
      <c r="B54">
        <v>17020601</v>
      </c>
      <c r="C54" s="1" t="s">
        <v>28</v>
      </c>
      <c r="D54" s="10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7"/>
        <v>18.995098039215684</v>
      </c>
      <c r="K54" s="12">
        <f t="shared" si="8"/>
        <v>20.559400230680506</v>
      </c>
      <c r="L54" s="1">
        <f t="shared" si="9"/>
        <v>71.3</v>
      </c>
      <c r="M54" s="13">
        <f t="shared" si="10"/>
        <v>14.246323529411763</v>
      </c>
      <c r="N54" s="13">
        <f t="shared" si="11"/>
        <v>15.41955017301038</v>
      </c>
      <c r="O54" s="13">
        <f t="shared" si="12"/>
        <v>13.106617647058822</v>
      </c>
      <c r="P54" s="14">
        <f t="shared" si="13"/>
        <v>17.824999999999989</v>
      </c>
      <c r="Q54">
        <v>30</v>
      </c>
      <c r="R54">
        <v>25</v>
      </c>
      <c r="S54" s="6" t="s">
        <v>78</v>
      </c>
    </row>
    <row r="55" spans="2:19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7"/>
        <v>24.490774570697841</v>
      </c>
      <c r="K55" s="12">
        <f t="shared" si="8"/>
        <v>26.507661888284723</v>
      </c>
      <c r="L55" s="1">
        <f t="shared" si="9"/>
        <v>85.8</v>
      </c>
      <c r="M55" s="13">
        <f t="shared" si="10"/>
        <v>17.14354219948849</v>
      </c>
      <c r="N55" s="13">
        <f t="shared" si="11"/>
        <v>18.555363321799305</v>
      </c>
      <c r="O55" s="13">
        <f t="shared" si="12"/>
        <v>15.772058823529409</v>
      </c>
      <c r="P55" s="14">
        <f t="shared" si="13"/>
        <v>21.449999999999989</v>
      </c>
      <c r="Q55">
        <v>30</v>
      </c>
      <c r="R55">
        <v>25</v>
      </c>
    </row>
    <row r="56" spans="2:19" ht="90.75" customHeight="1">
      <c r="B56">
        <v>17020801</v>
      </c>
      <c r="C56" s="1" t="s">
        <v>25</v>
      </c>
      <c r="D56" s="9" t="s">
        <v>79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7"/>
        <v>12.947570332480817</v>
      </c>
      <c r="K56" s="12">
        <f t="shared" si="8"/>
        <v>14.013840830449828</v>
      </c>
      <c r="L56" s="1">
        <f t="shared" si="9"/>
        <v>48.599999999999994</v>
      </c>
      <c r="M56" s="13">
        <f t="shared" si="10"/>
        <v>9.7106777493606113</v>
      </c>
      <c r="N56" s="13">
        <f t="shared" si="11"/>
        <v>10.510380622837371</v>
      </c>
      <c r="O56" s="13">
        <f t="shared" si="12"/>
        <v>8.9338235294117645</v>
      </c>
      <c r="P56" s="14">
        <f t="shared" si="13"/>
        <v>12.150000000000006</v>
      </c>
      <c r="Q56">
        <v>30</v>
      </c>
      <c r="R56">
        <v>25</v>
      </c>
    </row>
    <row r="57" spans="2:19" ht="90.75" customHeight="1">
      <c r="B57">
        <v>17020901</v>
      </c>
      <c r="C57" s="1" t="s">
        <v>25</v>
      </c>
      <c r="D57" s="9" t="s">
        <v>80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7"/>
        <v>19.653859567542423</v>
      </c>
      <c r="K57" s="12">
        <f t="shared" si="8"/>
        <v>21.272412708398864</v>
      </c>
      <c r="L57" s="1">
        <f t="shared" si="9"/>
        <v>54.099999999999994</v>
      </c>
      <c r="M57" s="13">
        <f t="shared" si="10"/>
        <v>10.809622762148335</v>
      </c>
      <c r="N57" s="13">
        <f t="shared" si="11"/>
        <v>11.699826989619377</v>
      </c>
      <c r="O57" s="13">
        <f t="shared" si="12"/>
        <v>9.9448529411764692</v>
      </c>
      <c r="P57" s="14">
        <f t="shared" si="13"/>
        <v>13.524999999999991</v>
      </c>
      <c r="Q57">
        <v>45</v>
      </c>
      <c r="R57">
        <v>30</v>
      </c>
    </row>
    <row r="58" spans="2:19" ht="90.75" customHeight="1">
      <c r="B58">
        <v>17020901</v>
      </c>
      <c r="C58" s="1" t="s">
        <v>21</v>
      </c>
      <c r="D58" s="9" t="s">
        <v>81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7"/>
        <v>24.909420289855071</v>
      </c>
      <c r="K58" s="12">
        <f t="shared" si="8"/>
        <v>26.960784313725487</v>
      </c>
      <c r="L58" s="1">
        <f t="shared" si="9"/>
        <v>74.8</v>
      </c>
      <c r="M58" s="13">
        <f t="shared" si="10"/>
        <v>14.945652173913041</v>
      </c>
      <c r="N58" s="13">
        <f t="shared" si="11"/>
        <v>16.176470588235293</v>
      </c>
      <c r="O58" s="13">
        <f t="shared" si="12"/>
        <v>13.749999999999998</v>
      </c>
      <c r="P58" s="14">
        <f t="shared" si="13"/>
        <v>18.699999999999989</v>
      </c>
      <c r="Q58">
        <v>0</v>
      </c>
      <c r="R58">
        <v>40</v>
      </c>
    </row>
    <row r="59" spans="2:19" ht="90.75" customHeight="1">
      <c r="B59">
        <v>17021104</v>
      </c>
      <c r="C59" s="1" t="s">
        <v>21</v>
      </c>
      <c r="D59" s="10" t="s">
        <v>82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>(E59+F59+($K$102*H59+$M$102)*$L$102)/(1-G59)/(1-$O$102)/(1-I59)/$N$102</f>
        <v>15.642126415783704</v>
      </c>
      <c r="K59" s="12">
        <f>(E59+F59+($K$102*H59+$M$102)*$L$102)/(1-G59)/(1-$P$102)/(1-I59)/$N$102</f>
        <v>16.930301532377655</v>
      </c>
      <c r="L59" s="1">
        <f>E59+F59+($K$102*H59+$M$102)*$L$102</f>
        <v>54.8</v>
      </c>
      <c r="M59" s="13">
        <f>L59/(1-G59)/(1-$O$102)/$N$102</f>
        <v>10.949488491048593</v>
      </c>
      <c r="N59" s="13">
        <f>L59/(1-G59)/(1-$P$102)/$N$102</f>
        <v>11.851211072664359</v>
      </c>
      <c r="O59" s="13">
        <f>L59/(1-G59)/$N$102</f>
        <v>10.073529411764705</v>
      </c>
      <c r="P59" s="14">
        <f>O59*$N$102-L59</f>
        <v>13.699999999999989</v>
      </c>
      <c r="Q59">
        <v>30</v>
      </c>
      <c r="R59">
        <v>45</v>
      </c>
    </row>
    <row r="60" spans="2:19" ht="90.75" customHeight="1">
      <c r="B60">
        <v>17021105</v>
      </c>
      <c r="C60" s="1" t="s">
        <v>21</v>
      </c>
      <c r="D60" s="10" t="s">
        <v>83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>(E60+F60+($K$102*H60+$M$102)*$L$102)/(1-G60)/(1-$O$102)/(1-I60)/$N$102</f>
        <v>15.642126415783704</v>
      </c>
      <c r="K60" s="12">
        <f>(E60+F60+($K$102*H60+$M$102)*$L$102)/(1-G60)/(1-$P$102)/(1-I60)/$N$102</f>
        <v>16.930301532377655</v>
      </c>
      <c r="L60" s="1">
        <f>E60+F60+($K$102*H60+$M$102)*$L$102</f>
        <v>54.8</v>
      </c>
      <c r="M60" s="13">
        <f>L60/(1-G60)/(1-$O$102)/$N$102</f>
        <v>10.949488491048593</v>
      </c>
      <c r="N60" s="13">
        <f>L60/(1-G60)/(1-$P$102)/$N$102</f>
        <v>11.851211072664359</v>
      </c>
      <c r="O60" s="13">
        <f>L60/(1-G60)/$N$102</f>
        <v>10.073529411764705</v>
      </c>
      <c r="P60" s="14">
        <f>O60*$N$102-L60</f>
        <v>13.699999999999989</v>
      </c>
      <c r="Q60">
        <v>30</v>
      </c>
      <c r="R60">
        <v>45</v>
      </c>
    </row>
    <row r="61" spans="2:19" ht="90.75" customHeight="1">
      <c r="B61">
        <v>17021101</v>
      </c>
      <c r="C61" s="1" t="s">
        <v>21</v>
      </c>
      <c r="D61" s="5" t="s">
        <v>84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14">(E61+F61+($K$102*H61+$M$102)*$L$102)/(1-G61)/(1-$O$102)/(1-I61)/$N$102</f>
        <v>11.309143222506394</v>
      </c>
      <c r="K61" s="12">
        <f t="shared" ref="K61:K66" si="15">(E61+F61+($K$102*H61+$M$102)*$L$102)/(1-G61)/(1-$P$102)/(1-I61)/$N$102</f>
        <v>12.240484429065743</v>
      </c>
      <c r="L61" s="1">
        <f t="shared" ref="L61:L66" si="16">E61+F61+($K$102*H61+$M$102)*$L$102</f>
        <v>42.45</v>
      </c>
      <c r="M61" s="13">
        <f t="shared" ref="M61:M66" si="17">L61/(1-G61)/(1-$O$102)/$N$102</f>
        <v>8.4818574168797962</v>
      </c>
      <c r="N61" s="13">
        <f t="shared" ref="N61:N66" si="18">L61/(1-G61)/(1-$P$102)/$N$102</f>
        <v>9.1803633217993088</v>
      </c>
      <c r="O61" s="13">
        <f t="shared" ref="O61:O66" si="19">L61/(1-G61)/$N$102</f>
        <v>7.8033088235294121</v>
      </c>
      <c r="P61" s="14">
        <f t="shared" ref="P61:P66" si="20">O61*$N$102-L61</f>
        <v>10.612499999999997</v>
      </c>
      <c r="Q61">
        <v>25</v>
      </c>
      <c r="R61">
        <v>40</v>
      </c>
    </row>
    <row r="62" spans="2:19" ht="90.75" customHeight="1">
      <c r="B62">
        <v>17021102</v>
      </c>
      <c r="C62" s="1" t="s">
        <v>21</v>
      </c>
      <c r="D62" s="9" t="s">
        <v>85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14"/>
        <v>11.736288718385904</v>
      </c>
      <c r="K62" s="12">
        <f t="shared" si="15"/>
        <v>12.702806612841213</v>
      </c>
      <c r="L62" s="1">
        <f t="shared" si="16"/>
        <v>41.3</v>
      </c>
      <c r="M62" s="13">
        <f t="shared" si="17"/>
        <v>8.8022165387894287</v>
      </c>
      <c r="N62" s="13">
        <f t="shared" si="18"/>
        <v>9.5271049596309112</v>
      </c>
      <c r="O62" s="13">
        <f t="shared" si="19"/>
        <v>8.0980392156862742</v>
      </c>
      <c r="P62" s="14">
        <f t="shared" si="20"/>
        <v>13.766666666666666</v>
      </c>
      <c r="Q62">
        <v>25</v>
      </c>
      <c r="R62">
        <v>40</v>
      </c>
    </row>
    <row r="63" spans="2:19" ht="90.75" customHeight="1">
      <c r="B63">
        <v>17021103</v>
      </c>
      <c r="C63" s="1" t="s">
        <v>21</v>
      </c>
      <c r="D63" s="9" t="s">
        <v>86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14"/>
        <v>14.670360897982381</v>
      </c>
      <c r="K63" s="12">
        <f t="shared" si="15"/>
        <v>15.878508266051519</v>
      </c>
      <c r="L63" s="1">
        <f t="shared" si="16"/>
        <v>41.3</v>
      </c>
      <c r="M63" s="13">
        <f t="shared" si="17"/>
        <v>8.8022165387894287</v>
      </c>
      <c r="N63" s="13">
        <f t="shared" si="18"/>
        <v>9.5271049596309112</v>
      </c>
      <c r="O63" s="13">
        <f t="shared" si="19"/>
        <v>8.0980392156862742</v>
      </c>
      <c r="P63" s="14">
        <f t="shared" si="20"/>
        <v>13.766666666666666</v>
      </c>
      <c r="Q63">
        <v>25</v>
      </c>
      <c r="R63">
        <v>40</v>
      </c>
    </row>
    <row r="64" spans="2:19" ht="90.75" customHeight="1">
      <c r="B64">
        <v>17021106</v>
      </c>
      <c r="C64" s="1" t="s">
        <v>21</v>
      </c>
      <c r="D64" s="9" t="s">
        <v>87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14"/>
        <v>15.398550724637678</v>
      </c>
      <c r="K64" s="12">
        <f t="shared" si="15"/>
        <v>16.666666666666664</v>
      </c>
      <c r="L64" s="1">
        <f t="shared" si="16"/>
        <v>57.8</v>
      </c>
      <c r="M64" s="13">
        <f t="shared" si="17"/>
        <v>11.548913043478258</v>
      </c>
      <c r="N64" s="13">
        <f t="shared" si="18"/>
        <v>12.499999999999998</v>
      </c>
      <c r="O64" s="13">
        <f t="shared" si="19"/>
        <v>10.624999999999998</v>
      </c>
      <c r="P64" s="14">
        <f t="shared" si="20"/>
        <v>14.449999999999989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88</v>
      </c>
      <c r="E65">
        <v>22</v>
      </c>
      <c r="F65">
        <v>2</v>
      </c>
      <c r="G65" s="3">
        <v>0.2</v>
      </c>
      <c r="H65">
        <v>0.22</v>
      </c>
      <c r="I65" s="15">
        <v>0.4</v>
      </c>
      <c r="J65" s="11">
        <f t="shared" si="14"/>
        <v>16.484175191815854</v>
      </c>
      <c r="K65" s="12">
        <f t="shared" si="15"/>
        <v>17.841695501730104</v>
      </c>
      <c r="L65" s="1">
        <f t="shared" si="16"/>
        <v>49.5</v>
      </c>
      <c r="M65" s="13">
        <f t="shared" si="17"/>
        <v>9.890505115089514</v>
      </c>
      <c r="N65" s="13">
        <f t="shared" si="18"/>
        <v>10.705017301038064</v>
      </c>
      <c r="O65" s="13">
        <f t="shared" si="19"/>
        <v>9.0992647058823533</v>
      </c>
      <c r="P65" s="14">
        <f t="shared" si="20"/>
        <v>12.375</v>
      </c>
      <c r="Q65">
        <v>40</v>
      </c>
      <c r="R65">
        <v>30</v>
      </c>
      <c r="S65" s="19" t="s">
        <v>89</v>
      </c>
      <c r="T65" s="6" t="s">
        <v>90</v>
      </c>
    </row>
    <row r="66" spans="2:20" ht="90.75" customHeight="1">
      <c r="B66">
        <v>17021301</v>
      </c>
      <c r="C66" s="1" t="s">
        <v>28</v>
      </c>
      <c r="D66" s="9" t="s">
        <v>91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14"/>
        <v>20.266258677383998</v>
      </c>
      <c r="K66" s="12">
        <f t="shared" si="15"/>
        <v>21.935244686109741</v>
      </c>
      <c r="L66" s="1">
        <f t="shared" si="16"/>
        <v>71</v>
      </c>
      <c r="M66" s="13">
        <f t="shared" si="17"/>
        <v>14.186381074168798</v>
      </c>
      <c r="N66" s="13">
        <f t="shared" si="18"/>
        <v>15.354671280276818</v>
      </c>
      <c r="O66" s="13">
        <f t="shared" si="19"/>
        <v>13.051470588235295</v>
      </c>
      <c r="P66" s="14">
        <f t="shared" si="20"/>
        <v>17.75</v>
      </c>
      <c r="Q66">
        <v>30</v>
      </c>
      <c r="R66">
        <v>25</v>
      </c>
      <c r="S66" s="19"/>
    </row>
    <row r="67" spans="2:20" ht="90.75" customHeight="1">
      <c r="B67">
        <v>17021401</v>
      </c>
      <c r="C67" s="1" t="s">
        <v>21</v>
      </c>
      <c r="D67" s="9" t="s">
        <v>92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>(E67+F67+($K$102*H67+$M$102)*$L$102)/(1-G67)/(1-$O$102)/(1-I67)/$N$102</f>
        <v>10.461068485365161</v>
      </c>
      <c r="K67" s="12">
        <f>(E67+F67+($K$102*H67+$M$102)*$L$102)/(1-G67)/(1-$P$102)/(1-I67)/$N$102</f>
        <v>11.322568242983468</v>
      </c>
      <c r="L67" s="1">
        <f>E67+F67+($K$102*H67+$M$102)*$L$102</f>
        <v>29.45</v>
      </c>
      <c r="M67" s="13">
        <f>L67/(1-G67)/(1-$O$102)/$N$102</f>
        <v>6.276641091219096</v>
      </c>
      <c r="N67" s="13">
        <f>L67/(1-G67)/(1-$P$102)/$N$102</f>
        <v>6.7935409457900811</v>
      </c>
      <c r="O67" s="13">
        <f>L67/(1-G67)/$N$102</f>
        <v>5.7745098039215685</v>
      </c>
      <c r="P67" s="14">
        <f>O67*$N$102-L67</f>
        <v>9.8166666666666664</v>
      </c>
      <c r="Q67">
        <v>25</v>
      </c>
      <c r="R67">
        <v>40</v>
      </c>
      <c r="S67" s="19"/>
    </row>
    <row r="68" spans="2:20" ht="90.75" customHeight="1">
      <c r="B68">
        <v>17021402</v>
      </c>
      <c r="C68" s="1" t="s">
        <v>21</v>
      </c>
      <c r="D68" s="9" t="s">
        <v>93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>(E68+F68+($K$102*H68+$M$102)*$L$102)/(1-G68)/(1-$O$102)/(1-I68)/$N$102</f>
        <v>13.795241416724791</v>
      </c>
      <c r="K68" s="12">
        <f>(E68+F68+($K$102*H68+$M$102)*$L$102)/(1-G68)/(1-$P$102)/(1-I68)/$N$102</f>
        <v>14.93132012163154</v>
      </c>
      <c r="L68" s="1">
        <f>E68+F68+($K$102*H68+$M$102)*$L$102</f>
        <v>35.6</v>
      </c>
      <c r="M68" s="13">
        <f>L68/(1-G68)/(1-$O$102)/$N$102</f>
        <v>7.5873827791986361</v>
      </c>
      <c r="N68" s="13">
        <f>L68/(1-G68)/(1-$P$102)/$N$102</f>
        <v>8.2122260668973475</v>
      </c>
      <c r="O68" s="13">
        <f>L68/(1-G68)/$N$102</f>
        <v>6.9803921568627452</v>
      </c>
      <c r="P68" s="14">
        <f>O68*$N$102-L68</f>
        <v>11.866666666666667</v>
      </c>
      <c r="Q68">
        <v>45</v>
      </c>
      <c r="R68">
        <v>25</v>
      </c>
      <c r="S68" s="19"/>
    </row>
    <row r="69" spans="2:20" ht="90.75" customHeight="1">
      <c r="B69">
        <v>17021403</v>
      </c>
      <c r="C69" s="1" t="s">
        <v>21</v>
      </c>
      <c r="D69" s="9" t="s">
        <v>94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6" si="21">(E69+F69+($K$102*H69+$M$102)*$L$102)/(1-G69)/(1-$O$102)/(1-I69)/$N$102</f>
        <v>12.539073600454673</v>
      </c>
      <c r="K69" s="12">
        <f t="shared" ref="K69:K76" si="22">(E69+F69+($K$102*H69+$M$102)*$L$102)/(1-G69)/(1-$P$102)/(1-I69)/$N$102</f>
        <v>13.571703191080355</v>
      </c>
      <c r="L69" s="1">
        <f t="shared" ref="L69:L76" si="23">E69+F69+($K$102*H69+$M$102)*$L$102</f>
        <v>35.299999999999997</v>
      </c>
      <c r="M69" s="13">
        <f t="shared" ref="M69:M76" si="24">L69/(1-G69)/(1-$O$102)/$N$102</f>
        <v>7.5234441602728035</v>
      </c>
      <c r="N69" s="13">
        <f t="shared" ref="N69:N76" si="25">L69/(1-G69)/(1-$P$102)/$N$102</f>
        <v>8.1430219146482123</v>
      </c>
      <c r="O69" s="13">
        <f t="shared" ref="O69:O76" si="26">L69/(1-G69)/$N$102</f>
        <v>6.9215686274509798</v>
      </c>
      <c r="P69" s="14">
        <f t="shared" ref="P69:P76" si="27">O69*$N$102-L69</f>
        <v>11.766666666666666</v>
      </c>
      <c r="Q69">
        <v>25</v>
      </c>
      <c r="R69">
        <v>40</v>
      </c>
      <c r="S69" s="19"/>
    </row>
    <row r="70" spans="2:20" ht="90.75" customHeight="1">
      <c r="B70">
        <v>17021501</v>
      </c>
      <c r="C70" s="1" t="s">
        <v>21</v>
      </c>
      <c r="D70" s="9" t="s">
        <v>95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21"/>
        <v>12.730889457232166</v>
      </c>
      <c r="K70" s="12">
        <f t="shared" si="22"/>
        <v>13.779315647827758</v>
      </c>
      <c r="L70" s="1">
        <f t="shared" si="23"/>
        <v>44.8</v>
      </c>
      <c r="M70" s="13">
        <f t="shared" si="24"/>
        <v>9.5481670929241247</v>
      </c>
      <c r="N70" s="13">
        <f t="shared" si="25"/>
        <v>10.334486735870819</v>
      </c>
      <c r="O70" s="13">
        <f t="shared" si="26"/>
        <v>8.7843137254901951</v>
      </c>
      <c r="P70" s="14">
        <f t="shared" si="27"/>
        <v>14.93333333333333</v>
      </c>
      <c r="Q70">
        <v>40</v>
      </c>
      <c r="R70">
        <v>25</v>
      </c>
      <c r="S70" s="19"/>
    </row>
    <row r="71" spans="2:20" ht="90.75" customHeight="1">
      <c r="B71">
        <v>17021502</v>
      </c>
      <c r="C71" s="1" t="s">
        <v>18</v>
      </c>
      <c r="D71" s="9" t="s">
        <v>96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21"/>
        <v>9.9744245524296673</v>
      </c>
      <c r="K71" s="12">
        <f t="shared" si="22"/>
        <v>10.795847750865054</v>
      </c>
      <c r="L71" s="1">
        <f t="shared" si="23"/>
        <v>35.1</v>
      </c>
      <c r="M71" s="13">
        <f t="shared" si="24"/>
        <v>7.4808184143222505</v>
      </c>
      <c r="N71" s="13">
        <f t="shared" si="25"/>
        <v>8.0968858131487895</v>
      </c>
      <c r="O71" s="13">
        <f t="shared" si="26"/>
        <v>6.882352941176471</v>
      </c>
      <c r="P71" s="14">
        <f t="shared" si="27"/>
        <v>11.700000000000003</v>
      </c>
      <c r="Q71">
        <v>25</v>
      </c>
      <c r="R71">
        <v>45</v>
      </c>
      <c r="S71" s="19"/>
    </row>
    <row r="72" spans="2:20" ht="90.75" customHeight="1">
      <c r="B72">
        <v>17021503</v>
      </c>
      <c r="C72" s="1" t="s">
        <v>36</v>
      </c>
      <c r="D72" s="9" t="s">
        <v>97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21"/>
        <v>12.375674907644216</v>
      </c>
      <c r="K72" s="12">
        <f t="shared" si="22"/>
        <v>13.394848135332564</v>
      </c>
      <c r="L72" s="1">
        <f t="shared" si="23"/>
        <v>43.55</v>
      </c>
      <c r="M72" s="13">
        <f t="shared" si="24"/>
        <v>9.2817561807331614</v>
      </c>
      <c r="N72" s="13">
        <f t="shared" si="25"/>
        <v>10.046136101499423</v>
      </c>
      <c r="O72" s="13">
        <f t="shared" si="26"/>
        <v>8.5392156862745097</v>
      </c>
      <c r="P72" s="14">
        <f t="shared" si="27"/>
        <v>14.516666666666666</v>
      </c>
      <c r="Q72">
        <v>40</v>
      </c>
      <c r="R72">
        <v>25</v>
      </c>
      <c r="S72" s="19"/>
    </row>
    <row r="73" spans="2:20" ht="90.75" customHeight="1">
      <c r="B73">
        <v>17021601</v>
      </c>
      <c r="C73" s="1" t="s">
        <v>38</v>
      </c>
      <c r="D73" s="9" t="s">
        <v>98</v>
      </c>
      <c r="E73">
        <v>22</v>
      </c>
      <c r="F73">
        <v>2</v>
      </c>
      <c r="G73" s="3">
        <v>0.25</v>
      </c>
      <c r="H73">
        <v>0.28000000000000003</v>
      </c>
      <c r="I73" s="15">
        <v>0.4</v>
      </c>
      <c r="J73" s="11">
        <f t="shared" si="21"/>
        <v>19.394714407502132</v>
      </c>
      <c r="K73" s="12">
        <f t="shared" si="22"/>
        <v>20.991926182237602</v>
      </c>
      <c r="L73" s="1">
        <f t="shared" si="23"/>
        <v>54.599999999999994</v>
      </c>
      <c r="M73" s="13">
        <f t="shared" si="24"/>
        <v>11.636828644501279</v>
      </c>
      <c r="N73" s="13">
        <f t="shared" si="25"/>
        <v>12.59515570934256</v>
      </c>
      <c r="O73" s="13">
        <f t="shared" si="26"/>
        <v>10.705882352941176</v>
      </c>
      <c r="P73" s="14">
        <f t="shared" si="27"/>
        <v>18.200000000000003</v>
      </c>
      <c r="Q73">
        <v>40</v>
      </c>
      <c r="R73">
        <v>25</v>
      </c>
      <c r="S73" s="19" t="s">
        <v>88</v>
      </c>
    </row>
    <row r="74" spans="2:20" ht="90.75" customHeight="1">
      <c r="B74">
        <v>17021602</v>
      </c>
      <c r="C74" s="1" t="s">
        <v>28</v>
      </c>
      <c r="D74" s="9" t="s">
        <v>98</v>
      </c>
      <c r="E74">
        <v>60</v>
      </c>
      <c r="F74">
        <v>2</v>
      </c>
      <c r="G74" s="3">
        <v>0.2</v>
      </c>
      <c r="H74">
        <v>0.55000000000000004</v>
      </c>
      <c r="I74" s="15">
        <v>0.4</v>
      </c>
      <c r="J74" s="11">
        <f t="shared" si="21"/>
        <v>38.479726129582268</v>
      </c>
      <c r="K74" s="12">
        <f t="shared" si="22"/>
        <v>41.648644752018463</v>
      </c>
      <c r="L74" s="1">
        <f t="shared" si="23"/>
        <v>115.55000000000001</v>
      </c>
      <c r="M74" s="13">
        <f t="shared" si="24"/>
        <v>23.087835677749361</v>
      </c>
      <c r="N74" s="13">
        <f t="shared" si="25"/>
        <v>24.989186851211073</v>
      </c>
      <c r="O74" s="13">
        <f t="shared" si="26"/>
        <v>21.240808823529413</v>
      </c>
      <c r="P74" s="14">
        <f t="shared" si="27"/>
        <v>28.887499999999989</v>
      </c>
      <c r="Q74">
        <v>0</v>
      </c>
      <c r="R74">
        <v>25</v>
      </c>
      <c r="S74" s="19"/>
    </row>
    <row r="75" spans="2:20" ht="90.75" customHeight="1">
      <c r="B75">
        <v>17021701</v>
      </c>
      <c r="C75" s="1" t="s">
        <v>28</v>
      </c>
      <c r="D75" s="9" t="s">
        <v>99</v>
      </c>
      <c r="E75">
        <v>19</v>
      </c>
      <c r="F75">
        <v>2</v>
      </c>
      <c r="G75" s="3">
        <v>0.2</v>
      </c>
      <c r="H75">
        <v>0.28000000000000003</v>
      </c>
      <c r="I75" s="15">
        <v>0.4</v>
      </c>
      <c r="J75" s="11">
        <f t="shared" si="21"/>
        <v>17.183503836317129</v>
      </c>
      <c r="K75" s="12">
        <f t="shared" si="22"/>
        <v>18.598615916955012</v>
      </c>
      <c r="L75" s="1">
        <f t="shared" si="23"/>
        <v>51.599999999999994</v>
      </c>
      <c r="M75" s="13">
        <f t="shared" si="24"/>
        <v>10.310102301790279</v>
      </c>
      <c r="N75" s="13">
        <f t="shared" si="25"/>
        <v>11.159169550173008</v>
      </c>
      <c r="O75" s="13">
        <f t="shared" si="26"/>
        <v>9.4852941176470562</v>
      </c>
      <c r="P75" s="14">
        <f t="shared" si="27"/>
        <v>12.899999999999991</v>
      </c>
      <c r="Q75">
        <v>25</v>
      </c>
      <c r="R75">
        <v>40</v>
      </c>
      <c r="S75" s="19"/>
    </row>
    <row r="76" spans="2:20" ht="90.75" customHeight="1">
      <c r="B76">
        <v>17021702</v>
      </c>
      <c r="C76" s="1" t="s">
        <v>25</v>
      </c>
      <c r="D76" s="9" t="s">
        <v>100</v>
      </c>
      <c r="E76">
        <v>23.5</v>
      </c>
      <c r="F76">
        <v>2</v>
      </c>
      <c r="G76" s="3">
        <v>0.2</v>
      </c>
      <c r="H76">
        <v>0.18</v>
      </c>
      <c r="I76" s="15">
        <v>0.45</v>
      </c>
      <c r="J76" s="11">
        <f t="shared" si="21"/>
        <v>17.292490118577071</v>
      </c>
      <c r="K76" s="12">
        <f t="shared" si="22"/>
        <v>18.71657754010695</v>
      </c>
      <c r="L76" s="1">
        <f t="shared" si="23"/>
        <v>47.599999999999994</v>
      </c>
      <c r="M76" s="13">
        <f t="shared" si="24"/>
        <v>9.5108695652173907</v>
      </c>
      <c r="N76" s="13">
        <f t="shared" si="25"/>
        <v>10.294117647058824</v>
      </c>
      <c r="O76" s="13">
        <f t="shared" si="26"/>
        <v>8.75</v>
      </c>
      <c r="P76" s="14">
        <f t="shared" si="27"/>
        <v>11.900000000000006</v>
      </c>
      <c r="Q76">
        <v>25</v>
      </c>
      <c r="R76">
        <v>45</v>
      </c>
      <c r="S76" s="19"/>
    </row>
    <row r="77" spans="2:20" ht="90.75" customHeight="1">
      <c r="B77">
        <v>17021703</v>
      </c>
      <c r="C77" s="1" t="s">
        <v>25</v>
      </c>
      <c r="D77" s="9" t="s">
        <v>101</v>
      </c>
      <c r="E77">
        <v>190</v>
      </c>
      <c r="F77">
        <v>6</v>
      </c>
      <c r="G77" s="3">
        <v>0.2</v>
      </c>
      <c r="H77">
        <v>1.5</v>
      </c>
      <c r="I77" s="15">
        <v>0.25</v>
      </c>
      <c r="J77" s="11">
        <f t="shared" ref="J77:J90" si="28">(E77+F77+($K$102*H77+$M$102)*$L$102)/(1-G77)/(1-$O$102)/(1-I77)/$N$102</f>
        <v>87.995524296675171</v>
      </c>
      <c r="K77" s="12">
        <f t="shared" ref="K77:K90" si="29">(E77+F77+($K$102*H77+$M$102)*$L$102)/(1-G77)/(1-$P$102)/(1-I77)/$N$102</f>
        <v>95.242214532871969</v>
      </c>
      <c r="L77" s="1">
        <f t="shared" ref="L77:L90" si="30">E77+F77+($K$102*H77+$M$102)*$L$102</f>
        <v>330.29999999999995</v>
      </c>
      <c r="M77" s="13">
        <f t="shared" ref="M77:M90" si="31">L77/(1-G77)/(1-$O$102)/$N$102</f>
        <v>65.996643222506378</v>
      </c>
      <c r="N77" s="13">
        <f t="shared" ref="N77:N90" si="32">L77/(1-G77)/(1-$P$102)/$N$102</f>
        <v>71.431660899653977</v>
      </c>
      <c r="O77" s="13">
        <f t="shared" ref="O77:O90" si="33">L77/(1-G77)/$N$102</f>
        <v>60.716911764705877</v>
      </c>
      <c r="P77" s="14">
        <f t="shared" ref="P77:P90" si="34">O77*$N$102-L77</f>
        <v>82.574999999999989</v>
      </c>
      <c r="Q77">
        <v>0</v>
      </c>
      <c r="R77">
        <v>25</v>
      </c>
      <c r="S77" s="19"/>
    </row>
    <row r="78" spans="2:20" ht="90.75" customHeight="1">
      <c r="B78">
        <v>17021801</v>
      </c>
      <c r="C78" s="1" t="s">
        <v>18</v>
      </c>
      <c r="D78" s="16" t="s">
        <v>102</v>
      </c>
      <c r="E78">
        <v>60</v>
      </c>
      <c r="F78">
        <v>1</v>
      </c>
      <c r="G78" s="3">
        <v>0.25</v>
      </c>
      <c r="H78">
        <v>0.6</v>
      </c>
      <c r="I78" s="15">
        <v>0.25</v>
      </c>
      <c r="J78" s="11">
        <f t="shared" si="28"/>
        <v>33.759590792838878</v>
      </c>
      <c r="K78" s="12">
        <f t="shared" si="29"/>
        <v>36.539792387543258</v>
      </c>
      <c r="L78" s="1">
        <f t="shared" si="30"/>
        <v>118.8</v>
      </c>
      <c r="M78" s="13">
        <f t="shared" si="31"/>
        <v>25.319693094629155</v>
      </c>
      <c r="N78" s="13">
        <f t="shared" si="32"/>
        <v>27.404844290657444</v>
      </c>
      <c r="O78" s="13">
        <f t="shared" si="33"/>
        <v>23.294117647058826</v>
      </c>
      <c r="P78" s="14">
        <f t="shared" si="34"/>
        <v>39.600000000000009</v>
      </c>
      <c r="Q78">
        <v>40</v>
      </c>
      <c r="R78">
        <v>25</v>
      </c>
      <c r="S78" s="19"/>
    </row>
    <row r="79" spans="2:20" ht="90.75" customHeight="1">
      <c r="B79">
        <v>17021802</v>
      </c>
      <c r="C79" s="1" t="s">
        <v>28</v>
      </c>
      <c r="D79" s="16" t="s">
        <v>103</v>
      </c>
      <c r="E79">
        <v>45</v>
      </c>
      <c r="F79">
        <v>1</v>
      </c>
      <c r="G79" s="3">
        <v>0.2</v>
      </c>
      <c r="H79">
        <v>0.35</v>
      </c>
      <c r="I79" s="15">
        <v>0.4</v>
      </c>
      <c r="J79" s="11">
        <f t="shared" si="28"/>
        <v>27.490276001705027</v>
      </c>
      <c r="K79" s="12">
        <f t="shared" si="29"/>
        <v>29.754181084198382</v>
      </c>
      <c r="L79" s="1">
        <f t="shared" si="30"/>
        <v>82.55</v>
      </c>
      <c r="M79" s="13">
        <f t="shared" si="31"/>
        <v>16.494165601023017</v>
      </c>
      <c r="N79" s="13">
        <f t="shared" si="32"/>
        <v>17.852508650519027</v>
      </c>
      <c r="O79" s="13">
        <f t="shared" si="33"/>
        <v>15.174632352941174</v>
      </c>
      <c r="P79" s="14">
        <f t="shared" si="34"/>
        <v>20.637499999999989</v>
      </c>
      <c r="Q79">
        <v>25</v>
      </c>
      <c r="R79">
        <v>40</v>
      </c>
      <c r="S79" s="19"/>
    </row>
    <row r="80" spans="2:20" ht="90.75" customHeight="1">
      <c r="B80">
        <v>17021901</v>
      </c>
      <c r="C80" s="1" t="s">
        <v>36</v>
      </c>
      <c r="D80" s="9" t="s">
        <v>104</v>
      </c>
      <c r="E80">
        <v>10.5</v>
      </c>
      <c r="F80">
        <v>0</v>
      </c>
      <c r="G80" s="3">
        <v>0.25</v>
      </c>
      <c r="H80">
        <v>0.2</v>
      </c>
      <c r="I80" s="15">
        <v>0.45</v>
      </c>
      <c r="J80" s="11">
        <f t="shared" si="28"/>
        <v>13.291482600945512</v>
      </c>
      <c r="K80" s="12">
        <f t="shared" si="29"/>
        <v>14.386075285729262</v>
      </c>
      <c r="L80" s="1">
        <f t="shared" si="30"/>
        <v>34.299999999999997</v>
      </c>
      <c r="M80" s="13">
        <f t="shared" si="31"/>
        <v>7.3103154305200322</v>
      </c>
      <c r="N80" s="13">
        <f t="shared" si="32"/>
        <v>7.9123414071510947</v>
      </c>
      <c r="O80" s="13">
        <f t="shared" si="33"/>
        <v>6.7254901960784306</v>
      </c>
      <c r="P80" s="14">
        <f t="shared" si="34"/>
        <v>11.43333333333333</v>
      </c>
      <c r="Q80">
        <v>40</v>
      </c>
      <c r="R80">
        <v>45</v>
      </c>
      <c r="S80" s="19"/>
    </row>
    <row r="81" spans="2:20" ht="90.75" customHeight="1">
      <c r="B81">
        <v>17022001</v>
      </c>
      <c r="C81" s="1" t="s">
        <v>28</v>
      </c>
      <c r="D81" s="9" t="s">
        <v>105</v>
      </c>
      <c r="E81">
        <v>47</v>
      </c>
      <c r="F81">
        <v>2</v>
      </c>
      <c r="G81" s="3">
        <v>0.2</v>
      </c>
      <c r="H81">
        <v>0.6</v>
      </c>
      <c r="I81" s="15">
        <v>0.25</v>
      </c>
      <c r="J81" s="11">
        <f t="shared" si="28"/>
        <v>28.452685421994886</v>
      </c>
      <c r="K81" s="12">
        <f t="shared" si="29"/>
        <v>30.79584775086505</v>
      </c>
      <c r="L81" s="1">
        <f t="shared" si="30"/>
        <v>106.8</v>
      </c>
      <c r="M81" s="13">
        <f t="shared" si="31"/>
        <v>21.339514066496164</v>
      </c>
      <c r="N81" s="13">
        <f t="shared" si="32"/>
        <v>23.096885813148791</v>
      </c>
      <c r="O81" s="13">
        <f t="shared" si="33"/>
        <v>19.632352941176471</v>
      </c>
      <c r="P81" s="14">
        <f t="shared" si="34"/>
        <v>26.700000000000003</v>
      </c>
      <c r="Q81">
        <v>25</v>
      </c>
      <c r="R81">
        <v>30</v>
      </c>
      <c r="S81" s="19"/>
    </row>
    <row r="82" spans="2:20" ht="90.75" customHeight="1">
      <c r="B82">
        <v>17022201</v>
      </c>
      <c r="C82" s="1" t="s">
        <v>28</v>
      </c>
      <c r="D82" s="9" t="s">
        <v>106</v>
      </c>
      <c r="E82">
        <v>32</v>
      </c>
      <c r="F82">
        <v>1</v>
      </c>
      <c r="G82" s="3">
        <v>0.2</v>
      </c>
      <c r="H82">
        <v>0.3</v>
      </c>
      <c r="I82" s="15">
        <v>0.25</v>
      </c>
      <c r="J82" s="11">
        <f t="shared" si="28"/>
        <v>17.396632566069901</v>
      </c>
      <c r="K82" s="12">
        <f t="shared" si="29"/>
        <v>18.829296424452131</v>
      </c>
      <c r="L82" s="1">
        <f t="shared" si="30"/>
        <v>65.3</v>
      </c>
      <c r="M82" s="13">
        <f t="shared" si="31"/>
        <v>13.047474424552426</v>
      </c>
      <c r="N82" s="13">
        <f t="shared" si="32"/>
        <v>14.121972318339099</v>
      </c>
      <c r="O82" s="13">
        <f t="shared" si="33"/>
        <v>12.003676470588234</v>
      </c>
      <c r="P82" s="14">
        <f t="shared" si="34"/>
        <v>16.324999999999989</v>
      </c>
      <c r="Q82">
        <v>25</v>
      </c>
      <c r="R82">
        <v>30</v>
      </c>
      <c r="S82" s="19"/>
    </row>
    <row r="83" spans="2:20" ht="90.75" customHeight="1">
      <c r="B83">
        <v>17022301</v>
      </c>
      <c r="C83" s="1" t="s">
        <v>38</v>
      </c>
      <c r="D83" s="9" t="s">
        <v>107</v>
      </c>
      <c r="E83">
        <v>28</v>
      </c>
      <c r="F83">
        <v>2</v>
      </c>
      <c r="G83" s="3">
        <v>0.2</v>
      </c>
      <c r="H83">
        <v>0.5</v>
      </c>
      <c r="I83" s="15">
        <v>0.3</v>
      </c>
      <c r="J83" s="11">
        <f t="shared" si="28"/>
        <v>22.635412860796489</v>
      </c>
      <c r="K83" s="12">
        <f t="shared" si="29"/>
        <v>24.499505684626794</v>
      </c>
      <c r="L83" s="1">
        <f t="shared" si="30"/>
        <v>79.3</v>
      </c>
      <c r="M83" s="13">
        <f t="shared" si="31"/>
        <v>15.844789002557542</v>
      </c>
      <c r="N83" s="13">
        <f t="shared" si="32"/>
        <v>17.149653979238753</v>
      </c>
      <c r="O83" s="13">
        <f t="shared" si="33"/>
        <v>14.57720588235294</v>
      </c>
      <c r="P83" s="14">
        <f t="shared" si="34"/>
        <v>19.824999999999989</v>
      </c>
      <c r="Q83">
        <v>25</v>
      </c>
      <c r="R83">
        <v>30</v>
      </c>
      <c r="S83" s="19"/>
    </row>
    <row r="84" spans="2:20" ht="90.75" customHeight="1">
      <c r="B84">
        <v>17022401</v>
      </c>
      <c r="C84" s="1" t="s">
        <v>108</v>
      </c>
      <c r="D84" s="9" t="s">
        <v>109</v>
      </c>
      <c r="E84">
        <v>15</v>
      </c>
      <c r="F84">
        <v>1</v>
      </c>
      <c r="G84" s="3">
        <v>0.25</v>
      </c>
      <c r="H84">
        <v>0.23</v>
      </c>
      <c r="I84" s="15">
        <v>0.4</v>
      </c>
      <c r="J84" s="11">
        <f t="shared" si="28"/>
        <v>15.043336175049729</v>
      </c>
      <c r="K84" s="12">
        <f t="shared" si="29"/>
        <v>16.282199154171472</v>
      </c>
      <c r="L84" s="1">
        <f t="shared" si="30"/>
        <v>42.349999999999994</v>
      </c>
      <c r="M84" s="13">
        <f t="shared" si="31"/>
        <v>9.026001705029838</v>
      </c>
      <c r="N84" s="13">
        <f t="shared" si="32"/>
        <v>9.7693194925028823</v>
      </c>
      <c r="O84" s="13">
        <f t="shared" si="33"/>
        <v>8.3039215686274499</v>
      </c>
      <c r="P84" s="14">
        <f t="shared" si="34"/>
        <v>14.11666666666666</v>
      </c>
      <c r="Q84">
        <v>40</v>
      </c>
      <c r="R84">
        <v>30</v>
      </c>
      <c r="S84" s="19"/>
    </row>
    <row r="85" spans="2:20" ht="90.75" customHeight="1">
      <c r="B85">
        <v>17022501</v>
      </c>
      <c r="C85" s="1" t="s">
        <v>28</v>
      </c>
      <c r="D85" s="9" t="s">
        <v>110</v>
      </c>
      <c r="E85">
        <v>39</v>
      </c>
      <c r="F85">
        <v>1</v>
      </c>
      <c r="G85" s="3">
        <v>0.2</v>
      </c>
      <c r="H85">
        <v>0.3</v>
      </c>
      <c r="I85" s="15">
        <v>0.25</v>
      </c>
      <c r="J85" s="11">
        <f t="shared" si="28"/>
        <v>19.261508951406647</v>
      </c>
      <c r="K85" s="12">
        <f t="shared" si="29"/>
        <v>20.847750865051903</v>
      </c>
      <c r="L85" s="1">
        <f t="shared" si="30"/>
        <v>72.3</v>
      </c>
      <c r="M85" s="13">
        <f t="shared" si="31"/>
        <v>14.446131713554985</v>
      </c>
      <c r="N85" s="13">
        <f t="shared" si="32"/>
        <v>15.635813148788927</v>
      </c>
      <c r="O85" s="13">
        <f t="shared" si="33"/>
        <v>13.290441176470587</v>
      </c>
      <c r="P85" s="14">
        <f t="shared" si="34"/>
        <v>18.074999999999989</v>
      </c>
      <c r="Q85">
        <v>25</v>
      </c>
      <c r="R85">
        <v>30</v>
      </c>
      <c r="S85" s="19"/>
    </row>
    <row r="86" spans="2:20" ht="90.75" customHeight="1">
      <c r="B86">
        <v>17022502</v>
      </c>
      <c r="C86" s="1" t="s">
        <v>111</v>
      </c>
      <c r="D86" s="9" t="s">
        <v>112</v>
      </c>
      <c r="E86">
        <v>23</v>
      </c>
      <c r="F86">
        <v>1</v>
      </c>
      <c r="G86" s="3">
        <v>0.28999999999999998</v>
      </c>
      <c r="H86">
        <v>0.3</v>
      </c>
      <c r="I86" s="15">
        <v>0.25</v>
      </c>
      <c r="J86" s="11">
        <f t="shared" si="28"/>
        <v>16.900207725466181</v>
      </c>
      <c r="K86" s="12">
        <f t="shared" si="29"/>
        <v>18.291989538151636</v>
      </c>
      <c r="L86" s="1">
        <f t="shared" si="30"/>
        <v>56.3</v>
      </c>
      <c r="M86" s="13">
        <f t="shared" si="31"/>
        <v>12.675155794099638</v>
      </c>
      <c r="N86" s="13">
        <f t="shared" si="32"/>
        <v>13.718992153613726</v>
      </c>
      <c r="O86" s="13">
        <f t="shared" si="33"/>
        <v>11.661143330571667</v>
      </c>
      <c r="P86" s="14">
        <f t="shared" si="34"/>
        <v>22.99577464788733</v>
      </c>
      <c r="Q86">
        <v>25</v>
      </c>
      <c r="R86">
        <v>30</v>
      </c>
      <c r="S86" s="19"/>
    </row>
    <row r="87" spans="2:20" ht="90.75" customHeight="1">
      <c r="B87">
        <v>17022503</v>
      </c>
      <c r="C87" s="1" t="s">
        <v>111</v>
      </c>
      <c r="D87" s="9" t="s">
        <v>113</v>
      </c>
      <c r="E87">
        <v>16</v>
      </c>
      <c r="F87">
        <v>1</v>
      </c>
      <c r="G87" s="3">
        <v>0.24</v>
      </c>
      <c r="H87">
        <v>0.1</v>
      </c>
      <c r="I87" s="15">
        <v>0.25</v>
      </c>
      <c r="J87" s="11">
        <f t="shared" si="28"/>
        <v>9.0579710144927521</v>
      </c>
      <c r="K87" s="12">
        <f t="shared" si="29"/>
        <v>9.8039215686274499</v>
      </c>
      <c r="L87" s="1">
        <f t="shared" si="30"/>
        <v>32.299999999999997</v>
      </c>
      <c r="M87" s="13">
        <f t="shared" si="31"/>
        <v>6.7934782608695636</v>
      </c>
      <c r="N87" s="13">
        <f t="shared" si="32"/>
        <v>7.352941176470587</v>
      </c>
      <c r="O87" s="13">
        <f t="shared" si="33"/>
        <v>6.2499999999999991</v>
      </c>
      <c r="P87" s="14">
        <f t="shared" si="34"/>
        <v>10.199999999999996</v>
      </c>
      <c r="Q87">
        <v>25</v>
      </c>
      <c r="R87">
        <v>30</v>
      </c>
      <c r="S87" s="19"/>
    </row>
    <row r="88" spans="2:20" ht="90.75" customHeight="1">
      <c r="B88">
        <v>17022504</v>
      </c>
      <c r="C88" s="1" t="s">
        <v>122</v>
      </c>
      <c r="D88" s="9" t="s">
        <v>114</v>
      </c>
      <c r="E88">
        <v>11.2</v>
      </c>
      <c r="F88">
        <v>1</v>
      </c>
      <c r="G88" s="3">
        <v>0.26</v>
      </c>
      <c r="H88">
        <v>0.1</v>
      </c>
      <c r="I88" s="15">
        <v>0.1</v>
      </c>
      <c r="J88" s="11">
        <f t="shared" si="28"/>
        <v>6.6002703470734163</v>
      </c>
      <c r="K88" s="12">
        <f t="shared" si="29"/>
        <v>7.1438220227147564</v>
      </c>
      <c r="L88" s="1">
        <f t="shared" si="30"/>
        <v>27.5</v>
      </c>
      <c r="M88" s="13">
        <f t="shared" si="31"/>
        <v>5.9402433123660749</v>
      </c>
      <c r="N88" s="13">
        <f t="shared" si="32"/>
        <v>6.4294398204432808</v>
      </c>
      <c r="O88" s="13">
        <f t="shared" si="33"/>
        <v>5.4650238473767887</v>
      </c>
      <c r="P88" s="14">
        <f t="shared" si="34"/>
        <v>9.6621621621621614</v>
      </c>
      <c r="Q88">
        <v>0</v>
      </c>
      <c r="R88">
        <v>30</v>
      </c>
      <c r="S88" s="19"/>
    </row>
    <row r="89" spans="2:20" ht="90.75" customHeight="1">
      <c r="B89">
        <v>17022505</v>
      </c>
      <c r="C89" s="1" t="s">
        <v>21</v>
      </c>
      <c r="D89" s="9" t="s">
        <v>115</v>
      </c>
      <c r="E89">
        <v>23</v>
      </c>
      <c r="F89">
        <v>2</v>
      </c>
      <c r="G89" s="3">
        <v>0.2</v>
      </c>
      <c r="H89">
        <v>0.2</v>
      </c>
      <c r="I89" s="15">
        <v>0.45</v>
      </c>
      <c r="J89" s="11">
        <f t="shared" si="28"/>
        <v>17.728435247616829</v>
      </c>
      <c r="K89" s="12">
        <f t="shared" si="29"/>
        <v>19.188424032714686</v>
      </c>
      <c r="L89" s="1">
        <f t="shared" si="30"/>
        <v>48.8</v>
      </c>
      <c r="M89" s="13">
        <f t="shared" si="31"/>
        <v>9.7506393861892562</v>
      </c>
      <c r="N89" s="13">
        <f t="shared" si="32"/>
        <v>10.553633217993077</v>
      </c>
      <c r="O89" s="13">
        <f t="shared" si="33"/>
        <v>8.970588235294116</v>
      </c>
      <c r="P89" s="14">
        <f t="shared" si="34"/>
        <v>12.199999999999989</v>
      </c>
      <c r="Q89">
        <v>45</v>
      </c>
      <c r="R89">
        <v>20</v>
      </c>
      <c r="S89" s="19"/>
    </row>
    <row r="90" spans="2:20" ht="90.75" customHeight="1">
      <c r="B90">
        <v>17022506</v>
      </c>
      <c r="C90" s="1" t="s">
        <v>122</v>
      </c>
      <c r="D90" s="9" t="s">
        <v>123</v>
      </c>
      <c r="E90">
        <v>12</v>
      </c>
      <c r="F90">
        <v>1</v>
      </c>
      <c r="G90" s="3">
        <v>0.25</v>
      </c>
      <c r="H90">
        <v>0.12</v>
      </c>
      <c r="I90" s="15">
        <v>0.05</v>
      </c>
      <c r="J90" s="11">
        <f t="shared" si="28"/>
        <v>6.7303809395611802</v>
      </c>
      <c r="K90" s="12">
        <f t="shared" si="29"/>
        <v>7.2846476051721005</v>
      </c>
      <c r="L90" s="1">
        <f t="shared" si="30"/>
        <v>30</v>
      </c>
      <c r="M90" s="13">
        <f t="shared" si="31"/>
        <v>6.3938618925831205</v>
      </c>
      <c r="N90" s="13">
        <f t="shared" si="32"/>
        <v>6.9204152249134951</v>
      </c>
      <c r="O90" s="13">
        <f t="shared" si="33"/>
        <v>5.882352941176471</v>
      </c>
      <c r="P90" s="14">
        <f t="shared" si="34"/>
        <v>10</v>
      </c>
      <c r="Q90">
        <v>0</v>
      </c>
      <c r="R90">
        <v>20</v>
      </c>
      <c r="S90" s="19"/>
    </row>
    <row r="91" spans="2:20" ht="90.75" customHeight="1">
      <c r="B91">
        <v>17022507</v>
      </c>
      <c r="C91" s="1" t="s">
        <v>122</v>
      </c>
      <c r="D91" s="9" t="s">
        <v>124</v>
      </c>
      <c r="E91">
        <v>8</v>
      </c>
      <c r="F91">
        <v>1</v>
      </c>
      <c r="G91" s="3">
        <v>0.3</v>
      </c>
      <c r="H91">
        <v>0.1</v>
      </c>
      <c r="I91" s="15">
        <v>0.2</v>
      </c>
      <c r="J91" s="11">
        <f t="shared" ref="J91" si="35">(E91+F91+($K$102*H91+$M$102)*$L$102)/(1-G91)/(1-$O$102)/(1-I91)/$N$102</f>
        <v>6.9361983924004385</v>
      </c>
      <c r="K91" s="12">
        <f t="shared" ref="K91" si="36">(E91+F91+($K$102*H91+$M$102)*$L$102)/(1-G91)/(1-$P$102)/(1-I91)/$N$102</f>
        <v>7.5074147305981214</v>
      </c>
      <c r="L91" s="1">
        <f t="shared" ref="L91" si="37">E91+F91+($K$102*H91+$M$102)*$L$102</f>
        <v>24.299999999999997</v>
      </c>
      <c r="M91" s="13">
        <f t="shared" ref="M91" si="38">L91/(1-G91)/(1-$O$102)/$N$102</f>
        <v>5.5489587139203511</v>
      </c>
      <c r="N91" s="13">
        <f t="shared" ref="N91" si="39">L91/(1-G91)/(1-$P$102)/$N$102</f>
        <v>6.0059317844784976</v>
      </c>
      <c r="O91" s="13">
        <f t="shared" ref="O91" si="40">L91/(1-G91)/$N$102</f>
        <v>5.1050420168067232</v>
      </c>
      <c r="P91" s="14">
        <f t="shared" ref="P91" si="41">O91*$N$102-L91</f>
        <v>10.414285714285718</v>
      </c>
      <c r="Q91">
        <v>0</v>
      </c>
      <c r="R91">
        <v>20</v>
      </c>
      <c r="S91" s="19"/>
    </row>
    <row r="92" spans="2:20" ht="90.75" customHeight="1">
      <c r="B92">
        <v>17022601</v>
      </c>
      <c r="C92" s="1" t="s">
        <v>28</v>
      </c>
      <c r="D92" s="9" t="s">
        <v>126</v>
      </c>
      <c r="E92">
        <v>34</v>
      </c>
      <c r="F92">
        <v>2</v>
      </c>
      <c r="G92" s="3">
        <v>0.25</v>
      </c>
      <c r="H92">
        <v>0.5</v>
      </c>
      <c r="I92" s="15">
        <v>0.25</v>
      </c>
      <c r="J92" s="11">
        <f t="shared" ref="J92" si="42">(E92+F92+($K$102*H92+$M$102)*$L$102)/(1-G92)/(1-$O$102)/(1-I92)/$N$102</f>
        <v>24.239840863881785</v>
      </c>
      <c r="K92" s="12">
        <f t="shared" ref="K92" si="43">(E92+F92+($K$102*H92+$M$102)*$L$102)/(1-G92)/(1-$P$102)/(1-I92)/$N$102</f>
        <v>26.236063052672051</v>
      </c>
      <c r="L92" s="1">
        <f t="shared" ref="L92" si="44">E92+F92+($K$102*H92+$M$102)*$L$102</f>
        <v>85.3</v>
      </c>
      <c r="M92" s="13">
        <f t="shared" ref="M92" si="45">L92/(1-G92)/(1-$O$102)/$N$102</f>
        <v>18.17988064791134</v>
      </c>
      <c r="N92" s="13">
        <f t="shared" ref="N92" si="46">L92/(1-G92)/(1-$P$102)/$N$102</f>
        <v>19.677047289504038</v>
      </c>
      <c r="O92" s="13">
        <f t="shared" ref="O92" si="47">L92/(1-G92)/$N$102</f>
        <v>16.725490196078432</v>
      </c>
      <c r="P92" s="14">
        <f t="shared" ref="P92" si="48">O92*$N$102-L92</f>
        <v>28.433333333333337</v>
      </c>
      <c r="Q92">
        <v>30</v>
      </c>
      <c r="R92">
        <v>25</v>
      </c>
      <c r="S92" s="19" t="s">
        <v>125</v>
      </c>
      <c r="T92" s="20" t="s">
        <v>127</v>
      </c>
    </row>
    <row r="93" spans="2:20" ht="90.75" customHeight="1">
      <c r="B93">
        <v>17022602</v>
      </c>
      <c r="C93" s="1" t="s">
        <v>21</v>
      </c>
      <c r="D93" s="9" t="s">
        <v>128</v>
      </c>
      <c r="E93">
        <v>20</v>
      </c>
      <c r="F93">
        <v>2</v>
      </c>
      <c r="G93" s="3">
        <v>0.25</v>
      </c>
      <c r="H93">
        <v>0.1</v>
      </c>
      <c r="I93" s="15">
        <v>0.3</v>
      </c>
      <c r="J93" s="11">
        <f t="shared" ref="J93" si="49">(E93+F93+($K$102*H93+$M$102)*$L$102)/(1-G93)/(1-$O$102)/(1-I93)/$N$102</f>
        <v>11.356716599683351</v>
      </c>
      <c r="K93" s="12">
        <f t="shared" ref="K93" si="50">(E93+F93+($K$102*H93+$M$102)*$L$102)/(1-G93)/(1-$P$102)/(1-I93)/$N$102</f>
        <v>12.29197561377492</v>
      </c>
      <c r="L93" s="1">
        <f t="shared" ref="L93" si="51">E93+F93+($K$102*H93+$M$102)*$L$102</f>
        <v>37.299999999999997</v>
      </c>
      <c r="M93" s="13">
        <f t="shared" ref="M93" si="52">L93/(1-G93)/(1-$O$102)/$N$102</f>
        <v>7.9497016197783452</v>
      </c>
      <c r="N93" s="13">
        <f t="shared" ref="N93" si="53">L93/(1-G93)/(1-$P$102)/$N$102</f>
        <v>8.6043829296424441</v>
      </c>
      <c r="O93" s="13">
        <f t="shared" ref="O93" si="54">L93/(1-G93)/$N$102</f>
        <v>7.3137254901960773</v>
      </c>
      <c r="P93" s="14">
        <f t="shared" ref="P93" si="55">O93*$N$102-L93</f>
        <v>12.43333333333333</v>
      </c>
      <c r="Q93">
        <v>40</v>
      </c>
      <c r="R93">
        <v>30</v>
      </c>
      <c r="S93" s="19"/>
      <c r="T93" s="20"/>
    </row>
    <row r="94" spans="2:20" ht="90.75" customHeight="1">
      <c r="B94">
        <v>17022603</v>
      </c>
      <c r="C94" s="1" t="s">
        <v>28</v>
      </c>
      <c r="D94" s="9" t="s">
        <v>129</v>
      </c>
      <c r="E94">
        <v>29</v>
      </c>
      <c r="F94">
        <v>1</v>
      </c>
      <c r="G94" s="3">
        <v>0.2</v>
      </c>
      <c r="H94">
        <v>0.3</v>
      </c>
      <c r="I94" s="15">
        <v>0.4</v>
      </c>
      <c r="J94" s="11">
        <f t="shared" ref="J94" si="56">(E94+F94+($K$102*H94+$M$102)*$L$102)/(1-G94)/(1-$O$102)/(1-I94)/$N$102</f>
        <v>20.74674978687127</v>
      </c>
      <c r="K94" s="12">
        <f t="shared" ref="K94" si="57">(E94+F94+($K$102*H94+$M$102)*$L$102)/(1-G94)/(1-$P$102)/(1-I94)/$N$102</f>
        <v>22.455305651672433</v>
      </c>
      <c r="L94" s="1">
        <f t="shared" ref="L94" si="58">E94+F94+($K$102*H94+$M$102)*$L$102</f>
        <v>62.3</v>
      </c>
      <c r="M94" s="13">
        <f t="shared" ref="M94" si="59">L94/(1-G94)/(1-$O$102)/$N$102</f>
        <v>12.448049872122761</v>
      </c>
      <c r="N94" s="13">
        <f t="shared" ref="N94" si="60">L94/(1-G94)/(1-$P$102)/$N$102</f>
        <v>13.47318339100346</v>
      </c>
      <c r="O94" s="13">
        <f t="shared" ref="O94" si="61">L94/(1-G94)/$N$102</f>
        <v>11.45220588235294</v>
      </c>
      <c r="P94" s="14">
        <f t="shared" ref="P94" si="62">O94*$N$102-L94</f>
        <v>15.574999999999989</v>
      </c>
      <c r="Q94">
        <v>40</v>
      </c>
      <c r="R94">
        <v>30</v>
      </c>
      <c r="S94" s="19"/>
      <c r="T94" s="20"/>
    </row>
    <row r="95" spans="2:20" ht="90.75" customHeight="1">
      <c r="B95">
        <v>17022604</v>
      </c>
      <c r="C95" s="1" t="s">
        <v>28</v>
      </c>
      <c r="D95" s="9" t="s">
        <v>130</v>
      </c>
      <c r="E95">
        <v>30</v>
      </c>
      <c r="F95">
        <v>1</v>
      </c>
      <c r="G95" s="3">
        <v>0.25</v>
      </c>
      <c r="H95">
        <v>0.3</v>
      </c>
      <c r="I95" s="15">
        <v>0.25</v>
      </c>
      <c r="J95" s="11">
        <f t="shared" ref="J95" si="63">(E95+F95+($K$102*H95+$M$102)*$L$102)/(1-G95)/(1-$O$102)/(1-I95)/$N$102</f>
        <v>17.988064791133844</v>
      </c>
      <c r="K95" s="12">
        <f t="shared" ref="K95" si="64">(E95+F95+($K$102*H95+$M$102)*$L$102)/(1-G95)/(1-$P$102)/(1-I95)/$N$102</f>
        <v>19.46943483275663</v>
      </c>
      <c r="L95" s="1">
        <f t="shared" ref="L95" si="65">E95+F95+($K$102*H95+$M$102)*$L$102</f>
        <v>63.3</v>
      </c>
      <c r="M95" s="13">
        <f t="shared" ref="M95" si="66">L95/(1-G95)/(1-$O$102)/$N$102</f>
        <v>13.491048593350381</v>
      </c>
      <c r="N95" s="13">
        <f t="shared" ref="N95" si="67">L95/(1-G95)/(1-$P$102)/$N$102</f>
        <v>14.602076124567473</v>
      </c>
      <c r="O95" s="13">
        <f t="shared" ref="O95" si="68">L95/(1-G95)/$N$102</f>
        <v>12.411764705882351</v>
      </c>
      <c r="P95" s="14">
        <f t="shared" ref="P95" si="69">O95*$N$102-L95</f>
        <v>21.099999999999994</v>
      </c>
      <c r="R95">
        <v>25</v>
      </c>
      <c r="S95" s="19"/>
      <c r="T95" s="20"/>
    </row>
    <row r="96" spans="2:20" ht="90.75" customHeight="1">
      <c r="B96">
        <v>17022605</v>
      </c>
      <c r="C96" s="1" t="s">
        <v>28</v>
      </c>
      <c r="D96" s="9" t="s">
        <v>131</v>
      </c>
      <c r="E96">
        <v>21</v>
      </c>
      <c r="F96">
        <v>1</v>
      </c>
      <c r="G96" s="3">
        <v>0.2</v>
      </c>
      <c r="H96">
        <v>0.2</v>
      </c>
      <c r="I96" s="15">
        <v>0.25</v>
      </c>
      <c r="J96" s="11">
        <f t="shared" ref="J96" si="70">(E96+F96+($K$102*H96+$M$102)*$L$102)/(1-G96)/(1-$O$102)/(1-I96)/$N$102</f>
        <v>12.201619778346119</v>
      </c>
      <c r="K96" s="12">
        <f t="shared" ref="K96" si="71">(E96+F96+($K$102*H96+$M$102)*$L$102)/(1-G96)/(1-$P$102)/(1-I96)/$N$102</f>
        <v>13.206459054209919</v>
      </c>
      <c r="L96" s="1">
        <f t="shared" ref="L96" si="72">E96+F96+($K$102*H96+$M$102)*$L$102</f>
        <v>45.8</v>
      </c>
      <c r="M96" s="13">
        <f t="shared" ref="M96" si="73">L96/(1-G96)/(1-$O$102)/$N$102</f>
        <v>9.1512148337595889</v>
      </c>
      <c r="N96" s="13">
        <f t="shared" ref="N96" si="74">L96/(1-G96)/(1-$P$102)/$N$102</f>
        <v>9.9048442906574383</v>
      </c>
      <c r="O96" s="13">
        <f t="shared" ref="O96" si="75">L96/(1-G96)/$N$102</f>
        <v>8.4191176470588225</v>
      </c>
      <c r="P96" s="14">
        <f t="shared" ref="P96" si="76">O96*$N$102-L96</f>
        <v>11.449999999999996</v>
      </c>
      <c r="R96">
        <v>25</v>
      </c>
      <c r="S96" s="19"/>
      <c r="T96" s="20"/>
    </row>
    <row r="97" spans="2:20" ht="90.75" customHeight="1">
      <c r="B97">
        <v>17022701</v>
      </c>
      <c r="C97" s="1" t="s">
        <v>21</v>
      </c>
      <c r="D97" s="9" t="s">
        <v>132</v>
      </c>
      <c r="E97">
        <v>32</v>
      </c>
      <c r="F97">
        <v>1</v>
      </c>
      <c r="G97" s="3">
        <v>0.15</v>
      </c>
      <c r="H97">
        <v>0.18</v>
      </c>
      <c r="I97" s="15">
        <v>0.3</v>
      </c>
      <c r="J97" s="11">
        <f t="shared" ref="J97" si="77">(E97+F97+($K$102*H97+$M$102)*$L$102)/(1-G97)/(1-$O$102)/(1-I97)/$N$102</f>
        <v>14.802596230307978</v>
      </c>
      <c r="K97" s="12">
        <f t="shared" ref="K97" si="78">(E97+F97+($K$102*H97+$M$102)*$L$102)/(1-G97)/(1-$P$102)/(1-I97)/$N$102</f>
        <v>16.021633566921576</v>
      </c>
      <c r="L97" s="1">
        <f t="shared" ref="L97" si="79">E97+F97+($K$102*H97+$M$102)*$L$102</f>
        <v>55.099999999999994</v>
      </c>
      <c r="M97" s="13">
        <f t="shared" ref="M97" si="80">L97/(1-G97)/(1-$O$102)/$N$102</f>
        <v>10.361817361215584</v>
      </c>
      <c r="N97" s="13">
        <f t="shared" ref="N97" si="81">L97/(1-G97)/(1-$P$102)/$N$102</f>
        <v>11.215143496845103</v>
      </c>
      <c r="O97" s="13">
        <f t="shared" ref="O97" si="82">L97/(1-G97)/$N$102</f>
        <v>9.5328719723183379</v>
      </c>
      <c r="P97" s="14">
        <f t="shared" ref="P97" si="83">O97*$N$102-L97</f>
        <v>9.7235294117647015</v>
      </c>
      <c r="Q97">
        <v>30</v>
      </c>
      <c r="R97">
        <v>25</v>
      </c>
      <c r="S97" s="19"/>
      <c r="T97" s="20"/>
    </row>
    <row r="98" spans="2:20" ht="90.75" customHeight="1">
      <c r="B98">
        <v>17022801</v>
      </c>
      <c r="C98" s="1" t="s">
        <v>21</v>
      </c>
      <c r="D98" s="9" t="s">
        <v>168</v>
      </c>
      <c r="E98">
        <v>20</v>
      </c>
      <c r="F98">
        <v>1</v>
      </c>
      <c r="G98" s="3">
        <v>0.2</v>
      </c>
      <c r="H98">
        <v>0.15</v>
      </c>
      <c r="I98" s="15">
        <v>0.4</v>
      </c>
      <c r="J98" s="11">
        <f t="shared" ref="J98" si="84">(E98+F98+($K$102*H98+$M$102)*$L$102)/(1-G98)/(1-$O$102)/(1-I98)/$N$102</f>
        <v>13.503703111679453</v>
      </c>
      <c r="K98" s="12">
        <f t="shared" ref="K98" si="85">(E98+F98+($K$102*H98+$M$102)*$L$102)/(1-G98)/(1-$P$102)/(1-I98)/$N$102</f>
        <v>14.615772779700114</v>
      </c>
      <c r="L98" s="1">
        <f t="shared" ref="L98" si="86">E98+F98+($K$102*H98+$M$102)*$L$102</f>
        <v>40.549999999999997</v>
      </c>
      <c r="M98" s="13">
        <f t="shared" ref="M98" si="87">L98/(1-G98)/(1-$O$102)/$N$102</f>
        <v>8.1022218670076711</v>
      </c>
      <c r="N98" s="13">
        <f t="shared" ref="N98" si="88">L98/(1-G98)/(1-$P$102)/$N$102</f>
        <v>8.7694636678200677</v>
      </c>
      <c r="O98" s="13">
        <f t="shared" ref="O98" si="89">L98/(1-G98)/$N$102</f>
        <v>7.454044117647058</v>
      </c>
      <c r="P98" s="14">
        <f t="shared" ref="P98" si="90">O98*$N$102-L98</f>
        <v>10.137499999999996</v>
      </c>
      <c r="Q98">
        <v>40</v>
      </c>
      <c r="R98">
        <v>30</v>
      </c>
      <c r="S98" s="19"/>
      <c r="T98" s="20"/>
    </row>
    <row r="99" spans="2:20" ht="90.75" customHeight="1">
      <c r="B99">
        <v>17022802</v>
      </c>
      <c r="C99" s="1" t="s">
        <v>21</v>
      </c>
      <c r="D99" s="9" t="s">
        <v>169</v>
      </c>
      <c r="E99">
        <v>31</v>
      </c>
      <c r="F99">
        <v>1</v>
      </c>
      <c r="G99" s="3">
        <v>0.2</v>
      </c>
      <c r="H99">
        <v>0.2</v>
      </c>
      <c r="I99" s="15">
        <v>0.4</v>
      </c>
      <c r="J99" s="11">
        <f t="shared" ref="J99" si="91">(E99+F99+($K$102*H99+$M$102)*$L$102)/(1-G99)/(1-$O$102)/(1-I99)/$N$102</f>
        <v>18.58216112531969</v>
      </c>
      <c r="K99" s="12">
        <f t="shared" ref="K99" si="92">(E99+F99+($K$102*H99+$M$102)*$L$102)/(1-G99)/(1-$P$102)/(1-I99)/$N$102</f>
        <v>20.112456747404842</v>
      </c>
      <c r="L99" s="1">
        <f t="shared" ref="L99" si="93">E99+F99+($K$102*H99+$M$102)*$L$102</f>
        <v>55.8</v>
      </c>
      <c r="M99" s="13">
        <f t="shared" ref="M99" si="94">L99/(1-G99)/(1-$O$102)/$N$102</f>
        <v>11.149296675191813</v>
      </c>
      <c r="N99" s="13">
        <f t="shared" ref="N99" si="95">L99/(1-G99)/(1-$P$102)/$N$102</f>
        <v>12.067474048442905</v>
      </c>
      <c r="O99" s="13">
        <f t="shared" ref="O99" si="96">L99/(1-G99)/$N$102</f>
        <v>10.257352941176469</v>
      </c>
      <c r="P99" s="14">
        <f t="shared" ref="P99" si="97">O99*$N$102-L99</f>
        <v>13.949999999999989</v>
      </c>
      <c r="Q99">
        <v>40</v>
      </c>
      <c r="R99">
        <v>30</v>
      </c>
      <c r="S99" s="19"/>
      <c r="T99" s="20"/>
    </row>
    <row r="100" spans="2:20">
      <c r="G100" s="15"/>
      <c r="I100" s="15"/>
      <c r="J100" s="11"/>
      <c r="L100" s="1"/>
      <c r="M100" s="13"/>
      <c r="O100" s="13"/>
      <c r="P100" s="14"/>
    </row>
    <row r="101" spans="2:20">
      <c r="K101" s="17" t="s">
        <v>116</v>
      </c>
      <c r="L101" s="17" t="s">
        <v>117</v>
      </c>
      <c r="M101" s="17" t="s">
        <v>118</v>
      </c>
      <c r="N101" s="17" t="s">
        <v>119</v>
      </c>
      <c r="O101" s="17" t="s">
        <v>120</v>
      </c>
      <c r="P101" s="17" t="s">
        <v>121</v>
      </c>
    </row>
    <row r="102" spans="2:20">
      <c r="K102" s="18">
        <v>100</v>
      </c>
      <c r="L102" s="15">
        <v>0.85</v>
      </c>
      <c r="M102">
        <v>8</v>
      </c>
      <c r="N102">
        <v>6.8</v>
      </c>
      <c r="O102" s="15">
        <v>0.08</v>
      </c>
      <c r="P102" s="15">
        <v>0.15</v>
      </c>
    </row>
  </sheetData>
  <phoneticPr fontId="6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99">
      <formula1>"爬爬服,婴儿套装,连衣裙,套装,外套,鞋子,裤子,衬衫,T-shirt,袜子,口水巾,手套,婴儿用品"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  <hyperlink ref="D70" r:id="rId59"/>
    <hyperlink ref="D71" r:id="rId60"/>
    <hyperlink ref="T65" r:id="rId61"/>
    <hyperlink ref="D73" r:id="rId62"/>
    <hyperlink ref="S73" r:id="rId63"/>
    <hyperlink ref="D74" r:id="rId64"/>
    <hyperlink ref="D75" r:id="rId65"/>
    <hyperlink ref="D76" r:id="rId66"/>
    <hyperlink ref="S54" r:id="rId67"/>
    <hyperlink ref="D78" r:id="rId68"/>
    <hyperlink ref="D79" r:id="rId69"/>
    <hyperlink ref="D80" r:id="rId70"/>
    <hyperlink ref="D81" r:id="rId71"/>
    <hyperlink ref="D82" r:id="rId72"/>
    <hyperlink ref="D83" r:id="rId73"/>
    <hyperlink ref="D86" r:id="rId74"/>
    <hyperlink ref="D87" r:id="rId75"/>
    <hyperlink ref="D88" r:id="rId76"/>
    <hyperlink ref="D89" r:id="rId77"/>
    <hyperlink ref="D90" r:id="rId78"/>
    <hyperlink ref="D91" r:id="rId79"/>
    <hyperlink ref="D92" r:id="rId80"/>
    <hyperlink ref="D93" r:id="rId81"/>
    <hyperlink ref="D94" r:id="rId82"/>
  </hyperlinks>
  <pageMargins left="0.69930555555555596" right="0.69930555555555596" top="0.75" bottom="0.75" header="0.3" footer="0.3"/>
  <pageSetup paperSize="9" orientation="portrait" horizontalDpi="200" verticalDpi="300"/>
  <drawing r:id="rId8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B2" sqref="B2:B7"/>
    </sheetView>
  </sheetViews>
  <sheetFormatPr defaultColWidth="9" defaultRowHeight="13.5"/>
  <sheetData>
    <row r="1" spans="1:6" ht="25.5">
      <c r="A1" s="23" t="s">
        <v>133</v>
      </c>
      <c r="B1" s="23" t="s">
        <v>134</v>
      </c>
      <c r="C1" s="23" t="s">
        <v>135</v>
      </c>
      <c r="D1" s="23" t="s">
        <v>136</v>
      </c>
      <c r="E1" s="23" t="s">
        <v>137</v>
      </c>
      <c r="F1" s="22"/>
    </row>
    <row r="2" spans="1:6">
      <c r="A2" s="23" t="s">
        <v>138</v>
      </c>
      <c r="B2" s="23" t="s">
        <v>139</v>
      </c>
      <c r="C2" s="23" t="s">
        <v>140</v>
      </c>
      <c r="D2" s="23" t="s">
        <v>141</v>
      </c>
      <c r="E2" s="23" t="s">
        <v>142</v>
      </c>
      <c r="F2" s="22"/>
    </row>
    <row r="3" spans="1:6">
      <c r="A3" s="23" t="s">
        <v>143</v>
      </c>
      <c r="B3" s="23" t="s">
        <v>144</v>
      </c>
      <c r="C3" s="23" t="s">
        <v>145</v>
      </c>
      <c r="D3" s="23" t="s">
        <v>146</v>
      </c>
      <c r="E3" s="23" t="s">
        <v>147</v>
      </c>
      <c r="F3" s="22"/>
    </row>
    <row r="4" spans="1:6">
      <c r="A4" s="23" t="s">
        <v>148</v>
      </c>
      <c r="B4" s="23" t="s">
        <v>149</v>
      </c>
      <c r="C4" s="23" t="s">
        <v>150</v>
      </c>
      <c r="D4" s="23" t="s">
        <v>151</v>
      </c>
      <c r="E4" s="23" t="s">
        <v>152</v>
      </c>
      <c r="F4" s="22"/>
    </row>
    <row r="5" spans="1:6">
      <c r="A5" s="23" t="s">
        <v>153</v>
      </c>
      <c r="B5" s="23" t="s">
        <v>154</v>
      </c>
      <c r="C5" s="23" t="s">
        <v>155</v>
      </c>
      <c r="D5" s="23" t="s">
        <v>156</v>
      </c>
      <c r="E5" s="23" t="s">
        <v>157</v>
      </c>
      <c r="F5" s="22"/>
    </row>
    <row r="6" spans="1:6">
      <c r="A6" s="23" t="s">
        <v>158</v>
      </c>
      <c r="B6" s="23" t="s">
        <v>159</v>
      </c>
      <c r="C6" s="23" t="s">
        <v>160</v>
      </c>
      <c r="D6" s="23" t="s">
        <v>161</v>
      </c>
      <c r="E6" s="23" t="s">
        <v>162</v>
      </c>
      <c r="F6" s="21"/>
    </row>
    <row r="7" spans="1:6">
      <c r="A7" s="23" t="s">
        <v>163</v>
      </c>
      <c r="B7" s="23" t="s">
        <v>164</v>
      </c>
      <c r="C7" s="23" t="s">
        <v>165</v>
      </c>
      <c r="D7" s="23" t="s">
        <v>166</v>
      </c>
      <c r="E7" s="23" t="s">
        <v>167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2017-02-28T15:34:02Z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