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86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Sheet1!$C$2:$C$27</definedName>
  </definedNames>
  <calcPr calcId="144525"/>
</workbook>
</file>

<file path=xl/sharedStrings.xml><?xml version="1.0" encoding="utf-8"?>
<sst xmlns="http://schemas.openxmlformats.org/spreadsheetml/2006/main" count="78">
  <si>
    <t>产品标题</t>
  </si>
  <si>
    <t>产品编码</t>
  </si>
  <si>
    <t>类型</t>
  </si>
  <si>
    <t>链接</t>
  </si>
  <si>
    <t>进货价</t>
  </si>
  <si>
    <t>国内运费</t>
  </si>
  <si>
    <t>利润率</t>
  </si>
  <si>
    <t>重量/kg</t>
  </si>
  <si>
    <t>产品折扣</t>
  </si>
  <si>
    <t>速卖通标价</t>
  </si>
  <si>
    <t>wish标价</t>
  </si>
  <si>
    <t>成本/￥</t>
  </si>
  <si>
    <t>速卖通售价</t>
  </si>
  <si>
    <t>wish售价</t>
  </si>
  <si>
    <t>获得售价</t>
  </si>
  <si>
    <t>利润</t>
  </si>
  <si>
    <t>Tina</t>
  </si>
  <si>
    <t>Jerry</t>
  </si>
  <si>
    <t>爬爬服</t>
  </si>
  <si>
    <t>无</t>
  </si>
  <si>
    <t>https://detail.1688.com/offer/525047668329.html?spm=a261y.7663282.0.0.tkCnpt</t>
  </si>
  <si>
    <t>连衣裙</t>
  </si>
  <si>
    <t>https://detail.1688.com/offer/532946594199.html?spm=a2615.7691456.0.0.KfqxAP</t>
  </si>
  <si>
    <t>鞋子</t>
  </si>
  <si>
    <t>https://detail.1688.com/offer/43388465240.html?spm=a2615.7691456.0.0.SVo0SF</t>
  </si>
  <si>
    <t>套装</t>
  </si>
  <si>
    <t>https://item.taobao.com/item.htm?spm=a230r.1.0.0.NVkYXr&amp;id=535812571550&amp;ns=1#detail</t>
  </si>
  <si>
    <t>https://detail.1688.com/offer/40271270024.html?spm=a2615.7691456.0.0.cNqYof</t>
  </si>
  <si>
    <t>外套</t>
  </si>
  <si>
    <t>https://detail.1688.com/offer/521926765457.html?spm=a2615.7691456.0.0.Iw9wYb</t>
  </si>
  <si>
    <t>https://detail.1688.com/offer/539601777542.html?spm=b26110380.8015204.1688002.1.tV3mIo</t>
  </si>
  <si>
    <t>https://detail.1688.com/offer/534650922032.html</t>
  </si>
  <si>
    <t>https://detail.1688.com/offer/525196220868.html?spm=b26110380.8015204.xshy005.911.FMmHAe</t>
  </si>
  <si>
    <t>https://detail.1688.com/offer/525739109360.html?spm=b26110380.sw311.0.0.2w3SJa</t>
  </si>
  <si>
    <t>https://detail.1688.com/offer/536964765017.html?spm=b26110380.8015204.1688002.2.0qEfTf</t>
  </si>
  <si>
    <t>https://detail.1688.com/offer/523084291442.html?spm=b26110380.8015204.tkhy006.2.7zxqcs</t>
  </si>
  <si>
    <t>婴儿套装</t>
  </si>
  <si>
    <t>https://detail.1688.com/offer/539464650849.html?spm=b26110380.8015204.tkhy006.13.LriGRm</t>
  </si>
  <si>
    <t>裤子</t>
  </si>
  <si>
    <t>https://detail.1688.com/offer/539024831638.html?spm=a2615.7691456.0.0.erl0H2</t>
  </si>
  <si>
    <t>https://detail.1688.com/offer/540414065861.html?spm=a2615.7691456.0.0.SB2g3d</t>
  </si>
  <si>
    <t>https://detail.1688.com/offer/537572849225.html?spm=a2615.7691456.0.0.0jr1X8</t>
  </si>
  <si>
    <t>手套</t>
  </si>
  <si>
    <t>https://detail.1688.com/offer/37436493140.html?spm=a261y.7663282.0.0.Bdoqfg</t>
  </si>
  <si>
    <t>https://detail.1688.com/offer/525328573875.html?spm=a2615.2177701.0.0.inGNvk</t>
  </si>
  <si>
    <t>https://detail.1688.com/offer/531099455627.html?spm=b26110380.sw311.0.0.NlP3tV</t>
  </si>
  <si>
    <t>https://detail.1688.com/offer/539748592006.html?spm=a2615.7691456.0.0.gzA0aC</t>
  </si>
  <si>
    <t>https://detail.1688.com/offer/542005628301.html?spm=a2615.7691456.0.0.E27Va6</t>
  </si>
  <si>
    <t>https://detail.1688.com/offer/537712350771.html?spm=a261y.7663282.0.0.HGrgRG&amp;sk=consign</t>
  </si>
  <si>
    <t>https://detail.1688.com/offer/535604104982.html?spm=a2615.7691456.0.0.ceDRcB</t>
  </si>
  <si>
    <t>https://detail.1688.com/offer/37168671718.html?spm=a2615.7691456.0.0.lpzicl</t>
  </si>
  <si>
    <t>https://detail.1688.com/offer/538358020263.html?spm=a2615.7691456.0.0.BXbA7w</t>
  </si>
  <si>
    <t>https://detail.1688.com/offer/536605241945.html?spm=b26110380.8015204.xshy005.79.X6yxQK</t>
  </si>
  <si>
    <t>https://detail.1688.com/offer/522617209176.html?spm=0.0.0.0.OkHehB&amp;sk=consign</t>
  </si>
  <si>
    <t>https://detail.1688.com/offer/536564720843.html?spm=a261y.7663282.0.0.CfpkXA&amp;sk=consign</t>
  </si>
  <si>
    <t>https://detail.1688.com/offer/522866160965.html?spm=b26110380.8015204.1688002.2.oTUzYR</t>
  </si>
  <si>
    <t>https://detail.1688.com/offer/537733197961.html?spm=b26110380.8015204.tkhy006.2.6IBVa5</t>
  </si>
  <si>
    <t>https://detail.1688.com/offer/542572158509.html?spm=a2615.7691456.0.0.tHKJGY</t>
  </si>
  <si>
    <t>https://detail.1688.com/offer/539745622902.html?spm=b26110380.8015204.1688002.2.A6aG7S</t>
  </si>
  <si>
    <t>https://detail.1688.com/offer/39363390916.html?spm=b26110380.sw56474001.0.0.AOuyqk</t>
  </si>
  <si>
    <t>https://detail.1688.com/offer/523975460031.html?spm=b26110380.8015204.1688002.1.dPdaJX</t>
  </si>
  <si>
    <t>https://detail.1688.com/offer/531232169182.html?spm=a261y.7663282.0.0.1DCfuw</t>
  </si>
  <si>
    <t>https://detail.1688.com/offer/531965973421.html?spm=a2615.7691456.0.0.MQ5cDO</t>
  </si>
  <si>
    <t>https://detail.1688.com/offer/538656905495.html?spm=b26110380.sw1037004.0.0.dRfQA7&amp;sk=consign</t>
  </si>
  <si>
    <t>https://detail.1688.com/offer/534135284523.html?spm=a2615.2177701.0.0.bCxxaP</t>
  </si>
  <si>
    <t>衬衫</t>
  </si>
  <si>
    <t>https://detail.1688.com/offer/524129595472.html?spm=a2615.7691456.0.0.5vRcmp</t>
  </si>
  <si>
    <t>https://detail.1688.com/offer/538321839564.html?spm=b26110380.sw1037005.0.0.jmc4NW</t>
  </si>
  <si>
    <t>https://detail.1688.com/offer/525494755952.html?spm=a2615.7691456.0.0.2qsBMx</t>
  </si>
  <si>
    <t>https://detail.1688.com/offer/525529106954.html?spm=a2615.7691456.0.0.4Tm2o6</t>
  </si>
  <si>
    <t>https://detail.1688.com/offer/544066428048.html?spm=a2615.7691456.0.0.6lamIf</t>
  </si>
  <si>
    <t>https://detail.1688.com/offer/544097830756.html?spm=a2615.7691456.0.0.L8S8fu</t>
  </si>
  <si>
    <t>国际运费 1kg/￥</t>
  </si>
  <si>
    <t>国际运费折扣</t>
  </si>
  <si>
    <t>挂号费</t>
  </si>
  <si>
    <t>汇率</t>
  </si>
  <si>
    <t>速卖通费率</t>
  </si>
  <si>
    <t>wish费率</t>
  </si>
</sst>
</file>

<file path=xl/styles.xml><?xml version="1.0" encoding="utf-8"?>
<styleSheet xmlns="http://schemas.openxmlformats.org/spreadsheetml/2006/main">
  <numFmts count="8">
    <numFmt numFmtId="26" formatCode="\$#,##0.00_);[Red]\(\$#,##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_-&quot;US$&quot;* #,##0.00_ ;_-&quot;US$&quot;* \-#,##0.00\ ;_-&quot;US$&quot;* &quot;-&quot;??_ ;_-@_ "/>
    <numFmt numFmtId="177" formatCode="0.00_);[Red]\(0.00\)"/>
    <numFmt numFmtId="178" formatCode="\¥#,##0.00_);[Red]\(\¥#,##0.00\)"/>
  </numFmts>
  <fonts count="22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10" fillId="12" borderId="3" applyNumberFormat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9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1" fillId="0" borderId="0" xfId="10" applyFont="1" applyAlignment="1">
      <alignment vertical="center"/>
    </xf>
    <xf numFmtId="0" fontId="1" fillId="0" borderId="0" xfId="10">
      <alignment vertical="center"/>
    </xf>
    <xf numFmtId="0" fontId="1" fillId="0" borderId="0" xfId="10" applyFont="1">
      <alignment vertical="center"/>
    </xf>
    <xf numFmtId="0" fontId="2" fillId="0" borderId="0" xfId="10" applyFont="1">
      <alignment vertical="center"/>
    </xf>
    <xf numFmtId="0" fontId="1" fillId="0" borderId="0" xfId="10" applyAlignment="1">
      <alignment vertical="center"/>
    </xf>
    <xf numFmtId="26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11" applyNumberFormat="1" applyFont="1" applyAlignment="1">
      <alignment vertical="center"/>
    </xf>
    <xf numFmtId="178" fontId="0" fillId="0" borderId="0" xfId="0" applyNumberFormat="1" applyAlignment="1">
      <alignment vertical="center"/>
    </xf>
    <xf numFmtId="9" fontId="0" fillId="0" borderId="0" xfId="0" applyNumberFormat="1">
      <alignment vertical="center"/>
    </xf>
    <xf numFmtId="0" fontId="3" fillId="0" borderId="0" xfId="0" applyFon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8" Type="http://schemas.openxmlformats.org/officeDocument/2006/relationships/image" Target="../media/image48.png"/><Relationship Id="rId47" Type="http://schemas.openxmlformats.org/officeDocument/2006/relationships/image" Target="../media/image47.jpeg"/><Relationship Id="rId46" Type="http://schemas.openxmlformats.org/officeDocument/2006/relationships/image" Target="../media/image46.jpeg"/><Relationship Id="rId45" Type="http://schemas.openxmlformats.org/officeDocument/2006/relationships/image" Target="../media/image45.png"/><Relationship Id="rId44" Type="http://schemas.openxmlformats.org/officeDocument/2006/relationships/image" Target="../media/image44.jpeg"/><Relationship Id="rId43" Type="http://schemas.openxmlformats.org/officeDocument/2006/relationships/image" Target="../media/image43.jpeg"/><Relationship Id="rId42" Type="http://schemas.openxmlformats.org/officeDocument/2006/relationships/image" Target="../media/image42.png"/><Relationship Id="rId41" Type="http://schemas.openxmlformats.org/officeDocument/2006/relationships/image" Target="../media/image41.jpeg"/><Relationship Id="rId40" Type="http://schemas.openxmlformats.org/officeDocument/2006/relationships/image" Target="../media/image40.png"/><Relationship Id="rId4" Type="http://schemas.openxmlformats.org/officeDocument/2006/relationships/image" Target="../media/image4.jpeg"/><Relationship Id="rId39" Type="http://schemas.openxmlformats.org/officeDocument/2006/relationships/image" Target="../media/image39.png"/><Relationship Id="rId38" Type="http://schemas.openxmlformats.org/officeDocument/2006/relationships/image" Target="../media/image38.png"/><Relationship Id="rId37" Type="http://schemas.openxmlformats.org/officeDocument/2006/relationships/image" Target="../media/image37.png"/><Relationship Id="rId36" Type="http://schemas.openxmlformats.org/officeDocument/2006/relationships/image" Target="../media/image36.png"/><Relationship Id="rId35" Type="http://schemas.openxmlformats.org/officeDocument/2006/relationships/image" Target="../media/image35.png"/><Relationship Id="rId34" Type="http://schemas.openxmlformats.org/officeDocument/2006/relationships/image" Target="../media/image34.jpeg"/><Relationship Id="rId33" Type="http://schemas.openxmlformats.org/officeDocument/2006/relationships/image" Target="../media/image33.jpeg"/><Relationship Id="rId32" Type="http://schemas.openxmlformats.org/officeDocument/2006/relationships/image" Target="../media/image32.jpeg"/><Relationship Id="rId31" Type="http://schemas.openxmlformats.org/officeDocument/2006/relationships/image" Target="../media/image31.jpeg"/><Relationship Id="rId30" Type="http://schemas.openxmlformats.org/officeDocument/2006/relationships/image" Target="../media/image30.jpeg"/><Relationship Id="rId3" Type="http://schemas.openxmlformats.org/officeDocument/2006/relationships/image" Target="../media/image3.jpeg"/><Relationship Id="rId29" Type="http://schemas.openxmlformats.org/officeDocument/2006/relationships/image" Target="../media/image29.jpeg"/><Relationship Id="rId28" Type="http://schemas.openxmlformats.org/officeDocument/2006/relationships/image" Target="../media/image28.jpeg"/><Relationship Id="rId27" Type="http://schemas.openxmlformats.org/officeDocument/2006/relationships/image" Target="../media/image27.jpeg"/><Relationship Id="rId26" Type="http://schemas.openxmlformats.org/officeDocument/2006/relationships/image" Target="../media/image26.jpeg"/><Relationship Id="rId25" Type="http://schemas.openxmlformats.org/officeDocument/2006/relationships/image" Target="../media/image25.jpeg"/><Relationship Id="rId24" Type="http://schemas.openxmlformats.org/officeDocument/2006/relationships/image" Target="../media/image24.jpeg"/><Relationship Id="rId23" Type="http://schemas.openxmlformats.org/officeDocument/2006/relationships/image" Target="../media/image23.jpeg"/><Relationship Id="rId22" Type="http://schemas.openxmlformats.org/officeDocument/2006/relationships/image" Target="../media/image22.jpeg"/><Relationship Id="rId21" Type="http://schemas.openxmlformats.org/officeDocument/2006/relationships/image" Target="../media/image21.jpeg"/><Relationship Id="rId20" Type="http://schemas.openxmlformats.org/officeDocument/2006/relationships/image" Target="../media/image20.jpeg"/><Relationship Id="rId2" Type="http://schemas.openxmlformats.org/officeDocument/2006/relationships/image" Target="../media/image2.jpeg"/><Relationship Id="rId19" Type="http://schemas.openxmlformats.org/officeDocument/2006/relationships/image" Target="../media/image19.jpeg"/><Relationship Id="rId18" Type="http://schemas.openxmlformats.org/officeDocument/2006/relationships/image" Target="../media/image18.jpeg"/><Relationship Id="rId17" Type="http://schemas.openxmlformats.org/officeDocument/2006/relationships/image" Target="../media/image17.jpeg"/><Relationship Id="rId16" Type="http://schemas.openxmlformats.org/officeDocument/2006/relationships/image" Target="../media/image16.jpeg"/><Relationship Id="rId15" Type="http://schemas.openxmlformats.org/officeDocument/2006/relationships/image" Target="../media/image15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pn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</xdr:colOff>
      <xdr:row>1</xdr:row>
      <xdr:rowOff>0</xdr:rowOff>
    </xdr:from>
    <xdr:to>
      <xdr:col>1</xdr:col>
      <xdr:colOff>20560</xdr:colOff>
      <xdr:row>2</xdr:row>
      <xdr:rowOff>0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r:embed="rId1" cstate="email"/>
        <a:stretch>
          <a:fillRect/>
        </a:stretch>
      </xdr:blipFill>
      <xdr:spPr>
        <a:xfrm>
          <a:off x="0" y="177800"/>
          <a:ext cx="1007110" cy="1095375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</xdr:colOff>
      <xdr:row>2</xdr:row>
      <xdr:rowOff>123825</xdr:rowOff>
    </xdr:from>
    <xdr:to>
      <xdr:col>0</xdr:col>
      <xdr:colOff>855980</xdr:colOff>
      <xdr:row>2</xdr:row>
      <xdr:rowOff>941705</xdr:rowOff>
    </xdr:to>
    <xdr:pic>
      <xdr:nvPicPr>
        <xdr:cNvPr id="2" name="图片 1" descr="首图"/>
        <xdr:cNvPicPr>
          <a:picLocks noChangeAspect="1"/>
        </xdr:cNvPicPr>
      </xdr:nvPicPr>
      <xdr:blipFill>
        <a:blip r:embed="rId2" cstate="email"/>
        <a:stretch>
          <a:fillRect/>
        </a:stretch>
      </xdr:blipFill>
      <xdr:spPr>
        <a:xfrm>
          <a:off x="32385" y="1397000"/>
          <a:ext cx="823595" cy="817880"/>
        </a:xfrm>
        <a:prstGeom prst="rect">
          <a:avLst/>
        </a:prstGeom>
      </xdr:spPr>
    </xdr:pic>
    <xdr:clientData/>
  </xdr:twoCellAnchor>
  <xdr:twoCellAnchor editAs="oneCell">
    <xdr:from>
      <xdr:col>0</xdr:col>
      <xdr:colOff>185420</xdr:colOff>
      <xdr:row>3</xdr:row>
      <xdr:rowOff>81915</xdr:rowOff>
    </xdr:from>
    <xdr:to>
      <xdr:col>0</xdr:col>
      <xdr:colOff>884555</xdr:colOff>
      <xdr:row>3</xdr:row>
      <xdr:rowOff>803910</xdr:rowOff>
    </xdr:to>
    <xdr:pic>
      <xdr:nvPicPr>
        <xdr:cNvPr id="3" name="图片 2" descr="746-20"/>
        <xdr:cNvPicPr>
          <a:picLocks noChangeAspect="1"/>
        </xdr:cNvPicPr>
      </xdr:nvPicPr>
      <xdr:blipFill>
        <a:blip r:embed="rId3" cstate="email"/>
        <a:stretch>
          <a:fillRect/>
        </a:stretch>
      </xdr:blipFill>
      <xdr:spPr>
        <a:xfrm>
          <a:off x="185420" y="2450465"/>
          <a:ext cx="699135" cy="721995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4</xdr:row>
      <xdr:rowOff>76200</xdr:rowOff>
    </xdr:from>
    <xdr:to>
      <xdr:col>0</xdr:col>
      <xdr:colOff>923925</xdr:colOff>
      <xdr:row>4</xdr:row>
      <xdr:rowOff>953135</xdr:rowOff>
    </xdr:to>
    <xdr:pic>
      <xdr:nvPicPr>
        <xdr:cNvPr id="5" name="图片 4" descr="1"/>
        <xdr:cNvPicPr>
          <a:picLocks noChangeAspect="1"/>
        </xdr:cNvPicPr>
      </xdr:nvPicPr>
      <xdr:blipFill>
        <a:blip r:embed="rId4" cstate="email"/>
        <a:stretch>
          <a:fillRect/>
        </a:stretch>
      </xdr:blipFill>
      <xdr:spPr>
        <a:xfrm>
          <a:off x="635" y="3330575"/>
          <a:ext cx="923290" cy="87693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</xdr:row>
      <xdr:rowOff>0</xdr:rowOff>
    </xdr:from>
    <xdr:to>
      <xdr:col>0</xdr:col>
      <xdr:colOff>901932</xdr:colOff>
      <xdr:row>5</xdr:row>
      <xdr:rowOff>906087</xdr:rowOff>
    </xdr:to>
    <xdr:pic>
      <xdr:nvPicPr>
        <xdr:cNvPr id="6" name="图片 5" descr="QQ截图20160730215449.jpg"/>
        <xdr:cNvPicPr>
          <a:picLocks noChangeAspect="1"/>
        </xdr:cNvPicPr>
      </xdr:nvPicPr>
      <xdr:blipFill>
        <a:blip r:embed="rId5" cstate="email"/>
        <a:stretch>
          <a:fillRect/>
        </a:stretch>
      </xdr:blipFill>
      <xdr:spPr>
        <a:xfrm>
          <a:off x="0" y="4244975"/>
          <a:ext cx="901700" cy="905510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</xdr:colOff>
      <xdr:row>6</xdr:row>
      <xdr:rowOff>69850</xdr:rowOff>
    </xdr:from>
    <xdr:to>
      <xdr:col>0</xdr:col>
      <xdr:colOff>843280</xdr:colOff>
      <xdr:row>6</xdr:row>
      <xdr:rowOff>842010</xdr:rowOff>
    </xdr:to>
    <xdr:pic>
      <xdr:nvPicPr>
        <xdr:cNvPr id="7" name="图片 6" descr="小图03"/>
        <xdr:cNvPicPr>
          <a:picLocks noChangeAspect="1"/>
        </xdr:cNvPicPr>
      </xdr:nvPicPr>
      <xdr:blipFill>
        <a:blip r:embed="rId6" cstate="email"/>
        <a:stretch>
          <a:fillRect/>
        </a:stretch>
      </xdr:blipFill>
      <xdr:spPr>
        <a:xfrm>
          <a:off x="44450" y="5305425"/>
          <a:ext cx="798830" cy="772160"/>
        </a:xfrm>
        <a:prstGeom prst="rect">
          <a:avLst/>
        </a:prstGeom>
      </xdr:spPr>
    </xdr:pic>
    <xdr:clientData/>
  </xdr:twoCellAnchor>
  <xdr:twoCellAnchor editAs="oneCell">
    <xdr:from>
      <xdr:col>0</xdr:col>
      <xdr:colOff>114935</xdr:colOff>
      <xdr:row>7</xdr:row>
      <xdr:rowOff>73025</xdr:rowOff>
    </xdr:from>
    <xdr:to>
      <xdr:col>0</xdr:col>
      <xdr:colOff>944245</xdr:colOff>
      <xdr:row>7</xdr:row>
      <xdr:rowOff>889635</xdr:rowOff>
    </xdr:to>
    <xdr:pic>
      <xdr:nvPicPr>
        <xdr:cNvPr id="8" name="图片 7" descr="小图01"/>
        <xdr:cNvPicPr>
          <a:picLocks noChangeAspect="1"/>
        </xdr:cNvPicPr>
      </xdr:nvPicPr>
      <xdr:blipFill>
        <a:blip r:embed="rId7" cstate="email"/>
        <a:stretch>
          <a:fillRect/>
        </a:stretch>
      </xdr:blipFill>
      <xdr:spPr>
        <a:xfrm>
          <a:off x="114935" y="6184900"/>
          <a:ext cx="829310" cy="8166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0</xdr:colOff>
      <xdr:row>8</xdr:row>
      <xdr:rowOff>954024</xdr:rowOff>
    </xdr:to>
    <xdr:pic>
      <xdr:nvPicPr>
        <xdr:cNvPr id="10" name="图片 9" descr="xiaotu1.jpg"/>
        <xdr:cNvPicPr>
          <a:picLocks noChangeAspect="1"/>
        </xdr:cNvPicPr>
      </xdr:nvPicPr>
      <xdr:blipFill>
        <a:blip r:embed="rId8" cstate="email"/>
        <a:stretch>
          <a:fillRect/>
        </a:stretch>
      </xdr:blipFill>
      <xdr:spPr>
        <a:xfrm>
          <a:off x="0" y="7102475"/>
          <a:ext cx="986790" cy="9537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1</xdr:rowOff>
    </xdr:from>
    <xdr:to>
      <xdr:col>1</xdr:col>
      <xdr:colOff>0</xdr:colOff>
      <xdr:row>9</xdr:row>
      <xdr:rowOff>1000125</xdr:rowOff>
    </xdr:to>
    <xdr:pic>
      <xdr:nvPicPr>
        <xdr:cNvPr id="12" name="图片 11" descr="QQ截图20161009224643.jpg"/>
        <xdr:cNvPicPr>
          <a:picLocks noChangeAspect="1"/>
        </xdr:cNvPicPr>
      </xdr:nvPicPr>
      <xdr:blipFill>
        <a:blip r:embed="rId9" cstate="email"/>
        <a:stretch>
          <a:fillRect/>
        </a:stretch>
      </xdr:blipFill>
      <xdr:spPr>
        <a:xfrm>
          <a:off x="0" y="8274050"/>
          <a:ext cx="986790" cy="1000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961635</xdr:colOff>
      <xdr:row>10</xdr:row>
      <xdr:rowOff>981075</xdr:rowOff>
    </xdr:to>
    <xdr:pic>
      <xdr:nvPicPr>
        <xdr:cNvPr id="11" name="图片 10" descr="QQ截图20161016225716.jpg"/>
        <xdr:cNvPicPr>
          <a:picLocks noChangeAspect="1"/>
        </xdr:cNvPicPr>
      </xdr:nvPicPr>
      <xdr:blipFill>
        <a:blip r:embed="rId10" cstate="email"/>
        <a:stretch>
          <a:fillRect/>
        </a:stretch>
      </xdr:blipFill>
      <xdr:spPr>
        <a:xfrm>
          <a:off x="0" y="9407525"/>
          <a:ext cx="961390" cy="9810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</xdr:row>
      <xdr:rowOff>1</xdr:rowOff>
    </xdr:from>
    <xdr:to>
      <xdr:col>1</xdr:col>
      <xdr:colOff>0</xdr:colOff>
      <xdr:row>11</xdr:row>
      <xdr:rowOff>1028701</xdr:rowOff>
    </xdr:to>
    <xdr:pic>
      <xdr:nvPicPr>
        <xdr:cNvPr id="13" name="图片 12" descr="QQ截图20161016234633.jpg"/>
        <xdr:cNvPicPr>
          <a:picLocks noChangeAspect="1"/>
        </xdr:cNvPicPr>
      </xdr:nvPicPr>
      <xdr:blipFill>
        <a:blip r:embed="rId11" cstate="email"/>
        <a:stretch>
          <a:fillRect/>
        </a:stretch>
      </xdr:blipFill>
      <xdr:spPr>
        <a:xfrm>
          <a:off x="0" y="10617200"/>
          <a:ext cx="986790" cy="1028700"/>
        </a:xfrm>
        <a:prstGeom prst="rect">
          <a:avLst/>
        </a:prstGeom>
      </xdr:spPr>
    </xdr:pic>
    <xdr:clientData/>
  </xdr:twoCellAnchor>
  <xdr:twoCellAnchor>
    <xdr:from>
      <xdr:col>0</xdr:col>
      <xdr:colOff>635</xdr:colOff>
      <xdr:row>12</xdr:row>
      <xdr:rowOff>28575</xdr:rowOff>
    </xdr:from>
    <xdr:to>
      <xdr:col>0</xdr:col>
      <xdr:colOff>926465</xdr:colOff>
      <xdr:row>12</xdr:row>
      <xdr:rowOff>1038860</xdr:rowOff>
    </xdr:to>
    <xdr:pic>
      <xdr:nvPicPr>
        <xdr:cNvPr id="9" name="图片 8"/>
        <xdr:cNvPicPr>
          <a:picLocks noChangeAspect="1"/>
        </xdr:cNvPicPr>
      </xdr:nvPicPr>
      <xdr:blipFill>
        <a:blip r:embed="rId12" cstate="email"/>
        <a:stretch>
          <a:fillRect/>
        </a:stretch>
      </xdr:blipFill>
      <xdr:spPr>
        <a:xfrm>
          <a:off x="635" y="11684000"/>
          <a:ext cx="925830" cy="10102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</xdr:colOff>
      <xdr:row>13</xdr:row>
      <xdr:rowOff>2</xdr:rowOff>
    </xdr:from>
    <xdr:to>
      <xdr:col>1</xdr:col>
      <xdr:colOff>0</xdr:colOff>
      <xdr:row>13</xdr:row>
      <xdr:rowOff>1000126</xdr:rowOff>
    </xdr:to>
    <xdr:pic>
      <xdr:nvPicPr>
        <xdr:cNvPr id="16" name="图片 15" descr="QQ截图20161017222412_副本.jpg"/>
        <xdr:cNvPicPr>
          <a:picLocks noChangeAspect="1"/>
        </xdr:cNvPicPr>
      </xdr:nvPicPr>
      <xdr:blipFill>
        <a:blip r:embed="rId13" cstate="email"/>
        <a:stretch>
          <a:fillRect/>
        </a:stretch>
      </xdr:blipFill>
      <xdr:spPr>
        <a:xfrm>
          <a:off x="0" y="12786995"/>
          <a:ext cx="986790" cy="10001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</xdr:row>
      <xdr:rowOff>1</xdr:rowOff>
    </xdr:from>
    <xdr:to>
      <xdr:col>1</xdr:col>
      <xdr:colOff>0</xdr:colOff>
      <xdr:row>14</xdr:row>
      <xdr:rowOff>1019175</xdr:rowOff>
    </xdr:to>
    <xdr:pic>
      <xdr:nvPicPr>
        <xdr:cNvPr id="17" name="图片 16" descr="QQ截图20161017204316.jpg"/>
        <xdr:cNvPicPr>
          <a:picLocks noChangeAspect="1"/>
        </xdr:cNvPicPr>
      </xdr:nvPicPr>
      <xdr:blipFill>
        <a:blip r:embed="rId14" cstate="email"/>
        <a:stretch>
          <a:fillRect/>
        </a:stretch>
      </xdr:blipFill>
      <xdr:spPr>
        <a:xfrm>
          <a:off x="0" y="13853795"/>
          <a:ext cx="986790" cy="10191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15</xdr:row>
      <xdr:rowOff>0</xdr:rowOff>
    </xdr:from>
    <xdr:to>
      <xdr:col>1</xdr:col>
      <xdr:colOff>0</xdr:colOff>
      <xdr:row>15</xdr:row>
      <xdr:rowOff>993913</xdr:rowOff>
    </xdr:to>
    <xdr:pic>
      <xdr:nvPicPr>
        <xdr:cNvPr id="18" name="图片 17" descr="QQ截图20161019222415.jpg"/>
        <xdr:cNvPicPr>
          <a:picLocks noChangeAspect="1"/>
        </xdr:cNvPicPr>
      </xdr:nvPicPr>
      <xdr:blipFill>
        <a:blip r:embed="rId15" cstate="email"/>
        <a:stretch>
          <a:fillRect/>
        </a:stretch>
      </xdr:blipFill>
      <xdr:spPr>
        <a:xfrm>
          <a:off x="0" y="15006320"/>
          <a:ext cx="986790" cy="993775"/>
        </a:xfrm>
        <a:prstGeom prst="rect">
          <a:avLst/>
        </a:prstGeom>
      </xdr:spPr>
    </xdr:pic>
    <xdr:clientData/>
  </xdr:twoCellAnchor>
  <xdr:twoCellAnchor>
    <xdr:from>
      <xdr:col>0</xdr:col>
      <xdr:colOff>12700</xdr:colOff>
      <xdr:row>16</xdr:row>
      <xdr:rowOff>8255</xdr:rowOff>
    </xdr:from>
    <xdr:to>
      <xdr:col>0</xdr:col>
      <xdr:colOff>951865</xdr:colOff>
      <xdr:row>16</xdr:row>
      <xdr:rowOff>1125855</xdr:rowOff>
    </xdr:to>
    <xdr:pic>
      <xdr:nvPicPr>
        <xdr:cNvPr id="14" name="图片 13"/>
        <xdr:cNvPicPr>
          <a:picLocks noChangeAspect="1"/>
        </xdr:cNvPicPr>
      </xdr:nvPicPr>
      <xdr:blipFill>
        <a:blip r:embed="rId16" cstate="email"/>
        <a:stretch>
          <a:fillRect/>
        </a:stretch>
      </xdr:blipFill>
      <xdr:spPr>
        <a:xfrm>
          <a:off x="12700" y="16167100"/>
          <a:ext cx="939165" cy="1117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17</xdr:row>
      <xdr:rowOff>73660</xdr:rowOff>
    </xdr:from>
    <xdr:to>
      <xdr:col>0</xdr:col>
      <xdr:colOff>923290</xdr:colOff>
      <xdr:row>17</xdr:row>
      <xdr:rowOff>1058545</xdr:rowOff>
    </xdr:to>
    <xdr:pic>
      <xdr:nvPicPr>
        <xdr:cNvPr id="15" name="图片 14"/>
        <xdr:cNvPicPr>
          <a:picLocks noChangeAspect="1"/>
        </xdr:cNvPicPr>
      </xdr:nvPicPr>
      <xdr:blipFill>
        <a:blip r:embed="rId17" cstate="email"/>
        <a:stretch>
          <a:fillRect/>
        </a:stretch>
      </xdr:blipFill>
      <xdr:spPr>
        <a:xfrm>
          <a:off x="6350" y="17385030"/>
          <a:ext cx="916940" cy="984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18</xdr:row>
      <xdr:rowOff>137160</xdr:rowOff>
    </xdr:from>
    <xdr:to>
      <xdr:col>0</xdr:col>
      <xdr:colOff>977265</xdr:colOff>
      <xdr:row>18</xdr:row>
      <xdr:rowOff>1040765</xdr:rowOff>
    </xdr:to>
    <xdr:pic>
      <xdr:nvPicPr>
        <xdr:cNvPr id="19" name="图片 18"/>
        <xdr:cNvPicPr>
          <a:picLocks noChangeAspect="1"/>
        </xdr:cNvPicPr>
      </xdr:nvPicPr>
      <xdr:blipFill>
        <a:blip r:embed="rId18" cstate="email"/>
        <a:stretch>
          <a:fillRect/>
        </a:stretch>
      </xdr:blipFill>
      <xdr:spPr>
        <a:xfrm>
          <a:off x="635" y="18601055"/>
          <a:ext cx="976630" cy="903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17780</xdr:colOff>
      <xdr:row>19</xdr:row>
      <xdr:rowOff>107950</xdr:rowOff>
    </xdr:from>
    <xdr:to>
      <xdr:col>0</xdr:col>
      <xdr:colOff>937895</xdr:colOff>
      <xdr:row>19</xdr:row>
      <xdr:rowOff>1043940</xdr:rowOff>
    </xdr:to>
    <xdr:pic>
      <xdr:nvPicPr>
        <xdr:cNvPr id="20" name="图片 19"/>
        <xdr:cNvPicPr>
          <a:picLocks noChangeAspect="1"/>
        </xdr:cNvPicPr>
      </xdr:nvPicPr>
      <xdr:blipFill>
        <a:blip r:embed="rId19" cstate="email"/>
        <a:stretch>
          <a:fillRect/>
        </a:stretch>
      </xdr:blipFill>
      <xdr:spPr>
        <a:xfrm>
          <a:off x="17780" y="19724370"/>
          <a:ext cx="920115" cy="935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20</xdr:row>
      <xdr:rowOff>58420</xdr:rowOff>
    </xdr:from>
    <xdr:to>
      <xdr:col>0</xdr:col>
      <xdr:colOff>878205</xdr:colOff>
      <xdr:row>20</xdr:row>
      <xdr:rowOff>1040765</xdr:rowOff>
    </xdr:to>
    <xdr:pic>
      <xdr:nvPicPr>
        <xdr:cNvPr id="21" name="图片 20"/>
        <xdr:cNvPicPr>
          <a:picLocks noChangeAspect="1"/>
        </xdr:cNvPicPr>
      </xdr:nvPicPr>
      <xdr:blipFill>
        <a:blip r:embed="rId20" cstate="email"/>
        <a:stretch>
          <a:fillRect/>
        </a:stretch>
      </xdr:blipFill>
      <xdr:spPr>
        <a:xfrm>
          <a:off x="635" y="20827365"/>
          <a:ext cx="877570" cy="982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21</xdr:row>
      <xdr:rowOff>113665</xdr:rowOff>
    </xdr:from>
    <xdr:to>
      <xdr:col>0</xdr:col>
      <xdr:colOff>861060</xdr:colOff>
      <xdr:row>21</xdr:row>
      <xdr:rowOff>1109980</xdr:rowOff>
    </xdr:to>
    <xdr:pic>
      <xdr:nvPicPr>
        <xdr:cNvPr id="22" name="图片 21"/>
        <xdr:cNvPicPr>
          <a:picLocks noChangeAspect="1"/>
        </xdr:cNvPicPr>
      </xdr:nvPicPr>
      <xdr:blipFill>
        <a:blip r:embed="rId21" cstate="email"/>
        <a:stretch>
          <a:fillRect/>
        </a:stretch>
      </xdr:blipFill>
      <xdr:spPr>
        <a:xfrm>
          <a:off x="6350" y="22035135"/>
          <a:ext cx="854710" cy="996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45085</xdr:colOff>
      <xdr:row>22</xdr:row>
      <xdr:rowOff>15240</xdr:rowOff>
    </xdr:from>
    <xdr:to>
      <xdr:col>0</xdr:col>
      <xdr:colOff>916940</xdr:colOff>
      <xdr:row>22</xdr:row>
      <xdr:rowOff>1144270</xdr:rowOff>
    </xdr:to>
    <xdr:pic>
      <xdr:nvPicPr>
        <xdr:cNvPr id="23" name="图片 22"/>
        <xdr:cNvPicPr>
          <a:picLocks noChangeAspect="1"/>
        </xdr:cNvPicPr>
      </xdr:nvPicPr>
      <xdr:blipFill>
        <a:blip r:embed="rId22" cstate="email"/>
        <a:stretch>
          <a:fillRect/>
        </a:stretch>
      </xdr:blipFill>
      <xdr:spPr>
        <a:xfrm>
          <a:off x="45085" y="23091775"/>
          <a:ext cx="871855" cy="1129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39370</xdr:colOff>
      <xdr:row>23</xdr:row>
      <xdr:rowOff>77470</xdr:rowOff>
    </xdr:from>
    <xdr:to>
      <xdr:col>0</xdr:col>
      <xdr:colOff>849630</xdr:colOff>
      <xdr:row>23</xdr:row>
      <xdr:rowOff>1141095</xdr:rowOff>
    </xdr:to>
    <xdr:pic>
      <xdr:nvPicPr>
        <xdr:cNvPr id="24" name="图片 23"/>
        <xdr:cNvPicPr>
          <a:picLocks noChangeAspect="1"/>
        </xdr:cNvPicPr>
      </xdr:nvPicPr>
      <xdr:blipFill>
        <a:blip r:embed="rId23" cstate="email"/>
        <a:stretch>
          <a:fillRect/>
        </a:stretch>
      </xdr:blipFill>
      <xdr:spPr>
        <a:xfrm>
          <a:off x="39370" y="24309070"/>
          <a:ext cx="810260" cy="1063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23495</xdr:colOff>
      <xdr:row>24</xdr:row>
      <xdr:rowOff>40005</xdr:rowOff>
    </xdr:from>
    <xdr:to>
      <xdr:col>0</xdr:col>
      <xdr:colOff>897255</xdr:colOff>
      <xdr:row>24</xdr:row>
      <xdr:rowOff>1129665</xdr:rowOff>
    </xdr:to>
    <xdr:pic>
      <xdr:nvPicPr>
        <xdr:cNvPr id="25" name="图片 24"/>
        <xdr:cNvPicPr>
          <a:picLocks noChangeAspect="1"/>
        </xdr:cNvPicPr>
      </xdr:nvPicPr>
      <xdr:blipFill>
        <a:blip r:embed="rId24" cstate="email"/>
        <a:stretch>
          <a:fillRect/>
        </a:stretch>
      </xdr:blipFill>
      <xdr:spPr>
        <a:xfrm>
          <a:off x="23495" y="25424130"/>
          <a:ext cx="873760" cy="1089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25</xdr:row>
      <xdr:rowOff>45085</xdr:rowOff>
    </xdr:from>
    <xdr:to>
      <xdr:col>0</xdr:col>
      <xdr:colOff>963295</xdr:colOff>
      <xdr:row>25</xdr:row>
      <xdr:rowOff>1125220</xdr:rowOff>
    </xdr:to>
    <xdr:pic>
      <xdr:nvPicPr>
        <xdr:cNvPr id="26" name="图片 25"/>
        <xdr:cNvPicPr>
          <a:picLocks noChangeAspect="1"/>
        </xdr:cNvPicPr>
      </xdr:nvPicPr>
      <xdr:blipFill>
        <a:blip r:embed="rId25" cstate="email"/>
        <a:stretch>
          <a:fillRect/>
        </a:stretch>
      </xdr:blipFill>
      <xdr:spPr>
        <a:xfrm>
          <a:off x="635" y="26581735"/>
          <a:ext cx="962660" cy="10801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26</xdr:row>
      <xdr:rowOff>20320</xdr:rowOff>
    </xdr:from>
    <xdr:to>
      <xdr:col>0</xdr:col>
      <xdr:colOff>927100</xdr:colOff>
      <xdr:row>26</xdr:row>
      <xdr:rowOff>1123315</xdr:rowOff>
    </xdr:to>
    <xdr:pic>
      <xdr:nvPicPr>
        <xdr:cNvPr id="27" name="图片 26"/>
        <xdr:cNvPicPr>
          <a:picLocks noChangeAspect="1"/>
        </xdr:cNvPicPr>
      </xdr:nvPicPr>
      <xdr:blipFill>
        <a:blip r:embed="rId26" cstate="email"/>
        <a:stretch>
          <a:fillRect/>
        </a:stretch>
      </xdr:blipFill>
      <xdr:spPr>
        <a:xfrm>
          <a:off x="6350" y="27709495"/>
          <a:ext cx="920750" cy="11029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12700</xdr:colOff>
      <xdr:row>27</xdr:row>
      <xdr:rowOff>75565</xdr:rowOff>
    </xdr:from>
    <xdr:to>
      <xdr:col>0</xdr:col>
      <xdr:colOff>962025</xdr:colOff>
      <xdr:row>27</xdr:row>
      <xdr:rowOff>1115695</xdr:rowOff>
    </xdr:to>
    <xdr:pic>
      <xdr:nvPicPr>
        <xdr:cNvPr id="28" name="图片 27"/>
        <xdr:cNvPicPr>
          <a:picLocks noChangeAspect="1"/>
        </xdr:cNvPicPr>
      </xdr:nvPicPr>
      <xdr:blipFill>
        <a:blip r:embed="rId27" cstate="email"/>
        <a:stretch>
          <a:fillRect/>
        </a:stretch>
      </xdr:blipFill>
      <xdr:spPr>
        <a:xfrm>
          <a:off x="12700" y="28917265"/>
          <a:ext cx="949325" cy="1040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</xdr:colOff>
      <xdr:row>28</xdr:row>
      <xdr:rowOff>16564</xdr:rowOff>
    </xdr:from>
    <xdr:to>
      <xdr:col>1</xdr:col>
      <xdr:colOff>0</xdr:colOff>
      <xdr:row>28</xdr:row>
      <xdr:rowOff>1068457</xdr:rowOff>
    </xdr:to>
    <xdr:pic>
      <xdr:nvPicPr>
        <xdr:cNvPr id="29" name="图片 28" descr="QQ截图20161128230924.jpg"/>
        <xdr:cNvPicPr>
          <a:picLocks noChangeAspect="1"/>
        </xdr:cNvPicPr>
      </xdr:nvPicPr>
      <xdr:blipFill>
        <a:blip r:embed="rId28" cstate="email"/>
        <a:stretch>
          <a:fillRect/>
        </a:stretch>
      </xdr:blipFill>
      <xdr:spPr>
        <a:xfrm>
          <a:off x="0" y="30010735"/>
          <a:ext cx="986790" cy="1051560"/>
        </a:xfrm>
        <a:prstGeom prst="rect">
          <a:avLst/>
        </a:prstGeom>
      </xdr:spPr>
    </xdr:pic>
    <xdr:clientData/>
  </xdr:twoCellAnchor>
  <xdr:twoCellAnchor>
    <xdr:from>
      <xdr:col>0</xdr:col>
      <xdr:colOff>50165</xdr:colOff>
      <xdr:row>29</xdr:row>
      <xdr:rowOff>30480</xdr:rowOff>
    </xdr:from>
    <xdr:to>
      <xdr:col>0</xdr:col>
      <xdr:colOff>883285</xdr:colOff>
      <xdr:row>29</xdr:row>
      <xdr:rowOff>1061085</xdr:rowOff>
    </xdr:to>
    <xdr:pic>
      <xdr:nvPicPr>
        <xdr:cNvPr id="31" name="图片 30"/>
        <xdr:cNvPicPr>
          <a:picLocks noChangeAspect="1"/>
        </xdr:cNvPicPr>
      </xdr:nvPicPr>
      <xdr:blipFill>
        <a:blip r:embed="rId29" cstate="email"/>
        <a:stretch>
          <a:fillRect/>
        </a:stretch>
      </xdr:blipFill>
      <xdr:spPr>
        <a:xfrm>
          <a:off x="50165" y="31177230"/>
          <a:ext cx="833120" cy="1030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67310</xdr:colOff>
      <xdr:row>30</xdr:row>
      <xdr:rowOff>109220</xdr:rowOff>
    </xdr:from>
    <xdr:to>
      <xdr:col>0</xdr:col>
      <xdr:colOff>883920</xdr:colOff>
      <xdr:row>30</xdr:row>
      <xdr:rowOff>1033145</xdr:rowOff>
    </xdr:to>
    <xdr:pic>
      <xdr:nvPicPr>
        <xdr:cNvPr id="30" name="图片 29"/>
        <xdr:cNvPicPr>
          <a:picLocks noChangeAspect="1"/>
        </xdr:cNvPicPr>
      </xdr:nvPicPr>
      <xdr:blipFill>
        <a:blip r:embed="rId30" cstate="email"/>
        <a:stretch>
          <a:fillRect/>
        </a:stretch>
      </xdr:blipFill>
      <xdr:spPr>
        <a:xfrm>
          <a:off x="67310" y="32408495"/>
          <a:ext cx="816610" cy="923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50800</xdr:colOff>
      <xdr:row>31</xdr:row>
      <xdr:rowOff>22225</xdr:rowOff>
    </xdr:from>
    <xdr:to>
      <xdr:col>0</xdr:col>
      <xdr:colOff>969010</xdr:colOff>
      <xdr:row>31</xdr:row>
      <xdr:rowOff>1099820</xdr:rowOff>
    </xdr:to>
    <xdr:pic>
      <xdr:nvPicPr>
        <xdr:cNvPr id="32" name="图片 31"/>
        <xdr:cNvPicPr>
          <a:picLocks noChangeAspect="1"/>
        </xdr:cNvPicPr>
      </xdr:nvPicPr>
      <xdr:blipFill>
        <a:blip r:embed="rId31" cstate="email"/>
        <a:stretch>
          <a:fillRect/>
        </a:stretch>
      </xdr:blipFill>
      <xdr:spPr>
        <a:xfrm>
          <a:off x="50800" y="33474025"/>
          <a:ext cx="918210" cy="10775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100330</xdr:colOff>
      <xdr:row>32</xdr:row>
      <xdr:rowOff>24765</xdr:rowOff>
    </xdr:from>
    <xdr:to>
      <xdr:col>0</xdr:col>
      <xdr:colOff>892810</xdr:colOff>
      <xdr:row>32</xdr:row>
      <xdr:rowOff>1004570</xdr:rowOff>
    </xdr:to>
    <xdr:pic>
      <xdr:nvPicPr>
        <xdr:cNvPr id="33" name="图片 32"/>
        <xdr:cNvPicPr>
          <a:picLocks noChangeAspect="1"/>
        </xdr:cNvPicPr>
      </xdr:nvPicPr>
      <xdr:blipFill>
        <a:blip r:embed="rId32" cstate="email"/>
        <a:stretch>
          <a:fillRect/>
        </a:stretch>
      </xdr:blipFill>
      <xdr:spPr>
        <a:xfrm>
          <a:off x="100330" y="34629090"/>
          <a:ext cx="792480" cy="979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0</xdr:colOff>
      <xdr:row>35</xdr:row>
      <xdr:rowOff>666888</xdr:rowOff>
    </xdr:to>
    <xdr:pic>
      <xdr:nvPicPr>
        <xdr:cNvPr id="34" name="图片 33" descr="1.jpg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 flipH="1">
          <a:off x="0" y="35756850"/>
          <a:ext cx="0" cy="2971800"/>
        </a:xfrm>
        <a:prstGeom prst="rect">
          <a:avLst/>
        </a:prstGeom>
      </xdr:spPr>
    </xdr:pic>
    <xdr:clientData/>
  </xdr:twoCellAnchor>
  <xdr:twoCellAnchor editAs="oneCell">
    <xdr:from>
      <xdr:col>0</xdr:col>
      <xdr:colOff>8282</xdr:colOff>
      <xdr:row>33</xdr:row>
      <xdr:rowOff>33131</xdr:rowOff>
    </xdr:from>
    <xdr:to>
      <xdr:col>1</xdr:col>
      <xdr:colOff>0</xdr:colOff>
      <xdr:row>33</xdr:row>
      <xdr:rowOff>1043610</xdr:rowOff>
    </xdr:to>
    <xdr:pic>
      <xdr:nvPicPr>
        <xdr:cNvPr id="35" name="图片 34" descr="1.jpg"/>
        <xdr:cNvPicPr>
          <a:picLocks noChangeAspect="1"/>
        </xdr:cNvPicPr>
      </xdr:nvPicPr>
      <xdr:blipFill>
        <a:blip r:embed="rId34" cstate="email"/>
        <a:stretch>
          <a:fillRect/>
        </a:stretch>
      </xdr:blipFill>
      <xdr:spPr>
        <a:xfrm>
          <a:off x="8255" y="35789870"/>
          <a:ext cx="978535" cy="1010285"/>
        </a:xfrm>
        <a:prstGeom prst="rect">
          <a:avLst/>
        </a:prstGeom>
      </xdr:spPr>
    </xdr:pic>
    <xdr:clientData/>
  </xdr:twoCellAnchor>
  <xdr:twoCellAnchor>
    <xdr:from>
      <xdr:col>0</xdr:col>
      <xdr:colOff>84455</xdr:colOff>
      <xdr:row>34</xdr:row>
      <xdr:rowOff>125730</xdr:rowOff>
    </xdr:from>
    <xdr:to>
      <xdr:col>0</xdr:col>
      <xdr:colOff>899160</xdr:colOff>
      <xdr:row>34</xdr:row>
      <xdr:rowOff>949960</xdr:rowOff>
    </xdr:to>
    <xdr:pic>
      <xdr:nvPicPr>
        <xdr:cNvPr id="37" name="图片 36"/>
        <xdr:cNvPicPr>
          <a:picLocks noChangeAspect="1"/>
        </xdr:cNvPicPr>
      </xdr:nvPicPr>
      <xdr:blipFill>
        <a:blip r:embed="rId35" cstate="email"/>
        <a:stretch>
          <a:fillRect/>
        </a:stretch>
      </xdr:blipFill>
      <xdr:spPr>
        <a:xfrm>
          <a:off x="84455" y="37035105"/>
          <a:ext cx="814705" cy="824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78105</xdr:colOff>
      <xdr:row>35</xdr:row>
      <xdr:rowOff>80010</xdr:rowOff>
    </xdr:from>
    <xdr:to>
      <xdr:col>0</xdr:col>
      <xdr:colOff>936625</xdr:colOff>
      <xdr:row>35</xdr:row>
      <xdr:rowOff>1026795</xdr:rowOff>
    </xdr:to>
    <xdr:pic>
      <xdr:nvPicPr>
        <xdr:cNvPr id="38" name="图片 37"/>
        <xdr:cNvPicPr>
          <a:picLocks noChangeAspect="1"/>
        </xdr:cNvPicPr>
      </xdr:nvPicPr>
      <xdr:blipFill>
        <a:blip r:embed="rId36" cstate="email"/>
        <a:stretch>
          <a:fillRect/>
        </a:stretch>
      </xdr:blipFill>
      <xdr:spPr>
        <a:xfrm>
          <a:off x="78105" y="38141910"/>
          <a:ext cx="858520" cy="946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116840</xdr:colOff>
      <xdr:row>36</xdr:row>
      <xdr:rowOff>43180</xdr:rowOff>
    </xdr:from>
    <xdr:to>
      <xdr:col>0</xdr:col>
      <xdr:colOff>886460</xdr:colOff>
      <xdr:row>36</xdr:row>
      <xdr:rowOff>1021715</xdr:rowOff>
    </xdr:to>
    <xdr:pic>
      <xdr:nvPicPr>
        <xdr:cNvPr id="39" name="图片 38"/>
        <xdr:cNvPicPr>
          <a:picLocks noChangeAspect="1"/>
        </xdr:cNvPicPr>
      </xdr:nvPicPr>
      <xdr:blipFill>
        <a:blip r:embed="rId37" cstate="email"/>
        <a:stretch>
          <a:fillRect/>
        </a:stretch>
      </xdr:blipFill>
      <xdr:spPr>
        <a:xfrm>
          <a:off x="116840" y="39257605"/>
          <a:ext cx="769620" cy="978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33655</xdr:colOff>
      <xdr:row>37</xdr:row>
      <xdr:rowOff>57785</xdr:rowOff>
    </xdr:from>
    <xdr:to>
      <xdr:col>0</xdr:col>
      <xdr:colOff>904240</xdr:colOff>
      <xdr:row>37</xdr:row>
      <xdr:rowOff>680720</xdr:rowOff>
    </xdr:to>
    <xdr:pic>
      <xdr:nvPicPr>
        <xdr:cNvPr id="40" name="图片 39"/>
        <xdr:cNvPicPr>
          <a:picLocks noChangeAspect="1"/>
        </xdr:cNvPicPr>
      </xdr:nvPicPr>
      <xdr:blipFill>
        <a:blip r:embed="rId38" cstate="email"/>
        <a:stretch>
          <a:fillRect/>
        </a:stretch>
      </xdr:blipFill>
      <xdr:spPr>
        <a:xfrm>
          <a:off x="33655" y="40424735"/>
          <a:ext cx="870585" cy="622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27940</xdr:colOff>
      <xdr:row>38</xdr:row>
      <xdr:rowOff>30480</xdr:rowOff>
    </xdr:from>
    <xdr:to>
      <xdr:col>0</xdr:col>
      <xdr:colOff>975360</xdr:colOff>
      <xdr:row>38</xdr:row>
      <xdr:rowOff>844550</xdr:rowOff>
    </xdr:to>
    <xdr:pic>
      <xdr:nvPicPr>
        <xdr:cNvPr id="42" name="图片 41"/>
        <xdr:cNvPicPr>
          <a:picLocks noChangeAspect="1"/>
        </xdr:cNvPicPr>
      </xdr:nvPicPr>
      <xdr:blipFill>
        <a:blip r:embed="rId39" cstate="email"/>
        <a:stretch>
          <a:fillRect/>
        </a:stretch>
      </xdr:blipFill>
      <xdr:spPr>
        <a:xfrm>
          <a:off x="27940" y="41549955"/>
          <a:ext cx="947420" cy="814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22860</xdr:colOff>
      <xdr:row>39</xdr:row>
      <xdr:rowOff>14605</xdr:rowOff>
    </xdr:from>
    <xdr:to>
      <xdr:col>0</xdr:col>
      <xdr:colOff>968375</xdr:colOff>
      <xdr:row>39</xdr:row>
      <xdr:rowOff>1105535</xdr:rowOff>
    </xdr:to>
    <xdr:pic>
      <xdr:nvPicPr>
        <xdr:cNvPr id="36" name="图片 35"/>
        <xdr:cNvPicPr>
          <a:picLocks noChangeAspect="1"/>
        </xdr:cNvPicPr>
      </xdr:nvPicPr>
      <xdr:blipFill>
        <a:blip r:embed="rId40" cstate="email"/>
        <a:stretch>
          <a:fillRect/>
        </a:stretch>
      </xdr:blipFill>
      <xdr:spPr>
        <a:xfrm>
          <a:off x="22860" y="42600880"/>
          <a:ext cx="945515" cy="1090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40</xdr:row>
      <xdr:rowOff>41413</xdr:rowOff>
    </xdr:from>
    <xdr:to>
      <xdr:col>1</xdr:col>
      <xdr:colOff>0</xdr:colOff>
      <xdr:row>40</xdr:row>
      <xdr:rowOff>1101586</xdr:rowOff>
    </xdr:to>
    <xdr:pic>
      <xdr:nvPicPr>
        <xdr:cNvPr id="44" name="图片 43" descr="组合图.jpg"/>
        <xdr:cNvPicPr>
          <a:picLocks noChangeAspect="1"/>
        </xdr:cNvPicPr>
      </xdr:nvPicPr>
      <xdr:blipFill>
        <a:blip r:embed="rId41" cstate="email"/>
        <a:stretch>
          <a:fillRect/>
        </a:stretch>
      </xdr:blipFill>
      <xdr:spPr>
        <a:xfrm>
          <a:off x="0" y="43780075"/>
          <a:ext cx="986790" cy="1059815"/>
        </a:xfrm>
        <a:prstGeom prst="rect">
          <a:avLst/>
        </a:prstGeom>
      </xdr:spPr>
    </xdr:pic>
    <xdr:clientData/>
  </xdr:twoCellAnchor>
  <xdr:twoCellAnchor>
    <xdr:from>
      <xdr:col>0</xdr:col>
      <xdr:colOff>51435</xdr:colOff>
      <xdr:row>41</xdr:row>
      <xdr:rowOff>80645</xdr:rowOff>
    </xdr:from>
    <xdr:to>
      <xdr:col>0</xdr:col>
      <xdr:colOff>933450</xdr:colOff>
      <xdr:row>41</xdr:row>
      <xdr:rowOff>1087120</xdr:rowOff>
    </xdr:to>
    <xdr:pic>
      <xdr:nvPicPr>
        <xdr:cNvPr id="45" name="图片 44"/>
        <xdr:cNvPicPr>
          <a:picLocks noChangeAspect="1"/>
        </xdr:cNvPicPr>
      </xdr:nvPicPr>
      <xdr:blipFill>
        <a:blip r:embed="rId42" cstate="email"/>
        <a:stretch>
          <a:fillRect/>
        </a:stretch>
      </xdr:blipFill>
      <xdr:spPr>
        <a:xfrm>
          <a:off x="51435" y="44971970"/>
          <a:ext cx="882015" cy="1006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74545</xdr:colOff>
      <xdr:row>42</xdr:row>
      <xdr:rowOff>115957</xdr:rowOff>
    </xdr:from>
    <xdr:to>
      <xdr:col>1</xdr:col>
      <xdr:colOff>0</xdr:colOff>
      <xdr:row>42</xdr:row>
      <xdr:rowOff>1060175</xdr:rowOff>
    </xdr:to>
    <xdr:pic>
      <xdr:nvPicPr>
        <xdr:cNvPr id="46" name="图片 45" descr="QQ截图20170114224128.jpg"/>
        <xdr:cNvPicPr>
          <a:picLocks noChangeAspect="1"/>
        </xdr:cNvPicPr>
      </xdr:nvPicPr>
      <xdr:blipFill>
        <a:blip r:embed="rId43" cstate="email"/>
        <a:stretch>
          <a:fillRect/>
        </a:stretch>
      </xdr:blipFill>
      <xdr:spPr>
        <a:xfrm>
          <a:off x="74295" y="46159420"/>
          <a:ext cx="912495" cy="944245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</xdr:colOff>
      <xdr:row>43</xdr:row>
      <xdr:rowOff>43815</xdr:rowOff>
    </xdr:from>
    <xdr:to>
      <xdr:col>1</xdr:col>
      <xdr:colOff>27829</xdr:colOff>
      <xdr:row>43</xdr:row>
      <xdr:rowOff>1004597</xdr:rowOff>
    </xdr:to>
    <xdr:pic>
      <xdr:nvPicPr>
        <xdr:cNvPr id="48" name="图片 47" descr="QQ截图20170115132517.jpg"/>
        <xdr:cNvPicPr>
          <a:picLocks noChangeAspect="1"/>
        </xdr:cNvPicPr>
      </xdr:nvPicPr>
      <xdr:blipFill>
        <a:blip r:embed="rId44" cstate="email"/>
        <a:stretch>
          <a:fillRect/>
        </a:stretch>
      </xdr:blipFill>
      <xdr:spPr>
        <a:xfrm>
          <a:off x="60960" y="47240190"/>
          <a:ext cx="953135" cy="960755"/>
        </a:xfrm>
        <a:prstGeom prst="rect">
          <a:avLst/>
        </a:prstGeom>
      </xdr:spPr>
    </xdr:pic>
    <xdr:clientData/>
  </xdr:twoCellAnchor>
  <xdr:twoCellAnchor>
    <xdr:from>
      <xdr:col>0</xdr:col>
      <xdr:colOff>11430</xdr:colOff>
      <xdr:row>44</xdr:row>
      <xdr:rowOff>104140</xdr:rowOff>
    </xdr:from>
    <xdr:to>
      <xdr:col>0</xdr:col>
      <xdr:colOff>847725</xdr:colOff>
      <xdr:row>44</xdr:row>
      <xdr:rowOff>1036320</xdr:rowOff>
    </xdr:to>
    <xdr:pic>
      <xdr:nvPicPr>
        <xdr:cNvPr id="43" name="图片 42"/>
        <xdr:cNvPicPr>
          <a:picLocks noChangeAspect="1"/>
        </xdr:cNvPicPr>
      </xdr:nvPicPr>
      <xdr:blipFill>
        <a:blip r:embed="rId45" cstate="email"/>
        <a:stretch>
          <a:fillRect/>
        </a:stretch>
      </xdr:blipFill>
      <xdr:spPr>
        <a:xfrm>
          <a:off x="11430" y="48453040"/>
          <a:ext cx="836295" cy="932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967691</xdr:colOff>
      <xdr:row>46</xdr:row>
      <xdr:rowOff>1027043</xdr:rowOff>
    </xdr:to>
    <xdr:pic>
      <xdr:nvPicPr>
        <xdr:cNvPr id="47" name="图片 46" descr="QQ截图20170115230323.jpg"/>
        <xdr:cNvPicPr>
          <a:picLocks noChangeAspect="1"/>
        </xdr:cNvPicPr>
      </xdr:nvPicPr>
      <xdr:blipFill>
        <a:blip r:embed="rId46" cstate="email"/>
        <a:stretch>
          <a:fillRect/>
        </a:stretch>
      </xdr:blipFill>
      <xdr:spPr>
        <a:xfrm>
          <a:off x="0" y="50653950"/>
          <a:ext cx="967105" cy="10267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960782</xdr:colOff>
      <xdr:row>47</xdr:row>
      <xdr:rowOff>1026202</xdr:rowOff>
    </xdr:to>
    <xdr:pic>
      <xdr:nvPicPr>
        <xdr:cNvPr id="49" name="图片 48" descr="QQ截图20170115232529.jpg"/>
        <xdr:cNvPicPr>
          <a:picLocks noChangeAspect="1"/>
        </xdr:cNvPicPr>
      </xdr:nvPicPr>
      <xdr:blipFill>
        <a:blip r:embed="rId47" cstate="email"/>
        <a:stretch>
          <a:fillRect/>
        </a:stretch>
      </xdr:blipFill>
      <xdr:spPr>
        <a:xfrm>
          <a:off x="0" y="51806475"/>
          <a:ext cx="960755" cy="1026160"/>
        </a:xfrm>
        <a:prstGeom prst="rect">
          <a:avLst/>
        </a:prstGeom>
      </xdr:spPr>
    </xdr:pic>
    <xdr:clientData/>
  </xdr:twoCellAnchor>
  <xdr:twoCellAnchor>
    <xdr:from>
      <xdr:col>0</xdr:col>
      <xdr:colOff>22860</xdr:colOff>
      <xdr:row>45</xdr:row>
      <xdr:rowOff>67310</xdr:rowOff>
    </xdr:from>
    <xdr:to>
      <xdr:col>0</xdr:col>
      <xdr:colOff>957580</xdr:colOff>
      <xdr:row>45</xdr:row>
      <xdr:rowOff>1083310</xdr:rowOff>
    </xdr:to>
    <xdr:pic>
      <xdr:nvPicPr>
        <xdr:cNvPr id="41" name="图片 40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22860" y="49568735"/>
          <a:ext cx="934720" cy="1016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detail.1688.com/offer/525739109360.html?spm=b26110380.sw311.0.0.2w3SJa" TargetMode="External"/><Relationship Id="rId8" Type="http://schemas.openxmlformats.org/officeDocument/2006/relationships/hyperlink" Target="https://detail.1688.com/offer/525196220868.html?spm=b26110380.8015204.xshy005.911.FMmHAe" TargetMode="External"/><Relationship Id="rId7" Type="http://schemas.openxmlformats.org/officeDocument/2006/relationships/hyperlink" Target="https://detail.1688.com/offer/534650922032.html" TargetMode="External"/><Relationship Id="rId6" Type="http://schemas.openxmlformats.org/officeDocument/2006/relationships/hyperlink" Target="https://detail.1688.com/offer/539601777542.html?spm=b26110380.8015204.1688002.1.tV3mIo" TargetMode="External"/><Relationship Id="rId5" Type="http://schemas.openxmlformats.org/officeDocument/2006/relationships/hyperlink" Target="https://detail.1688.com/offer/521926765457.html?spm=a2615.7691456.0.0.Iw9wYb" TargetMode="External"/><Relationship Id="rId4" Type="http://schemas.openxmlformats.org/officeDocument/2006/relationships/hyperlink" Target="https://item.taobao.com/item.htm?spm=a230r.1.0.0.NVkYXr&amp;id=535812571550&amp;ns=1" TargetMode="External"/><Relationship Id="rId37" Type="http://schemas.openxmlformats.org/officeDocument/2006/relationships/hyperlink" Target="https://detail.1688.com/offer/525529106954.html?spm=a2615.7691456.0.0.4Tm2o6" TargetMode="External"/><Relationship Id="rId36" Type="http://schemas.openxmlformats.org/officeDocument/2006/relationships/hyperlink" Target="https://detail.1688.com/offer/525494755952.html?spm=a2615.7691456.0.0.2qsBMx" TargetMode="External"/><Relationship Id="rId35" Type="http://schemas.openxmlformats.org/officeDocument/2006/relationships/hyperlink" Target="https://detail.1688.com/offer/538321839564.html?spm=b26110380.sw1037005.0.0.jmc4NW" TargetMode="External"/><Relationship Id="rId34" Type="http://schemas.openxmlformats.org/officeDocument/2006/relationships/hyperlink" Target="https://detail.1688.com/offer/524129595472.html?spm=a2615.7691456.0.0.5vRcmp" TargetMode="External"/><Relationship Id="rId33" Type="http://schemas.openxmlformats.org/officeDocument/2006/relationships/hyperlink" Target="https://detail.1688.com/offer/534135284523.html?spm=a2615.2177701.0.0.bCxxaP" TargetMode="External"/><Relationship Id="rId32" Type="http://schemas.openxmlformats.org/officeDocument/2006/relationships/hyperlink" Target="https://detail.1688.com/offer/538656905495.html?spm=b26110380.sw1037004.0.0.dRfQA7&amp;sk=consign" TargetMode="External"/><Relationship Id="rId31" Type="http://schemas.openxmlformats.org/officeDocument/2006/relationships/hyperlink" Target="https://detail.1688.com/offer/531965973421.html?spm=a2615.7691456.0.0.MQ5cDO" TargetMode="External"/><Relationship Id="rId30" Type="http://schemas.openxmlformats.org/officeDocument/2006/relationships/hyperlink" Target="https://detail.1688.com/offer/531232169182.html?spm=a261y.7663282.0.0.1DCfuw" TargetMode="External"/><Relationship Id="rId3" Type="http://schemas.openxmlformats.org/officeDocument/2006/relationships/hyperlink" Target="https://detail.1688.com/offer/532946594199.html?spm=a2615.7691456.0.0.KfqxAP" TargetMode="External"/><Relationship Id="rId29" Type="http://schemas.openxmlformats.org/officeDocument/2006/relationships/hyperlink" Target="https://detail.1688.com/offer/523975460031.html?spm=b26110380.8015204.1688002.1.dPdaJX" TargetMode="External"/><Relationship Id="rId28" Type="http://schemas.openxmlformats.org/officeDocument/2006/relationships/hyperlink" Target="https://detail.1688.com/offer/39363390916.html?spm=b26110380.sw56474001.0.0.AOuyqk" TargetMode="External"/><Relationship Id="rId27" Type="http://schemas.openxmlformats.org/officeDocument/2006/relationships/hyperlink" Target="https://detail.1688.com/offer/537733197961.html?spm=b26110380.8015204.tkhy006.2.6IBVa5" TargetMode="External"/><Relationship Id="rId26" Type="http://schemas.openxmlformats.org/officeDocument/2006/relationships/hyperlink" Target="https://detail.1688.com/offer/522866160965.html?spm=b26110380.8015204.1688002.2.oTUzYR" TargetMode="External"/><Relationship Id="rId25" Type="http://schemas.openxmlformats.org/officeDocument/2006/relationships/hyperlink" Target="https://detail.1688.com/offer/536564720843.html?spm=a261y.7663282.0.0.CfpkXA&amp;sk=consign" TargetMode="External"/><Relationship Id="rId24" Type="http://schemas.openxmlformats.org/officeDocument/2006/relationships/hyperlink" Target="https://detail.1688.com/offer/522617209176.html?spm=0.0.0.0.OkHehB&amp;sk=consign" TargetMode="External"/><Relationship Id="rId23" Type="http://schemas.openxmlformats.org/officeDocument/2006/relationships/hyperlink" Target="https://detail.1688.com/offer/536605241945.html?spm=b26110380.8015204.xshy005.79.X6yxQK" TargetMode="External"/><Relationship Id="rId22" Type="http://schemas.openxmlformats.org/officeDocument/2006/relationships/hyperlink" Target="https://detail.1688.com/offer/538358020263.html?spm=a2615.7691456.0.0.BXbA7w" TargetMode="External"/><Relationship Id="rId21" Type="http://schemas.openxmlformats.org/officeDocument/2006/relationships/hyperlink" Target="https://detail.1688.com/offer/537572849225.html?spm=a2615.7691456.0.0.0jr1X8" TargetMode="External"/><Relationship Id="rId20" Type="http://schemas.openxmlformats.org/officeDocument/2006/relationships/hyperlink" Target="https://detail.1688.com/offer/535604104982.html?spm=a2615.7691456.0.0.ceDRcB" TargetMode="External"/><Relationship Id="rId2" Type="http://schemas.openxmlformats.org/officeDocument/2006/relationships/hyperlink" Target="https://detail.1688.com/offer/43388465240.html?spm=a2615.7691456.0.0.SVo0SF" TargetMode="External"/><Relationship Id="rId19" Type="http://schemas.openxmlformats.org/officeDocument/2006/relationships/hyperlink" Target="https://detail.1688.com/offer/537712350771.html?spm=a261y.7663282.0.0.HGrgRG&amp;sk=consign" TargetMode="External"/><Relationship Id="rId18" Type="http://schemas.openxmlformats.org/officeDocument/2006/relationships/hyperlink" Target="https://detail.1688.com/offer/542005628301.html?spm=a2615.7691456.0.0.E27Va6" TargetMode="External"/><Relationship Id="rId17" Type="http://schemas.openxmlformats.org/officeDocument/2006/relationships/hyperlink" Target="https://detail.1688.com/offer/539748592006.html?spm=a2615.7691456.0.0.gzA0aC" TargetMode="External"/><Relationship Id="rId16" Type="http://schemas.openxmlformats.org/officeDocument/2006/relationships/hyperlink" Target="https://detail.1688.com/offer/531099455627.html?spm=b26110380.sw311.0.0.NlP3tV" TargetMode="External"/><Relationship Id="rId15" Type="http://schemas.openxmlformats.org/officeDocument/2006/relationships/hyperlink" Target="https://detail.1688.com/offer/525328573875.html?spm=a2615.2177701.0.0.inGNvk" TargetMode="External"/><Relationship Id="rId14" Type="http://schemas.openxmlformats.org/officeDocument/2006/relationships/hyperlink" Target="https://detail.1688.com/offer/37436493140.html?spm=a261y.7663282.0.0.Bdoqfg" TargetMode="External"/><Relationship Id="rId13" Type="http://schemas.openxmlformats.org/officeDocument/2006/relationships/hyperlink" Target="https://detail.1688.com/offer/539024831638.html?spm=a2615.7691456.0.0.erl0H2" TargetMode="External"/><Relationship Id="rId12" Type="http://schemas.openxmlformats.org/officeDocument/2006/relationships/hyperlink" Target="https://detail.1688.com/offer/539464650849.html?spm=b26110380.8015204.tkhy006.13.LriGRm" TargetMode="External"/><Relationship Id="rId11" Type="http://schemas.openxmlformats.org/officeDocument/2006/relationships/hyperlink" Target="https://detail.1688.com/offer/523084291442.html?spm=b26110380.8015204.tkhy006.2.7zxqcs" TargetMode="External"/><Relationship Id="rId10" Type="http://schemas.openxmlformats.org/officeDocument/2006/relationships/hyperlink" Target="https://detail.1688.com/offer/536964765017.html?spm=b26110380.8015204.1688002.2.0qEfTf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55"/>
  <sheetViews>
    <sheetView tabSelected="1" zoomScale="115" zoomScaleNormal="115" topLeftCell="E1" workbookViewId="0">
      <pane ySplit="1" topLeftCell="A44" activePane="bottomLeft" state="frozen"/>
      <selection/>
      <selection pane="bottomLeft" activeCell="S46" sqref="S46"/>
    </sheetView>
  </sheetViews>
  <sheetFormatPr defaultColWidth="9" defaultRowHeight="14"/>
  <cols>
    <col min="1" max="1" width="14.1272727272727" customWidth="1"/>
    <col min="2" max="2" width="9.5" customWidth="1"/>
    <col min="3" max="3" width="7.5" customWidth="1"/>
    <col min="4" max="4" width="17.3727272727273" customWidth="1"/>
    <col min="5" max="5" width="7.26363636363636" customWidth="1"/>
    <col min="6" max="6" width="8.92727272727273" customWidth="1"/>
    <col min="7" max="7" width="7.50909090909091" customWidth="1"/>
    <col min="8" max="8" width="7.34545454545455" customWidth="1"/>
    <col min="10" max="10" width="11.2545454545455" customWidth="1"/>
    <col min="11" max="11" width="10.5090909090909" customWidth="1"/>
    <col min="12" max="12" width="7.62727272727273" customWidth="1"/>
    <col min="13" max="13" width="11.8727272727273" customWidth="1"/>
    <col min="14" max="15" width="11.6272727272727" customWidth="1"/>
    <col min="16" max="16" width="9.87272727272727" customWidth="1"/>
    <col min="17" max="17" width="6.5" customWidth="1"/>
    <col min="18" max="18" width="6.87272727272727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86.25" customHeight="1" spans="1:18">
      <c r="A2" s="1"/>
      <c r="B2" s="1">
        <v>16072601</v>
      </c>
      <c r="C2" s="1" t="s">
        <v>18</v>
      </c>
      <c r="D2" s="1" t="s">
        <v>19</v>
      </c>
      <c r="E2" s="1">
        <v>33</v>
      </c>
      <c r="F2" s="1">
        <v>2</v>
      </c>
      <c r="G2" s="3">
        <v>0.25</v>
      </c>
      <c r="H2" s="4">
        <v>0.3</v>
      </c>
      <c r="I2" s="3">
        <v>0.15</v>
      </c>
      <c r="J2" s="10">
        <f t="shared" ref="J2:J47" si="0">(E2+F2+($K$55*H2+$M$55)*$L$55)/(1-G2)/(1-$O$55)/(1-I2)/$N$55</f>
        <v>16.8747806027782</v>
      </c>
      <c r="K2" s="11">
        <f t="shared" ref="K2" si="1">(E2+F2+($K$55*H2+$M$55)*$L$55)/(1-G2)/(1-$P$55)/(1-I2)/$N$55</f>
        <v>18.2644684171246</v>
      </c>
      <c r="L2" s="1">
        <f t="shared" ref="L2" si="2">E2+F2+($K$55*H2+$M$55)*$L$55</f>
        <v>67.3</v>
      </c>
      <c r="M2" s="12">
        <f t="shared" ref="M2" si="3">L2/(1-G2)/(1-$O$55)/$N$55</f>
        <v>14.3435635123615</v>
      </c>
      <c r="N2" s="12">
        <f t="shared" ref="N2" si="4">L2/(1-G2)/(1-$P$55)/$N$55</f>
        <v>15.5247981545559</v>
      </c>
      <c r="O2" s="12">
        <f>L2/(1-G2)/$N$55</f>
        <v>13.1960784313726</v>
      </c>
      <c r="P2" s="13">
        <f>O2*$N$55-L2</f>
        <v>22.4333333333333</v>
      </c>
      <c r="Q2" s="1">
        <v>1</v>
      </c>
      <c r="R2" s="1">
        <v>0</v>
      </c>
    </row>
    <row r="3" ht="86.25" customHeight="1" spans="1:18">
      <c r="A3" s="1"/>
      <c r="B3" s="1">
        <v>16072701</v>
      </c>
      <c r="C3" s="1" t="s">
        <v>18</v>
      </c>
      <c r="D3" s="1" t="s">
        <v>20</v>
      </c>
      <c r="E3" s="1">
        <v>12</v>
      </c>
      <c r="F3" s="1">
        <v>3</v>
      </c>
      <c r="G3" s="3">
        <v>0.25</v>
      </c>
      <c r="H3" s="4">
        <v>0.2</v>
      </c>
      <c r="I3" s="3">
        <v>0.25</v>
      </c>
      <c r="J3" s="10">
        <f t="shared" si="0"/>
        <v>11.02585961921</v>
      </c>
      <c r="K3" s="11">
        <f t="shared" ref="K3:K6" si="5">(E3+F3+($K$55*H3+$M$55)*$L$55)/(1-G3)/(1-$P$55)/(1-I3)/$N$55</f>
        <v>11.9338715878508</v>
      </c>
      <c r="L3" s="1">
        <f t="shared" ref="L3:L6" si="6">E3+F3+($K$55*H3+$M$55)*$L$55</f>
        <v>38.8</v>
      </c>
      <c r="M3" s="12">
        <f t="shared" ref="M3:M6" si="7">L3/(1-G3)/(1-$O$55)/$N$55</f>
        <v>8.2693947144075</v>
      </c>
      <c r="N3" s="12">
        <f t="shared" ref="N3:N6" si="8">L3/(1-G3)/(1-$P$55)/$N$55</f>
        <v>8.95040369088812</v>
      </c>
      <c r="O3" s="12">
        <f t="shared" ref="O3:O6" si="9">L3/(1-G3)/$N$55</f>
        <v>7.6078431372549</v>
      </c>
      <c r="P3" s="13">
        <f t="shared" ref="P3:P6" si="10">O3*$N$55-L3</f>
        <v>12.9333333333333</v>
      </c>
      <c r="Q3" s="1">
        <v>1</v>
      </c>
      <c r="R3" s="1">
        <v>1</v>
      </c>
    </row>
    <row r="4" ht="69.75" customHeight="1" spans="1:18">
      <c r="A4" s="1"/>
      <c r="B4" s="1">
        <v>16072901</v>
      </c>
      <c r="C4" s="1" t="s">
        <v>21</v>
      </c>
      <c r="D4" s="5" t="s">
        <v>22</v>
      </c>
      <c r="E4" s="1">
        <v>34</v>
      </c>
      <c r="F4" s="1">
        <v>5</v>
      </c>
      <c r="G4" s="3">
        <v>0.25</v>
      </c>
      <c r="H4" s="1">
        <v>0.2</v>
      </c>
      <c r="I4" s="3">
        <v>0.3</v>
      </c>
      <c r="J4" s="10">
        <f t="shared" si="0"/>
        <v>19.1206917549629</v>
      </c>
      <c r="K4" s="11">
        <f t="shared" si="5"/>
        <v>20.6953369583127</v>
      </c>
      <c r="L4" s="1">
        <f t="shared" si="6"/>
        <v>62.8</v>
      </c>
      <c r="M4" s="12">
        <f t="shared" si="7"/>
        <v>13.384484228474</v>
      </c>
      <c r="N4" s="12">
        <f t="shared" si="8"/>
        <v>14.4867358708189</v>
      </c>
      <c r="O4" s="12">
        <f t="shared" si="9"/>
        <v>12.3137254901961</v>
      </c>
      <c r="P4" s="13">
        <f t="shared" si="10"/>
        <v>20.9333333333333</v>
      </c>
      <c r="Q4" s="1">
        <v>1</v>
      </c>
      <c r="R4" s="1">
        <v>1</v>
      </c>
    </row>
    <row r="5" ht="78" customHeight="1" spans="1:18">
      <c r="A5" s="1"/>
      <c r="B5" s="1">
        <v>16073001</v>
      </c>
      <c r="C5" s="1" t="s">
        <v>23</v>
      </c>
      <c r="D5" s="5" t="s">
        <v>24</v>
      </c>
      <c r="E5" s="1">
        <v>27</v>
      </c>
      <c r="F5" s="1">
        <v>5</v>
      </c>
      <c r="G5" s="3">
        <v>0.25</v>
      </c>
      <c r="H5" s="1">
        <v>0.4</v>
      </c>
      <c r="I5" s="3">
        <v>0.15</v>
      </c>
      <c r="J5" s="10">
        <f t="shared" si="0"/>
        <v>18.2538488541197</v>
      </c>
      <c r="K5" s="11">
        <f t="shared" si="5"/>
        <v>19.7571069950472</v>
      </c>
      <c r="L5" s="1">
        <f t="shared" si="6"/>
        <v>72.8</v>
      </c>
      <c r="M5" s="12">
        <f t="shared" si="7"/>
        <v>15.5157715260017</v>
      </c>
      <c r="N5" s="12">
        <f t="shared" si="8"/>
        <v>16.7935409457901</v>
      </c>
      <c r="O5" s="12">
        <f t="shared" si="9"/>
        <v>14.2745098039216</v>
      </c>
      <c r="P5" s="13">
        <f t="shared" si="10"/>
        <v>24.2666666666667</v>
      </c>
      <c r="Q5" s="1">
        <v>1</v>
      </c>
      <c r="R5" s="1">
        <v>1</v>
      </c>
    </row>
    <row r="6" ht="78" customHeight="1" spans="1:19">
      <c r="A6" s="4"/>
      <c r="B6" s="1">
        <v>16073002</v>
      </c>
      <c r="C6" s="1" t="s">
        <v>25</v>
      </c>
      <c r="D6" s="5" t="s">
        <v>26</v>
      </c>
      <c r="E6" s="1">
        <v>31</v>
      </c>
      <c r="F6" s="1">
        <v>2</v>
      </c>
      <c r="G6" s="3">
        <v>0.2</v>
      </c>
      <c r="H6" s="1">
        <v>0.3</v>
      </c>
      <c r="I6" s="3">
        <v>0.15</v>
      </c>
      <c r="J6" s="10">
        <f t="shared" si="0"/>
        <v>15.3499699112381</v>
      </c>
      <c r="K6" s="11">
        <f t="shared" si="5"/>
        <v>16.6140850803989</v>
      </c>
      <c r="L6" s="1">
        <f t="shared" si="6"/>
        <v>65.3</v>
      </c>
      <c r="M6" s="12">
        <f t="shared" si="7"/>
        <v>13.0474744245524</v>
      </c>
      <c r="N6" s="12">
        <f t="shared" si="8"/>
        <v>14.1219723183391</v>
      </c>
      <c r="O6" s="12">
        <f t="shared" si="9"/>
        <v>12.0036764705882</v>
      </c>
      <c r="P6" s="13">
        <f t="shared" si="10"/>
        <v>16.325</v>
      </c>
      <c r="Q6" s="1">
        <v>0</v>
      </c>
      <c r="R6" s="1">
        <v>1</v>
      </c>
      <c r="S6" s="7" t="s">
        <v>26</v>
      </c>
    </row>
    <row r="7" ht="69" customHeight="1" spans="1:18">
      <c r="A7" s="1"/>
      <c r="B7" s="1">
        <v>16080301</v>
      </c>
      <c r="C7" s="1" t="s">
        <v>23</v>
      </c>
      <c r="D7" s="1" t="s">
        <v>27</v>
      </c>
      <c r="E7" s="1">
        <v>23</v>
      </c>
      <c r="F7" s="1">
        <v>5</v>
      </c>
      <c r="G7" s="3">
        <v>0.25</v>
      </c>
      <c r="H7" s="1">
        <v>0.4</v>
      </c>
      <c r="I7" s="3">
        <v>0.15</v>
      </c>
      <c r="J7" s="10">
        <f t="shared" si="0"/>
        <v>17.2508901258713</v>
      </c>
      <c r="K7" s="11">
        <f t="shared" ref="K7:K47" si="11">(E7+F7+($K$55*H7+$M$55)*$L$55)/(1-G7)/(1-$P$55)/(1-I7)/$N$55</f>
        <v>18.671551665649</v>
      </c>
      <c r="L7" s="1">
        <f t="shared" ref="L7:L47" si="12">E7+F7+($K$55*H7+$M$55)*$L$55</f>
        <v>68.8</v>
      </c>
      <c r="M7" s="12">
        <f t="shared" ref="M7:M47" si="13">L7/(1-G7)/(1-$O$55)/$N$55</f>
        <v>14.6632566069906</v>
      </c>
      <c r="N7" s="12">
        <f t="shared" ref="N7:N47" si="14">L7/(1-G7)/(1-$P$55)/$N$55</f>
        <v>15.8708189158016</v>
      </c>
      <c r="O7" s="12">
        <f t="shared" ref="O7:O47" si="15">L7/(1-G7)/$N$55</f>
        <v>13.4901960784314</v>
      </c>
      <c r="P7" s="13">
        <f t="shared" ref="P7:P47" si="16">O7*$N$55-L7</f>
        <v>22.9333333333333</v>
      </c>
      <c r="Q7" s="1">
        <v>1</v>
      </c>
      <c r="R7" s="1">
        <v>1</v>
      </c>
    </row>
    <row r="8" ht="78" customHeight="1" spans="2:18">
      <c r="B8">
        <v>16080401</v>
      </c>
      <c r="C8" s="1" t="s">
        <v>28</v>
      </c>
      <c r="D8" s="6" t="s">
        <v>29</v>
      </c>
      <c r="E8">
        <v>39</v>
      </c>
      <c r="F8">
        <v>5</v>
      </c>
      <c r="G8" s="3">
        <v>0.2</v>
      </c>
      <c r="H8">
        <v>0.45</v>
      </c>
      <c r="I8" s="14">
        <v>0.5</v>
      </c>
      <c r="J8" s="10">
        <f t="shared" si="0"/>
        <v>35.5858375959079</v>
      </c>
      <c r="K8" s="11">
        <f t="shared" si="11"/>
        <v>38.5164359861592</v>
      </c>
      <c r="L8" s="1">
        <f t="shared" si="12"/>
        <v>89.05</v>
      </c>
      <c r="M8" s="12">
        <f t="shared" si="13"/>
        <v>17.792918797954</v>
      </c>
      <c r="N8" s="12">
        <f t="shared" si="14"/>
        <v>19.2582179930796</v>
      </c>
      <c r="O8" s="12">
        <f t="shared" si="15"/>
        <v>16.3694852941176</v>
      </c>
      <c r="P8" s="13">
        <f t="shared" si="16"/>
        <v>22.2625</v>
      </c>
      <c r="Q8">
        <v>1</v>
      </c>
      <c r="R8">
        <v>1</v>
      </c>
    </row>
    <row r="9" ht="92.25" customHeight="1" spans="2:18">
      <c r="B9">
        <v>16100801</v>
      </c>
      <c r="C9" s="1" t="s">
        <v>18</v>
      </c>
      <c r="D9" s="6" t="s">
        <v>30</v>
      </c>
      <c r="E9">
        <v>32</v>
      </c>
      <c r="F9">
        <v>2</v>
      </c>
      <c r="G9" s="3">
        <v>0.25</v>
      </c>
      <c r="H9">
        <v>0.45</v>
      </c>
      <c r="I9" s="14">
        <v>0.2</v>
      </c>
      <c r="J9" s="10">
        <f t="shared" si="0"/>
        <v>21.0597826086956</v>
      </c>
      <c r="K9" s="11">
        <f t="shared" si="11"/>
        <v>22.7941176470588</v>
      </c>
      <c r="L9" s="1">
        <f t="shared" si="12"/>
        <v>79.05</v>
      </c>
      <c r="M9" s="12">
        <f t="shared" si="13"/>
        <v>16.8478260869565</v>
      </c>
      <c r="N9" s="12">
        <f t="shared" si="14"/>
        <v>18.2352941176471</v>
      </c>
      <c r="O9" s="12">
        <f t="shared" si="15"/>
        <v>15.5</v>
      </c>
      <c r="P9" s="13">
        <f t="shared" si="16"/>
        <v>26.35</v>
      </c>
      <c r="Q9">
        <v>1</v>
      </c>
      <c r="R9">
        <v>1</v>
      </c>
    </row>
    <row r="10" ht="89.25" customHeight="1" spans="2:18">
      <c r="B10">
        <v>16100901</v>
      </c>
      <c r="C10" s="1" t="s">
        <v>18</v>
      </c>
      <c r="D10" s="6" t="s">
        <v>31</v>
      </c>
      <c r="E10">
        <v>46</v>
      </c>
      <c r="F10">
        <v>2</v>
      </c>
      <c r="G10" s="3">
        <v>0.25</v>
      </c>
      <c r="H10">
        <v>0.8</v>
      </c>
      <c r="I10" s="14">
        <v>0.3</v>
      </c>
      <c r="J10" s="10">
        <f t="shared" si="0"/>
        <v>37.3888685909146</v>
      </c>
      <c r="K10" s="11">
        <f t="shared" si="11"/>
        <v>40.467951886637</v>
      </c>
      <c r="L10" s="1">
        <f t="shared" si="12"/>
        <v>122.8</v>
      </c>
      <c r="M10" s="12">
        <f t="shared" si="13"/>
        <v>26.1722080136402</v>
      </c>
      <c r="N10" s="12">
        <f t="shared" si="14"/>
        <v>28.3275663206459</v>
      </c>
      <c r="O10" s="12">
        <f t="shared" si="15"/>
        <v>24.078431372549</v>
      </c>
      <c r="P10" s="13">
        <f t="shared" si="16"/>
        <v>40.9333333333333</v>
      </c>
      <c r="Q10">
        <v>1</v>
      </c>
      <c r="R10">
        <v>1</v>
      </c>
    </row>
    <row r="11" ht="95.25" customHeight="1" spans="2:18">
      <c r="B11">
        <v>16101601</v>
      </c>
      <c r="C11" s="1" t="s">
        <v>18</v>
      </c>
      <c r="D11" s="6" t="s">
        <v>32</v>
      </c>
      <c r="E11">
        <v>88</v>
      </c>
      <c r="F11">
        <v>2</v>
      </c>
      <c r="G11" s="3">
        <v>0.25</v>
      </c>
      <c r="H11">
        <v>0.4</v>
      </c>
      <c r="I11" s="14">
        <v>0.15</v>
      </c>
      <c r="J11" s="10">
        <f t="shared" si="0"/>
        <v>32.7967504137205</v>
      </c>
      <c r="K11" s="11">
        <f t="shared" si="11"/>
        <v>35.497659271321</v>
      </c>
      <c r="L11" s="1">
        <f t="shared" si="12"/>
        <v>130.8</v>
      </c>
      <c r="M11" s="12">
        <f t="shared" si="13"/>
        <v>27.8772378516624</v>
      </c>
      <c r="N11" s="12">
        <f t="shared" si="14"/>
        <v>30.1730103806228</v>
      </c>
      <c r="O11" s="12">
        <f t="shared" si="15"/>
        <v>25.6470588235294</v>
      </c>
      <c r="P11" s="13">
        <f t="shared" si="16"/>
        <v>43.6</v>
      </c>
      <c r="Q11">
        <v>1</v>
      </c>
      <c r="R11">
        <v>1</v>
      </c>
    </row>
    <row r="12" ht="81.75" customHeight="1" spans="2:18">
      <c r="B12">
        <v>16101602</v>
      </c>
      <c r="C12" s="1" t="s">
        <v>18</v>
      </c>
      <c r="D12" s="6" t="s">
        <v>33</v>
      </c>
      <c r="E12">
        <v>78</v>
      </c>
      <c r="F12">
        <v>2</v>
      </c>
      <c r="G12" s="3">
        <v>0.26</v>
      </c>
      <c r="H12">
        <v>0.5</v>
      </c>
      <c r="I12" s="14">
        <v>0.15</v>
      </c>
      <c r="J12" s="10">
        <f t="shared" si="0"/>
        <v>32.8587576594196</v>
      </c>
      <c r="K12" s="11">
        <f t="shared" si="11"/>
        <v>35.5647729960777</v>
      </c>
      <c r="L12" s="1">
        <f t="shared" si="12"/>
        <v>129.3</v>
      </c>
      <c r="M12" s="12">
        <f t="shared" si="13"/>
        <v>27.9299440105067</v>
      </c>
      <c r="N12" s="12">
        <f t="shared" si="14"/>
        <v>30.230057046666</v>
      </c>
      <c r="O12" s="12">
        <f t="shared" si="15"/>
        <v>25.6955484896661</v>
      </c>
      <c r="P12" s="13">
        <f t="shared" si="16"/>
        <v>45.4297297297297</v>
      </c>
      <c r="Q12">
        <v>0</v>
      </c>
      <c r="R12">
        <v>1</v>
      </c>
    </row>
    <row r="13" ht="89.1" customHeight="1" spans="2:18">
      <c r="B13">
        <v>16101701</v>
      </c>
      <c r="C13" s="1" t="s">
        <v>23</v>
      </c>
      <c r="D13" s="6" t="s">
        <v>34</v>
      </c>
      <c r="E13">
        <v>23</v>
      </c>
      <c r="F13">
        <v>1</v>
      </c>
      <c r="G13" s="3">
        <v>0.25</v>
      </c>
      <c r="H13">
        <v>0.35</v>
      </c>
      <c r="I13" s="14">
        <v>0.15</v>
      </c>
      <c r="J13" s="10">
        <f t="shared" si="0"/>
        <v>15.1822877488591</v>
      </c>
      <c r="K13" s="11">
        <f t="shared" si="11"/>
        <v>16.4325937987652</v>
      </c>
      <c r="L13" s="1">
        <f t="shared" si="12"/>
        <v>60.55</v>
      </c>
      <c r="M13" s="12">
        <f t="shared" si="13"/>
        <v>12.9049445865303</v>
      </c>
      <c r="N13" s="12">
        <f t="shared" si="14"/>
        <v>13.9677047289504</v>
      </c>
      <c r="O13" s="12">
        <f t="shared" si="15"/>
        <v>11.8725490196078</v>
      </c>
      <c r="P13" s="13">
        <f t="shared" si="16"/>
        <v>20.1833333333333</v>
      </c>
      <c r="Q13">
        <v>1</v>
      </c>
      <c r="R13">
        <v>1</v>
      </c>
    </row>
    <row r="14" ht="84" customHeight="1" spans="2:18">
      <c r="B14">
        <v>16101703</v>
      </c>
      <c r="C14" s="1" t="s">
        <v>28</v>
      </c>
      <c r="D14" s="7" t="s">
        <v>35</v>
      </c>
      <c r="E14">
        <v>80</v>
      </c>
      <c r="F14">
        <v>2</v>
      </c>
      <c r="G14" s="3">
        <v>0.25</v>
      </c>
      <c r="H14">
        <v>0.6</v>
      </c>
      <c r="I14" s="14">
        <v>0.5</v>
      </c>
      <c r="J14" s="10">
        <f t="shared" si="0"/>
        <v>59.5907928388747</v>
      </c>
      <c r="K14" s="11">
        <f t="shared" si="11"/>
        <v>64.4982698961938</v>
      </c>
      <c r="L14" s="1">
        <f t="shared" si="12"/>
        <v>139.8</v>
      </c>
      <c r="M14" s="12">
        <f t="shared" si="13"/>
        <v>29.7953964194373</v>
      </c>
      <c r="N14" s="12">
        <f t="shared" si="14"/>
        <v>32.2491349480969</v>
      </c>
      <c r="O14" s="12">
        <f t="shared" si="15"/>
        <v>27.4117647058824</v>
      </c>
      <c r="P14" s="13">
        <f t="shared" si="16"/>
        <v>46.6</v>
      </c>
      <c r="Q14">
        <v>0</v>
      </c>
      <c r="R14">
        <v>1</v>
      </c>
    </row>
    <row r="15" ht="90.75" customHeight="1" spans="2:18">
      <c r="B15">
        <v>16101702</v>
      </c>
      <c r="C15" s="1" t="s">
        <v>36</v>
      </c>
      <c r="D15" s="7" t="s">
        <v>37</v>
      </c>
      <c r="E15">
        <v>50</v>
      </c>
      <c r="F15">
        <v>1</v>
      </c>
      <c r="G15" s="3">
        <v>0.25</v>
      </c>
      <c r="H15">
        <v>0.4</v>
      </c>
      <c r="I15" s="14">
        <v>0.15</v>
      </c>
      <c r="J15" s="10">
        <f t="shared" si="0"/>
        <v>23.0179028132992</v>
      </c>
      <c r="K15" s="11">
        <f t="shared" si="11"/>
        <v>24.9134948096886</v>
      </c>
      <c r="L15" s="1">
        <f t="shared" si="12"/>
        <v>91.8</v>
      </c>
      <c r="M15" s="12">
        <f t="shared" si="13"/>
        <v>19.5652173913043</v>
      </c>
      <c r="N15" s="12">
        <f t="shared" si="14"/>
        <v>21.1764705882353</v>
      </c>
      <c r="O15" s="12">
        <f t="shared" si="15"/>
        <v>18</v>
      </c>
      <c r="P15" s="13">
        <f t="shared" si="16"/>
        <v>30.6</v>
      </c>
      <c r="Q15">
        <v>0</v>
      </c>
      <c r="R15">
        <v>1</v>
      </c>
    </row>
    <row r="16" ht="90.75" customHeight="1" spans="2:18">
      <c r="B16">
        <v>16101901</v>
      </c>
      <c r="C16" s="1" t="s">
        <v>38</v>
      </c>
      <c r="D16" s="6" t="s">
        <v>39</v>
      </c>
      <c r="E16">
        <v>18</v>
      </c>
      <c r="F16">
        <v>2</v>
      </c>
      <c r="G16" s="3">
        <v>0.2</v>
      </c>
      <c r="H16">
        <v>0.2</v>
      </c>
      <c r="I16" s="14">
        <v>0.25</v>
      </c>
      <c r="J16" s="10">
        <f t="shared" si="0"/>
        <v>11.6687979539642</v>
      </c>
      <c r="K16" s="11">
        <f t="shared" si="11"/>
        <v>12.6297577854671</v>
      </c>
      <c r="L16" s="1">
        <f t="shared" si="12"/>
        <v>43.8</v>
      </c>
      <c r="M16" s="12">
        <f t="shared" si="13"/>
        <v>8.75159846547314</v>
      </c>
      <c r="N16" s="12">
        <f t="shared" si="14"/>
        <v>9.47231833910035</v>
      </c>
      <c r="O16" s="12">
        <f t="shared" si="15"/>
        <v>8.05147058823529</v>
      </c>
      <c r="P16" s="13">
        <f t="shared" si="16"/>
        <v>10.95</v>
      </c>
      <c r="Q16">
        <v>0</v>
      </c>
      <c r="R16">
        <v>1</v>
      </c>
    </row>
    <row r="17" ht="90.75" customHeight="1" spans="2:18">
      <c r="B17">
        <v>16110801</v>
      </c>
      <c r="C17" s="1" t="s">
        <v>23</v>
      </c>
      <c r="D17" s="7" t="s">
        <v>40</v>
      </c>
      <c r="E17">
        <v>20</v>
      </c>
      <c r="F17">
        <v>5</v>
      </c>
      <c r="G17" s="3">
        <v>0.25</v>
      </c>
      <c r="H17">
        <v>0.4</v>
      </c>
      <c r="I17" s="14">
        <v>0.15</v>
      </c>
      <c r="J17" s="10">
        <f t="shared" si="0"/>
        <v>16.4986710796851</v>
      </c>
      <c r="K17" s="11">
        <f t="shared" si="11"/>
        <v>17.8573851686003</v>
      </c>
      <c r="L17" s="1">
        <f t="shared" si="12"/>
        <v>65.8</v>
      </c>
      <c r="M17" s="12">
        <f t="shared" si="13"/>
        <v>14.0238704177323</v>
      </c>
      <c r="N17" s="12">
        <f t="shared" si="14"/>
        <v>15.1787773933103</v>
      </c>
      <c r="O17" s="12">
        <f t="shared" si="15"/>
        <v>12.9019607843137</v>
      </c>
      <c r="P17" s="13">
        <f t="shared" si="16"/>
        <v>21.9333333333333</v>
      </c>
      <c r="Q17" s="14">
        <v>0.15</v>
      </c>
      <c r="R17" s="14">
        <v>0.45</v>
      </c>
    </row>
    <row r="18" ht="90.75" customHeight="1" spans="2:18">
      <c r="B18">
        <v>16110802</v>
      </c>
      <c r="C18" s="1" t="s">
        <v>23</v>
      </c>
      <c r="D18" s="8" t="s">
        <v>41</v>
      </c>
      <c r="E18">
        <v>20</v>
      </c>
      <c r="F18">
        <v>5</v>
      </c>
      <c r="G18" s="3">
        <v>0.25</v>
      </c>
      <c r="H18">
        <v>0.4</v>
      </c>
      <c r="I18" s="14">
        <v>0.15</v>
      </c>
      <c r="J18" s="10">
        <f t="shared" si="0"/>
        <v>16.4986710796851</v>
      </c>
      <c r="K18" s="11">
        <f t="shared" si="11"/>
        <v>17.8573851686003</v>
      </c>
      <c r="L18" s="1">
        <f t="shared" si="12"/>
        <v>65.8</v>
      </c>
      <c r="M18" s="12">
        <f t="shared" si="13"/>
        <v>14.0238704177323</v>
      </c>
      <c r="N18" s="12">
        <f t="shared" si="14"/>
        <v>15.1787773933103</v>
      </c>
      <c r="O18" s="12">
        <f t="shared" si="15"/>
        <v>12.9019607843137</v>
      </c>
      <c r="P18" s="13">
        <f t="shared" si="16"/>
        <v>21.9333333333333</v>
      </c>
      <c r="Q18" s="14">
        <v>0.15</v>
      </c>
      <c r="R18" s="14">
        <v>0.4</v>
      </c>
    </row>
    <row r="19" ht="90.75" customHeight="1" spans="2:18">
      <c r="B19">
        <v>16110901</v>
      </c>
      <c r="C19" s="1" t="s">
        <v>42</v>
      </c>
      <c r="D19" s="7" t="s">
        <v>43</v>
      </c>
      <c r="E19">
        <v>18.5</v>
      </c>
      <c r="F19">
        <v>2</v>
      </c>
      <c r="G19" s="3">
        <v>0.25</v>
      </c>
      <c r="H19">
        <v>0.15</v>
      </c>
      <c r="I19" s="14">
        <v>0.5</v>
      </c>
      <c r="J19" s="10">
        <f t="shared" si="0"/>
        <v>17.0716112531969</v>
      </c>
      <c r="K19" s="11">
        <f t="shared" si="11"/>
        <v>18.477508650519</v>
      </c>
      <c r="L19" s="1">
        <f t="shared" si="12"/>
        <v>40.05</v>
      </c>
      <c r="M19" s="12">
        <f t="shared" si="13"/>
        <v>8.53580562659847</v>
      </c>
      <c r="N19" s="12">
        <f t="shared" si="14"/>
        <v>9.23875432525952</v>
      </c>
      <c r="O19" s="12">
        <f t="shared" si="15"/>
        <v>7.85294117647059</v>
      </c>
      <c r="P19" s="13">
        <f t="shared" si="16"/>
        <v>13.35</v>
      </c>
      <c r="Q19">
        <v>15</v>
      </c>
      <c r="R19">
        <v>50</v>
      </c>
    </row>
    <row r="20" ht="90.75" customHeight="1" spans="2:18">
      <c r="B20">
        <v>16111001</v>
      </c>
      <c r="C20" s="1" t="s">
        <v>18</v>
      </c>
      <c r="D20" s="7" t="s">
        <v>44</v>
      </c>
      <c r="E20">
        <v>25.5</v>
      </c>
      <c r="F20">
        <v>3</v>
      </c>
      <c r="G20" s="3">
        <v>0.25</v>
      </c>
      <c r="H20">
        <v>0.3</v>
      </c>
      <c r="I20" s="14">
        <v>0.3</v>
      </c>
      <c r="J20" s="10">
        <f t="shared" si="0"/>
        <v>18.5117525270978</v>
      </c>
      <c r="K20" s="11">
        <f t="shared" si="11"/>
        <v>20.0362497940353</v>
      </c>
      <c r="L20" s="1">
        <f t="shared" si="12"/>
        <v>60.8</v>
      </c>
      <c r="M20" s="12">
        <f t="shared" si="13"/>
        <v>12.9582267689685</v>
      </c>
      <c r="N20" s="12">
        <f t="shared" si="14"/>
        <v>14.0253748558247</v>
      </c>
      <c r="O20" s="12">
        <f t="shared" si="15"/>
        <v>11.921568627451</v>
      </c>
      <c r="P20" s="13">
        <f t="shared" si="16"/>
        <v>20.2666666666667</v>
      </c>
      <c r="R20">
        <v>30</v>
      </c>
    </row>
    <row r="21" ht="90.75" customHeight="1" spans="2:18">
      <c r="B21">
        <v>16111901</v>
      </c>
      <c r="C21" s="1" t="s">
        <v>21</v>
      </c>
      <c r="D21" s="7" t="s">
        <v>45</v>
      </c>
      <c r="E21">
        <v>34</v>
      </c>
      <c r="F21">
        <v>5</v>
      </c>
      <c r="G21" s="3">
        <v>0.25</v>
      </c>
      <c r="H21">
        <v>0.25</v>
      </c>
      <c r="I21" s="14">
        <v>0.45</v>
      </c>
      <c r="J21" s="10">
        <f t="shared" si="0"/>
        <v>25.9823296907696</v>
      </c>
      <c r="K21" s="11">
        <f t="shared" si="11"/>
        <v>28.1220509594212</v>
      </c>
      <c r="L21" s="1">
        <f t="shared" si="12"/>
        <v>67.05</v>
      </c>
      <c r="M21" s="12">
        <f t="shared" si="13"/>
        <v>14.2902813299233</v>
      </c>
      <c r="N21" s="12">
        <f t="shared" si="14"/>
        <v>15.4671280276817</v>
      </c>
      <c r="O21" s="12">
        <f t="shared" si="15"/>
        <v>13.1470588235294</v>
      </c>
      <c r="P21" s="13">
        <f t="shared" si="16"/>
        <v>22.35</v>
      </c>
      <c r="R21">
        <v>45</v>
      </c>
    </row>
    <row r="22" ht="90.95" customHeight="1" spans="2:18">
      <c r="B22">
        <v>16112001</v>
      </c>
      <c r="C22" s="1" t="s">
        <v>21</v>
      </c>
      <c r="D22" s="7" t="s">
        <v>46</v>
      </c>
      <c r="E22">
        <v>34</v>
      </c>
      <c r="F22">
        <v>5</v>
      </c>
      <c r="G22" s="3">
        <v>0.25</v>
      </c>
      <c r="H22">
        <v>0.25</v>
      </c>
      <c r="I22" s="14">
        <v>0.45</v>
      </c>
      <c r="J22" s="10">
        <f t="shared" si="0"/>
        <v>25.9823296907696</v>
      </c>
      <c r="K22" s="11">
        <f t="shared" si="11"/>
        <v>28.1220509594212</v>
      </c>
      <c r="L22" s="1">
        <f t="shared" si="12"/>
        <v>67.05</v>
      </c>
      <c r="M22" s="12">
        <f t="shared" si="13"/>
        <v>14.2902813299233</v>
      </c>
      <c r="N22" s="12">
        <f t="shared" si="14"/>
        <v>15.4671280276817</v>
      </c>
      <c r="O22" s="12">
        <f t="shared" si="15"/>
        <v>13.1470588235294</v>
      </c>
      <c r="P22" s="13">
        <f t="shared" si="16"/>
        <v>22.35</v>
      </c>
      <c r="R22">
        <v>45</v>
      </c>
    </row>
    <row r="23" ht="90.95" customHeight="1" spans="2:18">
      <c r="B23">
        <v>16112002</v>
      </c>
      <c r="C23" t="s">
        <v>21</v>
      </c>
      <c r="D23" s="7" t="s">
        <v>47</v>
      </c>
      <c r="E23">
        <v>38</v>
      </c>
      <c r="F23">
        <v>5</v>
      </c>
      <c r="G23" s="3">
        <v>0.25</v>
      </c>
      <c r="H23">
        <v>0.25</v>
      </c>
      <c r="I23" s="14">
        <v>0.45</v>
      </c>
      <c r="J23" s="10">
        <f t="shared" si="0"/>
        <v>27.5323568162443</v>
      </c>
      <c r="K23" s="11">
        <f t="shared" si="11"/>
        <v>29.799727377582</v>
      </c>
      <c r="L23" s="1">
        <f t="shared" si="12"/>
        <v>71.05</v>
      </c>
      <c r="M23" s="12">
        <f t="shared" si="13"/>
        <v>15.1427962489344</v>
      </c>
      <c r="N23" s="12">
        <f t="shared" si="14"/>
        <v>16.3898500576701</v>
      </c>
      <c r="O23" s="12">
        <f t="shared" si="15"/>
        <v>13.9313725490196</v>
      </c>
      <c r="P23" s="13">
        <f t="shared" si="16"/>
        <v>23.6833333333333</v>
      </c>
      <c r="R23">
        <v>45</v>
      </c>
    </row>
    <row r="24" ht="90.75" customHeight="1" spans="2:18">
      <c r="B24">
        <v>16112003</v>
      </c>
      <c r="C24" s="1" t="s">
        <v>21</v>
      </c>
      <c r="D24" s="7" t="s">
        <v>45</v>
      </c>
      <c r="E24">
        <v>35</v>
      </c>
      <c r="F24">
        <v>5</v>
      </c>
      <c r="G24" s="3">
        <v>0.25</v>
      </c>
      <c r="H24">
        <v>0.25</v>
      </c>
      <c r="I24" s="14">
        <v>0.45</v>
      </c>
      <c r="J24" s="10">
        <f t="shared" si="0"/>
        <v>26.3698364721383</v>
      </c>
      <c r="K24" s="11">
        <f t="shared" si="11"/>
        <v>28.5414700639614</v>
      </c>
      <c r="L24" s="1">
        <f t="shared" si="12"/>
        <v>68.05</v>
      </c>
      <c r="M24" s="12">
        <f t="shared" si="13"/>
        <v>14.503410059676</v>
      </c>
      <c r="N24" s="12">
        <f t="shared" si="14"/>
        <v>15.6978085351788</v>
      </c>
      <c r="O24" s="12">
        <f t="shared" si="15"/>
        <v>13.343137254902</v>
      </c>
      <c r="P24" s="13">
        <f t="shared" si="16"/>
        <v>22.6833333333333</v>
      </c>
      <c r="R24">
        <v>45</v>
      </c>
    </row>
    <row r="25" ht="90.75" customHeight="1" spans="2:18">
      <c r="B25">
        <v>16112301</v>
      </c>
      <c r="C25" s="1" t="s">
        <v>28</v>
      </c>
      <c r="D25" s="8" t="s">
        <v>48</v>
      </c>
      <c r="E25">
        <v>32</v>
      </c>
      <c r="F25">
        <v>3</v>
      </c>
      <c r="G25" s="3">
        <v>0.25</v>
      </c>
      <c r="H25">
        <v>0.35</v>
      </c>
      <c r="I25" s="14">
        <v>0.4</v>
      </c>
      <c r="J25" s="10">
        <f t="shared" si="0"/>
        <v>25.4156010230179</v>
      </c>
      <c r="K25" s="11">
        <f t="shared" si="11"/>
        <v>27.5086505190311</v>
      </c>
      <c r="L25" s="1">
        <f t="shared" si="12"/>
        <v>71.55</v>
      </c>
      <c r="M25" s="12">
        <f t="shared" si="13"/>
        <v>15.2493606138107</v>
      </c>
      <c r="N25" s="12">
        <f t="shared" si="14"/>
        <v>16.5051903114187</v>
      </c>
      <c r="O25" s="12">
        <f t="shared" si="15"/>
        <v>14.0294117647059</v>
      </c>
      <c r="P25" s="13">
        <f t="shared" si="16"/>
        <v>23.85</v>
      </c>
      <c r="R25">
        <v>40</v>
      </c>
    </row>
    <row r="26" ht="90.75" customHeight="1" spans="2:18">
      <c r="B26">
        <v>16112302</v>
      </c>
      <c r="C26" s="1" t="s">
        <v>28</v>
      </c>
      <c r="D26" s="7" t="s">
        <v>49</v>
      </c>
      <c r="E26">
        <v>33</v>
      </c>
      <c r="F26">
        <v>3</v>
      </c>
      <c r="G26" s="3">
        <v>0.25</v>
      </c>
      <c r="H26">
        <v>0.25</v>
      </c>
      <c r="I26" s="14">
        <v>0.4</v>
      </c>
      <c r="J26" s="10">
        <f t="shared" si="0"/>
        <v>22.7514919011083</v>
      </c>
      <c r="K26" s="11">
        <f t="shared" si="11"/>
        <v>24.6251441753172</v>
      </c>
      <c r="L26" s="1">
        <f t="shared" si="12"/>
        <v>64.05</v>
      </c>
      <c r="M26" s="12">
        <f t="shared" si="13"/>
        <v>13.650895140665</v>
      </c>
      <c r="N26" s="12">
        <f t="shared" si="14"/>
        <v>14.7750865051903</v>
      </c>
      <c r="O26" s="12">
        <f t="shared" si="15"/>
        <v>12.5588235294118</v>
      </c>
      <c r="P26" s="13">
        <f t="shared" si="16"/>
        <v>21.35</v>
      </c>
      <c r="R26">
        <v>40</v>
      </c>
    </row>
    <row r="27" ht="90.75" customHeight="1" spans="2:18">
      <c r="B27">
        <v>16112401</v>
      </c>
      <c r="C27" s="1" t="s">
        <v>28</v>
      </c>
      <c r="D27" s="7" t="s">
        <v>50</v>
      </c>
      <c r="E27">
        <v>35</v>
      </c>
      <c r="F27">
        <v>3</v>
      </c>
      <c r="G27" s="3">
        <v>0.25</v>
      </c>
      <c r="H27">
        <v>0.22</v>
      </c>
      <c r="I27" s="14">
        <v>0.3</v>
      </c>
      <c r="J27" s="10">
        <f t="shared" si="0"/>
        <v>19.3338204847156</v>
      </c>
      <c r="K27" s="11">
        <f t="shared" si="11"/>
        <v>20.9260174658099</v>
      </c>
      <c r="L27" s="1">
        <f t="shared" si="12"/>
        <v>63.5</v>
      </c>
      <c r="M27" s="12">
        <f t="shared" si="13"/>
        <v>13.5336743393009</v>
      </c>
      <c r="N27" s="12">
        <f t="shared" si="14"/>
        <v>14.6482122260669</v>
      </c>
      <c r="O27" s="12">
        <f t="shared" si="15"/>
        <v>12.4509803921569</v>
      </c>
      <c r="P27" s="13">
        <f t="shared" si="16"/>
        <v>21.1666666666667</v>
      </c>
      <c r="Q27">
        <v>40</v>
      </c>
      <c r="R27">
        <v>30</v>
      </c>
    </row>
    <row r="28" ht="90.75" customHeight="1" spans="2:18">
      <c r="B28">
        <v>16112501</v>
      </c>
      <c r="C28" s="1" t="s">
        <v>23</v>
      </c>
      <c r="D28" s="8" t="s">
        <v>51</v>
      </c>
      <c r="E28">
        <v>26</v>
      </c>
      <c r="F28">
        <v>3</v>
      </c>
      <c r="G28" s="3">
        <v>0.25</v>
      </c>
      <c r="H28">
        <v>0.45</v>
      </c>
      <c r="I28" s="14">
        <v>0.45</v>
      </c>
      <c r="J28" s="10">
        <f t="shared" si="0"/>
        <v>28.6948771603503</v>
      </c>
      <c r="K28" s="11">
        <f t="shared" si="11"/>
        <v>31.0579846912027</v>
      </c>
      <c r="L28" s="1">
        <f t="shared" si="12"/>
        <v>74.05</v>
      </c>
      <c r="M28" s="12">
        <f t="shared" si="13"/>
        <v>15.7821824381927</v>
      </c>
      <c r="N28" s="12">
        <f t="shared" si="14"/>
        <v>17.0818915801615</v>
      </c>
      <c r="O28" s="12">
        <f t="shared" si="15"/>
        <v>14.5196078431373</v>
      </c>
      <c r="P28" s="13">
        <f t="shared" si="16"/>
        <v>24.6833333333333</v>
      </c>
      <c r="Q28">
        <v>45</v>
      </c>
      <c r="R28">
        <v>30</v>
      </c>
    </row>
    <row r="29" ht="90.75" customHeight="1" spans="2:18">
      <c r="B29">
        <v>16112801</v>
      </c>
      <c r="C29" s="1" t="s">
        <v>38</v>
      </c>
      <c r="D29" s="6" t="s">
        <v>52</v>
      </c>
      <c r="E29">
        <v>30</v>
      </c>
      <c r="F29">
        <v>1</v>
      </c>
      <c r="G29" s="3">
        <v>0.25</v>
      </c>
      <c r="H29">
        <v>0.45</v>
      </c>
      <c r="I29" s="14">
        <v>0.25</v>
      </c>
      <c r="J29" s="10">
        <f t="shared" si="0"/>
        <v>21.6112531969309</v>
      </c>
      <c r="K29" s="11">
        <f t="shared" si="11"/>
        <v>23.3910034602076</v>
      </c>
      <c r="L29" s="1">
        <f t="shared" si="12"/>
        <v>76.05</v>
      </c>
      <c r="M29" s="12">
        <f t="shared" si="13"/>
        <v>16.2084398976982</v>
      </c>
      <c r="N29" s="12">
        <f t="shared" si="14"/>
        <v>17.5432525951557</v>
      </c>
      <c r="O29" s="12">
        <f t="shared" si="15"/>
        <v>14.9117647058824</v>
      </c>
      <c r="P29" s="13">
        <f t="shared" si="16"/>
        <v>25.35</v>
      </c>
      <c r="Q29">
        <v>0</v>
      </c>
      <c r="R29">
        <v>25</v>
      </c>
    </row>
    <row r="30" ht="90.75" customHeight="1" spans="2:18">
      <c r="B30">
        <v>16112901</v>
      </c>
      <c r="C30" s="1" t="s">
        <v>23</v>
      </c>
      <c r="D30" s="8" t="s">
        <v>53</v>
      </c>
      <c r="E30">
        <v>25</v>
      </c>
      <c r="F30">
        <v>3</v>
      </c>
      <c r="G30" s="3">
        <v>0.25</v>
      </c>
      <c r="H30">
        <v>0.4</v>
      </c>
      <c r="I30" s="14">
        <v>0.45</v>
      </c>
      <c r="J30" s="10">
        <f t="shared" si="0"/>
        <v>26.6604665581648</v>
      </c>
      <c r="K30" s="11">
        <f t="shared" si="11"/>
        <v>28.8560343923666</v>
      </c>
      <c r="L30" s="1">
        <f t="shared" si="12"/>
        <v>68.8</v>
      </c>
      <c r="M30" s="12">
        <f t="shared" si="13"/>
        <v>14.6632566069906</v>
      </c>
      <c r="N30" s="12">
        <f t="shared" si="14"/>
        <v>15.8708189158016</v>
      </c>
      <c r="O30" s="12">
        <f t="shared" si="15"/>
        <v>13.4901960784314</v>
      </c>
      <c r="P30" s="13">
        <f t="shared" si="16"/>
        <v>22.9333333333333</v>
      </c>
      <c r="Q30">
        <v>30</v>
      </c>
      <c r="R30">
        <v>45</v>
      </c>
    </row>
    <row r="31" ht="90.75" customHeight="1" spans="2:18">
      <c r="B31">
        <v>16113001</v>
      </c>
      <c r="C31" s="1" t="s">
        <v>23</v>
      </c>
      <c r="D31" s="6" t="s">
        <v>54</v>
      </c>
      <c r="E31">
        <v>15</v>
      </c>
      <c r="F31">
        <v>5</v>
      </c>
      <c r="G31" s="3">
        <v>0.25</v>
      </c>
      <c r="H31">
        <v>0.25</v>
      </c>
      <c r="I31" s="14">
        <v>0.2</v>
      </c>
      <c r="J31" s="10">
        <f t="shared" si="0"/>
        <v>12.8010443307758</v>
      </c>
      <c r="K31" s="11">
        <f t="shared" si="11"/>
        <v>13.8552479815456</v>
      </c>
      <c r="L31" s="1">
        <f t="shared" si="12"/>
        <v>48.05</v>
      </c>
      <c r="M31" s="12">
        <f t="shared" si="13"/>
        <v>10.2408354646206</v>
      </c>
      <c r="N31" s="12">
        <f t="shared" si="14"/>
        <v>11.0841983852364</v>
      </c>
      <c r="O31" s="12">
        <f t="shared" si="15"/>
        <v>9.42156862745098</v>
      </c>
      <c r="P31" s="13">
        <f t="shared" si="16"/>
        <v>16.0166666666667</v>
      </c>
      <c r="Q31">
        <v>20</v>
      </c>
      <c r="R31">
        <v>45</v>
      </c>
    </row>
    <row r="32" ht="90.75" customHeight="1" spans="2:18">
      <c r="B32">
        <v>16113002</v>
      </c>
      <c r="C32" s="1" t="s">
        <v>21</v>
      </c>
      <c r="D32" s="8" t="s">
        <v>55</v>
      </c>
      <c r="E32">
        <v>22</v>
      </c>
      <c r="F32">
        <v>5</v>
      </c>
      <c r="G32" s="3">
        <v>0.25</v>
      </c>
      <c r="H32">
        <v>0.2</v>
      </c>
      <c r="I32" s="14">
        <v>0.4</v>
      </c>
      <c r="J32" s="10">
        <f t="shared" si="0"/>
        <v>18.0448991190679</v>
      </c>
      <c r="K32" s="11">
        <f t="shared" si="11"/>
        <v>19.5309496347559</v>
      </c>
      <c r="L32" s="1">
        <f t="shared" si="12"/>
        <v>50.8</v>
      </c>
      <c r="M32" s="12">
        <f t="shared" si="13"/>
        <v>10.8269394714407</v>
      </c>
      <c r="N32" s="12">
        <f t="shared" si="14"/>
        <v>11.7185697808535</v>
      </c>
      <c r="O32" s="12">
        <f t="shared" si="15"/>
        <v>9.96078431372549</v>
      </c>
      <c r="P32" s="13">
        <f t="shared" si="16"/>
        <v>16.9333333333333</v>
      </c>
      <c r="Q32">
        <v>20</v>
      </c>
      <c r="R32">
        <v>40</v>
      </c>
    </row>
    <row r="33" ht="90.75" customHeight="1" spans="2:18">
      <c r="B33">
        <v>16113003</v>
      </c>
      <c r="C33" s="1" t="s">
        <v>25</v>
      </c>
      <c r="D33" s="6" t="s">
        <v>56</v>
      </c>
      <c r="E33">
        <v>32</v>
      </c>
      <c r="F33">
        <v>3</v>
      </c>
      <c r="G33" s="3">
        <v>0.25</v>
      </c>
      <c r="H33">
        <v>0.3</v>
      </c>
      <c r="I33" s="14">
        <v>0.45</v>
      </c>
      <c r="J33" s="10">
        <f t="shared" si="0"/>
        <v>26.0792063861118</v>
      </c>
      <c r="K33" s="11">
        <f t="shared" si="11"/>
        <v>28.2269057355563</v>
      </c>
      <c r="L33" s="1">
        <f t="shared" si="12"/>
        <v>67.3</v>
      </c>
      <c r="M33" s="12">
        <f t="shared" si="13"/>
        <v>14.3435635123615</v>
      </c>
      <c r="N33" s="12">
        <f t="shared" si="14"/>
        <v>15.5247981545559</v>
      </c>
      <c r="O33" s="12">
        <f t="shared" si="15"/>
        <v>13.1960784313726</v>
      </c>
      <c r="P33" s="13">
        <f t="shared" si="16"/>
        <v>22.4333333333333</v>
      </c>
      <c r="Q33">
        <v>45</v>
      </c>
      <c r="R33">
        <v>30</v>
      </c>
    </row>
    <row r="34" ht="90.75" customHeight="1" spans="2:18">
      <c r="B34">
        <v>16113004</v>
      </c>
      <c r="C34" s="1" t="s">
        <v>18</v>
      </c>
      <c r="D34" s="8" t="s">
        <v>56</v>
      </c>
      <c r="E34">
        <v>36</v>
      </c>
      <c r="F34">
        <v>2</v>
      </c>
      <c r="G34" s="3">
        <v>0.25</v>
      </c>
      <c r="H34">
        <v>0.3</v>
      </c>
      <c r="I34" s="14">
        <v>0.25</v>
      </c>
      <c r="J34" s="10">
        <f t="shared" si="0"/>
        <v>19.9772662688264</v>
      </c>
      <c r="K34" s="11">
        <f t="shared" si="11"/>
        <v>21.6224529027297</v>
      </c>
      <c r="L34" s="1">
        <f t="shared" si="12"/>
        <v>70.3</v>
      </c>
      <c r="M34" s="12">
        <f t="shared" si="13"/>
        <v>14.9829497016198</v>
      </c>
      <c r="N34" s="12">
        <f t="shared" si="14"/>
        <v>16.2168396770473</v>
      </c>
      <c r="O34" s="12">
        <f t="shared" si="15"/>
        <v>13.7843137254902</v>
      </c>
      <c r="P34" s="13">
        <f t="shared" si="16"/>
        <v>23.4333333333333</v>
      </c>
      <c r="Q34">
        <v>45</v>
      </c>
      <c r="R34">
        <v>30</v>
      </c>
    </row>
    <row r="35" ht="90.75" customHeight="1" spans="2:18">
      <c r="B35">
        <v>16120201</v>
      </c>
      <c r="C35" s="1" t="s">
        <v>18</v>
      </c>
      <c r="D35" s="8" t="s">
        <v>57</v>
      </c>
      <c r="E35">
        <v>24</v>
      </c>
      <c r="F35">
        <v>4</v>
      </c>
      <c r="G35" s="3">
        <v>0.25</v>
      </c>
      <c r="H35">
        <v>0.3</v>
      </c>
      <c r="I35" s="14">
        <v>0.2</v>
      </c>
      <c r="J35" s="10">
        <f t="shared" si="0"/>
        <v>16.0645780051151</v>
      </c>
      <c r="K35" s="11">
        <f t="shared" si="11"/>
        <v>17.3875432525952</v>
      </c>
      <c r="L35" s="1">
        <f t="shared" si="12"/>
        <v>60.3</v>
      </c>
      <c r="M35" s="12">
        <f t="shared" si="13"/>
        <v>12.8516624040921</v>
      </c>
      <c r="N35" s="12">
        <f t="shared" si="14"/>
        <v>13.9100346020761</v>
      </c>
      <c r="O35" s="12">
        <f t="shared" si="15"/>
        <v>11.8235294117647</v>
      </c>
      <c r="P35" s="13">
        <f t="shared" si="16"/>
        <v>20.1</v>
      </c>
      <c r="R35">
        <v>20</v>
      </c>
    </row>
    <row r="36" ht="90.75" customHeight="1" spans="2:17">
      <c r="B36">
        <v>16120301</v>
      </c>
      <c r="C36" s="1"/>
      <c r="D36" s="8" t="s">
        <v>58</v>
      </c>
      <c r="E36">
        <v>28</v>
      </c>
      <c r="F36">
        <v>3</v>
      </c>
      <c r="G36" s="3">
        <v>0.25</v>
      </c>
      <c r="H36">
        <v>0.3</v>
      </c>
      <c r="I36" s="14">
        <v>0.45</v>
      </c>
      <c r="J36" s="10">
        <f t="shared" si="0"/>
        <v>24.5291792606371</v>
      </c>
      <c r="K36" s="11">
        <f t="shared" si="11"/>
        <v>26.5492293173954</v>
      </c>
      <c r="L36" s="1">
        <f t="shared" si="12"/>
        <v>63.3</v>
      </c>
      <c r="M36" s="12">
        <f t="shared" si="13"/>
        <v>13.4910485933504</v>
      </c>
      <c r="N36" s="12">
        <f t="shared" si="14"/>
        <v>14.6020761245675</v>
      </c>
      <c r="O36" s="12">
        <f t="shared" si="15"/>
        <v>12.4117647058824</v>
      </c>
      <c r="P36" s="13">
        <f t="shared" si="16"/>
        <v>21.1</v>
      </c>
      <c r="Q36">
        <v>45</v>
      </c>
    </row>
    <row r="37" ht="90.75" customHeight="1" spans="2:17">
      <c r="B37">
        <v>16120302</v>
      </c>
      <c r="C37" s="1"/>
      <c r="D37" s="6" t="s">
        <v>59</v>
      </c>
      <c r="E37">
        <v>6</v>
      </c>
      <c r="F37">
        <v>2</v>
      </c>
      <c r="G37" s="3">
        <v>0.25</v>
      </c>
      <c r="H37">
        <v>0.15</v>
      </c>
      <c r="I37" s="14">
        <v>0.2</v>
      </c>
      <c r="J37" s="10">
        <f t="shared" si="0"/>
        <v>7.33962063086104</v>
      </c>
      <c r="K37" s="11">
        <f t="shared" si="11"/>
        <v>7.94405997693195</v>
      </c>
      <c r="L37" s="1">
        <f t="shared" si="12"/>
        <v>27.55</v>
      </c>
      <c r="M37" s="12">
        <f t="shared" si="13"/>
        <v>5.87169650468883</v>
      </c>
      <c r="N37" s="12">
        <f t="shared" si="14"/>
        <v>6.35524798154556</v>
      </c>
      <c r="O37" s="12">
        <f t="shared" si="15"/>
        <v>5.40196078431373</v>
      </c>
      <c r="P37" s="13">
        <f t="shared" si="16"/>
        <v>9.18333333333333</v>
      </c>
      <c r="Q37">
        <v>20</v>
      </c>
    </row>
    <row r="38" ht="90.75" customHeight="1" spans="2:18">
      <c r="B38">
        <v>16120401</v>
      </c>
      <c r="C38" s="1"/>
      <c r="D38" s="6" t="s">
        <v>60</v>
      </c>
      <c r="E38">
        <v>21</v>
      </c>
      <c r="F38">
        <v>2</v>
      </c>
      <c r="G38" s="3">
        <v>0.25</v>
      </c>
      <c r="H38">
        <v>0.1</v>
      </c>
      <c r="I38" s="14">
        <v>0.5</v>
      </c>
      <c r="J38" s="10">
        <f t="shared" si="0"/>
        <v>16.3256606990622</v>
      </c>
      <c r="K38" s="11">
        <f t="shared" si="11"/>
        <v>17.6701268742791</v>
      </c>
      <c r="L38" s="1">
        <f t="shared" si="12"/>
        <v>38.3</v>
      </c>
      <c r="M38" s="12">
        <f t="shared" si="13"/>
        <v>8.16283034953112</v>
      </c>
      <c r="N38" s="12">
        <f t="shared" si="14"/>
        <v>8.83506343713956</v>
      </c>
      <c r="O38" s="12">
        <f t="shared" si="15"/>
        <v>7.50980392156863</v>
      </c>
      <c r="P38" s="13">
        <f t="shared" si="16"/>
        <v>12.7666666666667</v>
      </c>
      <c r="Q38">
        <v>20</v>
      </c>
      <c r="R38">
        <v>45</v>
      </c>
    </row>
    <row r="39" ht="84" customHeight="1" spans="2:18">
      <c r="B39">
        <v>16122001</v>
      </c>
      <c r="C39" s="1" t="s">
        <v>21</v>
      </c>
      <c r="D39" s="6" t="s">
        <v>61</v>
      </c>
      <c r="E39">
        <v>22</v>
      </c>
      <c r="F39">
        <v>5</v>
      </c>
      <c r="G39" s="3">
        <v>0.25</v>
      </c>
      <c r="H39">
        <v>0.2</v>
      </c>
      <c r="I39" s="14">
        <v>0.4</v>
      </c>
      <c r="J39" s="10">
        <f t="shared" si="0"/>
        <v>18.0448991190679</v>
      </c>
      <c r="K39" s="11">
        <f t="shared" si="11"/>
        <v>19.5309496347559</v>
      </c>
      <c r="L39" s="1">
        <f t="shared" si="12"/>
        <v>50.8</v>
      </c>
      <c r="M39" s="12">
        <f t="shared" si="13"/>
        <v>10.8269394714407</v>
      </c>
      <c r="N39" s="12">
        <f t="shared" si="14"/>
        <v>11.7185697808535</v>
      </c>
      <c r="O39" s="12">
        <f t="shared" si="15"/>
        <v>9.96078431372549</v>
      </c>
      <c r="P39" s="13">
        <f t="shared" si="16"/>
        <v>16.9333333333333</v>
      </c>
      <c r="Q39">
        <v>20</v>
      </c>
      <c r="R39">
        <v>40</v>
      </c>
    </row>
    <row r="40" ht="90.75" customHeight="1" spans="2:18">
      <c r="B40">
        <v>17011301</v>
      </c>
      <c r="C40" s="1" t="s">
        <v>21</v>
      </c>
      <c r="D40" s="6" t="s">
        <v>62</v>
      </c>
      <c r="E40">
        <v>19</v>
      </c>
      <c r="F40">
        <v>5</v>
      </c>
      <c r="G40" s="3">
        <v>0.25</v>
      </c>
      <c r="H40">
        <v>0.2</v>
      </c>
      <c r="I40" s="14">
        <v>0.45</v>
      </c>
      <c r="J40" s="10">
        <f t="shared" si="0"/>
        <v>18.5228241494226</v>
      </c>
      <c r="K40" s="11">
        <f t="shared" si="11"/>
        <v>20.0482331970221</v>
      </c>
      <c r="L40" s="1">
        <f t="shared" si="12"/>
        <v>47.8</v>
      </c>
      <c r="M40" s="12">
        <f t="shared" si="13"/>
        <v>10.1875532821824</v>
      </c>
      <c r="N40" s="12">
        <f t="shared" si="14"/>
        <v>11.0265282583622</v>
      </c>
      <c r="O40" s="12">
        <f t="shared" si="15"/>
        <v>9.37254901960784</v>
      </c>
      <c r="P40" s="13">
        <f t="shared" si="16"/>
        <v>15.9333333333333</v>
      </c>
      <c r="Q40">
        <v>20</v>
      </c>
      <c r="R40">
        <v>45</v>
      </c>
    </row>
    <row r="41" ht="90.75" customHeight="1" spans="2:18">
      <c r="B41">
        <v>17011302</v>
      </c>
      <c r="C41" s="1" t="s">
        <v>38</v>
      </c>
      <c r="D41" s="9" t="s">
        <v>63</v>
      </c>
      <c r="E41">
        <v>18</v>
      </c>
      <c r="F41">
        <v>2</v>
      </c>
      <c r="G41" s="3">
        <v>0.25</v>
      </c>
      <c r="H41">
        <v>0.16</v>
      </c>
      <c r="I41" s="14">
        <v>0.25</v>
      </c>
      <c r="J41" s="10">
        <f t="shared" si="0"/>
        <v>11.4805342426826</v>
      </c>
      <c r="K41" s="11">
        <f t="shared" si="11"/>
        <v>12.4259900038447</v>
      </c>
      <c r="L41" s="1">
        <f t="shared" si="12"/>
        <v>40.4</v>
      </c>
      <c r="M41" s="12">
        <f t="shared" si="13"/>
        <v>8.61040068201194</v>
      </c>
      <c r="N41" s="12">
        <f t="shared" si="14"/>
        <v>9.31949250288351</v>
      </c>
      <c r="O41" s="12">
        <f t="shared" si="15"/>
        <v>7.92156862745098</v>
      </c>
      <c r="P41" s="13">
        <f t="shared" si="16"/>
        <v>13.4666666666667</v>
      </c>
      <c r="Q41">
        <v>20</v>
      </c>
      <c r="R41">
        <v>25</v>
      </c>
    </row>
    <row r="42" ht="90.75" customHeight="1" spans="2:18">
      <c r="B42">
        <v>17011303</v>
      </c>
      <c r="C42" s="1" t="s">
        <v>25</v>
      </c>
      <c r="D42" s="9" t="s">
        <v>64</v>
      </c>
      <c r="E42">
        <v>33</v>
      </c>
      <c r="F42">
        <v>3</v>
      </c>
      <c r="G42" s="3">
        <v>0.25</v>
      </c>
      <c r="H42">
        <v>0.25</v>
      </c>
      <c r="I42" s="14">
        <v>0.45</v>
      </c>
      <c r="J42" s="10">
        <f t="shared" si="0"/>
        <v>24.8198093466636</v>
      </c>
      <c r="K42" s="11">
        <f t="shared" si="11"/>
        <v>26.8637936458006</v>
      </c>
      <c r="L42" s="1">
        <f t="shared" si="12"/>
        <v>64.05</v>
      </c>
      <c r="M42" s="12">
        <f t="shared" si="13"/>
        <v>13.650895140665</v>
      </c>
      <c r="N42" s="12">
        <f t="shared" si="14"/>
        <v>14.7750865051903</v>
      </c>
      <c r="O42" s="12">
        <f t="shared" si="15"/>
        <v>12.5588235294118</v>
      </c>
      <c r="P42" s="13">
        <f t="shared" si="16"/>
        <v>21.35</v>
      </c>
      <c r="Q42">
        <v>45</v>
      </c>
      <c r="R42">
        <v>15</v>
      </c>
    </row>
    <row r="43" ht="90.75" customHeight="1" spans="2:18">
      <c r="B43">
        <v>17011401</v>
      </c>
      <c r="C43" s="1" t="s">
        <v>65</v>
      </c>
      <c r="D43" s="9" t="s">
        <v>66</v>
      </c>
      <c r="E43">
        <v>19</v>
      </c>
      <c r="F43">
        <v>2</v>
      </c>
      <c r="G43" s="3">
        <v>0.25</v>
      </c>
      <c r="H43">
        <v>0.2</v>
      </c>
      <c r="I43" s="14">
        <v>0.25</v>
      </c>
      <c r="J43" s="10">
        <f t="shared" si="0"/>
        <v>12.7308894572322</v>
      </c>
      <c r="K43" s="11">
        <f t="shared" si="11"/>
        <v>13.7793156478278</v>
      </c>
      <c r="L43" s="1">
        <f t="shared" si="12"/>
        <v>44.8</v>
      </c>
      <c r="M43" s="12">
        <f t="shared" si="13"/>
        <v>9.54816709292412</v>
      </c>
      <c r="N43" s="12">
        <f t="shared" si="14"/>
        <v>10.3344867358708</v>
      </c>
      <c r="O43" s="12">
        <f t="shared" si="15"/>
        <v>8.7843137254902</v>
      </c>
      <c r="P43" s="13">
        <f t="shared" si="16"/>
        <v>14.9333333333333</v>
      </c>
      <c r="Q43">
        <v>0</v>
      </c>
      <c r="R43">
        <v>25</v>
      </c>
    </row>
    <row r="44" ht="90.75" customHeight="1" spans="2:18">
      <c r="B44">
        <v>17011501</v>
      </c>
      <c r="C44" s="1" t="s">
        <v>21</v>
      </c>
      <c r="D44" s="9" t="s">
        <v>67</v>
      </c>
      <c r="E44">
        <v>26</v>
      </c>
      <c r="F44">
        <v>2</v>
      </c>
      <c r="G44" s="3">
        <v>0.25</v>
      </c>
      <c r="H44">
        <v>0.3</v>
      </c>
      <c r="I44" s="14">
        <v>0.25</v>
      </c>
      <c r="J44" s="10">
        <f t="shared" si="0"/>
        <v>17.1355498721228</v>
      </c>
      <c r="K44" s="11">
        <f t="shared" si="11"/>
        <v>18.5467128027682</v>
      </c>
      <c r="L44" s="1">
        <f t="shared" si="12"/>
        <v>60.3</v>
      </c>
      <c r="M44" s="12">
        <f t="shared" si="13"/>
        <v>12.8516624040921</v>
      </c>
      <c r="N44" s="12">
        <f t="shared" si="14"/>
        <v>13.9100346020761</v>
      </c>
      <c r="O44" s="12">
        <f t="shared" si="15"/>
        <v>11.8235294117647</v>
      </c>
      <c r="P44" s="13">
        <f t="shared" si="16"/>
        <v>20.1</v>
      </c>
      <c r="Q44">
        <v>0</v>
      </c>
      <c r="R44">
        <v>25</v>
      </c>
    </row>
    <row r="45" ht="90.75" customHeight="1" spans="2:18">
      <c r="B45">
        <v>17011502</v>
      </c>
      <c r="C45" s="1" t="s">
        <v>25</v>
      </c>
      <c r="D45" s="9" t="s">
        <v>68</v>
      </c>
      <c r="E45">
        <v>25</v>
      </c>
      <c r="F45">
        <v>2</v>
      </c>
      <c r="G45" s="3">
        <v>0.25</v>
      </c>
      <c r="H45">
        <v>0.25</v>
      </c>
      <c r="I45" s="14">
        <v>0.45</v>
      </c>
      <c r="J45" s="10">
        <f t="shared" si="0"/>
        <v>21.3322483143455</v>
      </c>
      <c r="K45" s="11">
        <f t="shared" si="11"/>
        <v>23.0890217049387</v>
      </c>
      <c r="L45" s="1">
        <f t="shared" si="12"/>
        <v>55.05</v>
      </c>
      <c r="M45" s="12">
        <f t="shared" si="13"/>
        <v>11.73273657289</v>
      </c>
      <c r="N45" s="12">
        <f t="shared" si="14"/>
        <v>12.6989619377163</v>
      </c>
      <c r="O45" s="12">
        <f t="shared" si="15"/>
        <v>10.7941176470588</v>
      </c>
      <c r="P45" s="13">
        <f t="shared" si="16"/>
        <v>18.35</v>
      </c>
      <c r="Q45">
        <v>45</v>
      </c>
      <c r="R45">
        <v>25</v>
      </c>
    </row>
    <row r="46" ht="90.75" customHeight="1" spans="2:18">
      <c r="B46">
        <v>17011601</v>
      </c>
      <c r="C46" s="1" t="s">
        <v>25</v>
      </c>
      <c r="D46" s="9" t="s">
        <v>69</v>
      </c>
      <c r="E46">
        <v>23</v>
      </c>
      <c r="F46">
        <v>2</v>
      </c>
      <c r="G46" s="3">
        <v>0.25</v>
      </c>
      <c r="H46">
        <v>0.25</v>
      </c>
      <c r="I46" s="14">
        <v>0.45</v>
      </c>
      <c r="J46" s="10">
        <f>(E46+F46+($K$55*H46+$M$55)*$L$55)/(1-G46)/(1-$O$55)/(1-I46)/$N$55</f>
        <v>20.5572347516081</v>
      </c>
      <c r="K46" s="11">
        <f>(E46+F46+($K$55*H46+$M$55)*$L$55)/(1-G46)/(1-$P$55)/(1-I46)/$N$55</f>
        <v>22.2501834958582</v>
      </c>
      <c r="L46" s="1">
        <f>E46+F46+($K$55*H46+$M$55)*$L$55</f>
        <v>53.05</v>
      </c>
      <c r="M46" s="12">
        <f>L46/(1-G46)/(1-$O$55)/$N$55</f>
        <v>11.3064791133845</v>
      </c>
      <c r="N46" s="12">
        <f>L46/(1-G46)/(1-$P$55)/$N$55</f>
        <v>12.237600922722</v>
      </c>
      <c r="O46" s="12">
        <f>L46/(1-G46)/$N$55</f>
        <v>10.4019607843137</v>
      </c>
      <c r="P46" s="13">
        <f>O46*$N$55-L46</f>
        <v>17.6833333333333</v>
      </c>
      <c r="Q46">
        <v>25</v>
      </c>
      <c r="R46">
        <v>45</v>
      </c>
    </row>
    <row r="47" ht="90.75" customHeight="1" spans="2:18">
      <c r="B47">
        <v>17011503</v>
      </c>
      <c r="C47" s="1" t="s">
        <v>25</v>
      </c>
      <c r="D47" s="9" t="s">
        <v>70</v>
      </c>
      <c r="E47">
        <v>29</v>
      </c>
      <c r="F47">
        <v>2</v>
      </c>
      <c r="G47" s="3">
        <v>0.2</v>
      </c>
      <c r="H47">
        <v>0.25</v>
      </c>
      <c r="I47" s="14">
        <v>0.25</v>
      </c>
      <c r="J47" s="10">
        <f>(E47+F47+($K$55*H47+$M$55)*$L$55)/(1-G47)/(1-$O$55)/(1-I47)/$N$55</f>
        <v>15.7315643648764</v>
      </c>
      <c r="K47" s="11">
        <f>(E47+F47+($K$55*H47+$M$55)*$L$55)/(1-G47)/(1-$P$55)/(1-I47)/$N$55</f>
        <v>17.0271049596309</v>
      </c>
      <c r="L47" s="1">
        <f>E47+F47+($K$55*H47+$M$55)*$L$55</f>
        <v>59.05</v>
      </c>
      <c r="M47" s="12">
        <f>L47/(1-G47)/(1-$O$55)/$N$55</f>
        <v>11.7986732736573</v>
      </c>
      <c r="N47" s="12">
        <f>L47/(1-G47)/(1-$P$55)/$N$55</f>
        <v>12.7703287197232</v>
      </c>
      <c r="O47" s="12">
        <f>L47/(1-G47)/$N$55</f>
        <v>10.8547794117647</v>
      </c>
      <c r="P47" s="13">
        <f>O47*$N$55-L47</f>
        <v>14.7625</v>
      </c>
      <c r="Q47">
        <v>0</v>
      </c>
      <c r="R47">
        <v>25</v>
      </c>
    </row>
    <row r="48" ht="90.75" customHeight="1" spans="2:18">
      <c r="B48">
        <v>17011504</v>
      </c>
      <c r="C48" s="1" t="s">
        <v>25</v>
      </c>
      <c r="D48" s="9" t="s">
        <v>71</v>
      </c>
      <c r="E48">
        <v>29</v>
      </c>
      <c r="F48">
        <v>2</v>
      </c>
      <c r="G48" s="3">
        <v>0.2</v>
      </c>
      <c r="H48">
        <v>0.25</v>
      </c>
      <c r="I48" s="14">
        <v>0.25</v>
      </c>
      <c r="J48" s="10">
        <f>(E48+F48+($K$55*H48+$M$55)*$L$55)/(1-G48)/(1-$O$55)/(1-I48)/$N$55</f>
        <v>15.7315643648764</v>
      </c>
      <c r="K48" s="11">
        <f>(E48+F48+($K$55*H48+$M$55)*$L$55)/(1-G48)/(1-$P$55)/(1-I48)/$N$55</f>
        <v>17.0271049596309</v>
      </c>
      <c r="L48" s="1">
        <f>E48+F48+($K$55*H48+$M$55)*$L$55</f>
        <v>59.05</v>
      </c>
      <c r="M48" s="12">
        <f>L48/(1-G48)/(1-$O$55)/$N$55</f>
        <v>11.7986732736573</v>
      </c>
      <c r="N48" s="12">
        <f>L48/(1-G48)/(1-$P$55)/$N$55</f>
        <v>12.7703287197232</v>
      </c>
      <c r="O48" s="12">
        <f>L48/(1-G48)/$N$55</f>
        <v>10.8547794117647</v>
      </c>
      <c r="P48" s="13">
        <f>O48*$N$55-L48</f>
        <v>14.7625</v>
      </c>
      <c r="Q48">
        <v>0</v>
      </c>
      <c r="R48">
        <v>25</v>
      </c>
    </row>
    <row r="49" ht="90.75" customHeight="1" spans="3:16">
      <c r="C49" s="1"/>
      <c r="D49" s="9"/>
      <c r="G49" s="3"/>
      <c r="I49" s="14"/>
      <c r="J49" s="10"/>
      <c r="K49" s="11"/>
      <c r="L49" s="1"/>
      <c r="M49" s="12"/>
      <c r="N49" s="12"/>
      <c r="O49" s="12"/>
      <c r="P49" s="13"/>
    </row>
    <row r="50" ht="90.75" customHeight="1" spans="3:16">
      <c r="C50" s="1"/>
      <c r="D50" s="9"/>
      <c r="G50" s="3"/>
      <c r="I50" s="14"/>
      <c r="J50" s="10"/>
      <c r="K50" s="11"/>
      <c r="L50" s="1"/>
      <c r="M50" s="12"/>
      <c r="N50" s="12"/>
      <c r="O50" s="12"/>
      <c r="P50" s="13"/>
    </row>
    <row r="51" ht="90.75" customHeight="1" spans="3:16">
      <c r="C51" s="1"/>
      <c r="D51" s="9"/>
      <c r="G51" s="3"/>
      <c r="I51" s="14"/>
      <c r="J51" s="10"/>
      <c r="K51" s="11"/>
      <c r="L51" s="1"/>
      <c r="M51" s="12"/>
      <c r="N51" s="12"/>
      <c r="O51" s="12"/>
      <c r="P51" s="13"/>
    </row>
    <row r="52" ht="90.75" customHeight="1" spans="3:16">
      <c r="C52" s="1"/>
      <c r="D52" s="9"/>
      <c r="G52" s="3"/>
      <c r="I52" s="14"/>
      <c r="J52" s="10"/>
      <c r="K52" s="11"/>
      <c r="L52" s="1"/>
      <c r="M52" s="12"/>
      <c r="N52" s="12"/>
      <c r="O52" s="12"/>
      <c r="P52" s="13"/>
    </row>
    <row r="54" spans="11:16">
      <c r="K54" s="15" t="s">
        <v>72</v>
      </c>
      <c r="L54" s="15" t="s">
        <v>73</v>
      </c>
      <c r="M54" s="15" t="s">
        <v>74</v>
      </c>
      <c r="N54" s="15" t="s">
        <v>75</v>
      </c>
      <c r="O54" s="15" t="s">
        <v>76</v>
      </c>
      <c r="P54" s="15" t="s">
        <v>77</v>
      </c>
    </row>
    <row r="55" spans="11:16">
      <c r="K55" s="16">
        <v>100</v>
      </c>
      <c r="L55" s="14">
        <v>0.85</v>
      </c>
      <c r="M55">
        <v>8</v>
      </c>
      <c r="N55">
        <v>6.8</v>
      </c>
      <c r="O55" s="14">
        <v>0.08</v>
      </c>
      <c r="P55" s="14">
        <v>0.15</v>
      </c>
    </row>
  </sheetData>
  <dataValidations count="3">
    <dataValidation type="custom" allowBlank="1" showInputMessage="1" showErrorMessage="1" sqref="C1">
      <formula1>"爬爬服"</formula1>
    </dataValidation>
    <dataValidation type="list" showInputMessage="1" showErrorMessage="1" sqref="C46 C49 C50 C51 C52 C2:C45 C47:C48">
      <formula1>"爬爬服,婴儿套装,连衣裙,套装,外套,鞋子,裤子,衬衫,T-shirt,袜子,口水巾,手套"</formula1>
    </dataValidation>
    <dataValidation type="list" allowBlank="1" showInputMessage="1" showErrorMessage="1" sqref="Q2:Q6 R2:R4">
      <formula1>"0,1"</formula1>
    </dataValidation>
  </dataValidations>
  <hyperlinks>
    <hyperlink ref="D5" r:id="rId2" display="https://detail.1688.com/offer/43388465240.html?spm=a2615.7691456.0.0.SVo0SF"/>
    <hyperlink ref="D4" r:id="rId3" display="https://detail.1688.com/offer/532946594199.html?spm=a2615.7691456.0.0.KfqxAP"/>
    <hyperlink ref="D6" r:id="rId4" display="https://item.taobao.com/item.htm?spm=a230r.1.0.0.NVkYXr&amp;id=535812571550&amp;ns=1#detail"/>
    <hyperlink ref="S6" r:id="rId4" display="https://item.taobao.com/item.htm?spm=a230r.1.0.0.NVkYXr&amp;id=535812571550&amp;ns=1#detail"/>
    <hyperlink ref="D8" r:id="rId5" display="https://detail.1688.com/offer/521926765457.html?spm=a2615.7691456.0.0.Iw9wYb"/>
    <hyperlink ref="D9" r:id="rId6" display="https://detail.1688.com/offer/539601777542.html?spm=b26110380.8015204.1688002.1.tV3mIo"/>
    <hyperlink ref="D10" r:id="rId7" display="https://detail.1688.com/offer/534650922032.html"/>
    <hyperlink ref="D11" r:id="rId8" display="https://detail.1688.com/offer/525196220868.html?spm=b26110380.8015204.xshy005.911.FMmHAe"/>
    <hyperlink ref="D12" r:id="rId9" display="https://detail.1688.com/offer/525739109360.html?spm=b26110380.sw311.0.0.2w3SJa"/>
    <hyperlink ref="D13" r:id="rId10" display="https://detail.1688.com/offer/536964765017.html?spm=b26110380.8015204.1688002.2.0qEfTf"/>
    <hyperlink ref="D14" r:id="rId11" display="https://detail.1688.com/offer/523084291442.html?spm=b26110380.8015204.tkhy006.2.7zxqcs"/>
    <hyperlink ref="D15" r:id="rId12" display="https://detail.1688.com/offer/539464650849.html?spm=b26110380.8015204.tkhy006.13.LriGRm"/>
    <hyperlink ref="D16" r:id="rId13" display="https://detail.1688.com/offer/539024831638.html?spm=a2615.7691456.0.0.erl0H2"/>
    <hyperlink ref="D19" r:id="rId14" display="https://detail.1688.com/offer/37436493140.html?spm=a261y.7663282.0.0.Bdoqfg"/>
    <hyperlink ref="D20" r:id="rId15" display="https://detail.1688.com/offer/525328573875.html?spm=a2615.2177701.0.0.inGNvk"/>
    <hyperlink ref="D21" r:id="rId16" display="https://detail.1688.com/offer/531099455627.html?spm=b26110380.sw311.0.0.NlP3tV"/>
    <hyperlink ref="D22" r:id="rId17" display="https://detail.1688.com/offer/539748592006.html?spm=a2615.7691456.0.0.gzA0aC"/>
    <hyperlink ref="D23" r:id="rId18" display="https://detail.1688.com/offer/542005628301.html?spm=a2615.7691456.0.0.E27Va6" tooltip="https://detail.1688.com/offer/542005628301.html?spm=a2615.7691456.0.0.E27Va6"/>
    <hyperlink ref="D24" r:id="rId16" display="https://detail.1688.com/offer/531099455627.html?spm=b26110380.sw311.0.0.NlP3tV"/>
    <hyperlink ref="D25" r:id="rId19" display="https://detail.1688.com/offer/537712350771.html?spm=a261y.7663282.0.0.HGrgRG&amp;sk=consign"/>
    <hyperlink ref="D26" r:id="rId20" display="https://detail.1688.com/offer/535604104982.html?spm=a2615.7691456.0.0.ceDRcB" tooltip="https://detail.1688.com/offer/535604104982.html?spm=a2615.7691456.0.0.ceDRcB"/>
    <hyperlink ref="D18" r:id="rId21" display="https://detail.1688.com/offer/537572849225.html?spm=a2615.7691456.0.0.0jr1X8"/>
    <hyperlink ref="D28" r:id="rId22" display="https://detail.1688.com/offer/538358020263.html?spm=a2615.7691456.0.0.BXbA7w"/>
    <hyperlink ref="D29" r:id="rId23" display="https://detail.1688.com/offer/536605241945.html?spm=b26110380.8015204.xshy005.79.X6yxQK"/>
    <hyperlink ref="D30" r:id="rId24" display="https://detail.1688.com/offer/522617209176.html?spm=0.0.0.0.OkHehB&amp;sk=consign"/>
    <hyperlink ref="D31" r:id="rId25" display="https://detail.1688.com/offer/536564720843.html?spm=a261y.7663282.0.0.CfpkXA&amp;sk=consign"/>
    <hyperlink ref="D32" r:id="rId26" display="https://detail.1688.com/offer/522866160965.html?spm=b26110380.8015204.1688002.2.oTUzYR" tooltip="https://detail.1688.com/offer/522866160965.html?spm=b26110380.8015204.1688002.2.oTUzYR"/>
    <hyperlink ref="D33" r:id="rId27" display="https://detail.1688.com/offer/537733197961.html?spm=b26110380.8015204.tkhy006.2.6IBVa5"/>
    <hyperlink ref="D34" r:id="rId27" display="https://detail.1688.com/offer/537733197961.html?spm=b26110380.8015204.tkhy006.2.6IBVa5"/>
    <hyperlink ref="D37" r:id="rId28" display="https://detail.1688.com/offer/39363390916.html?spm=b26110380.sw56474001.0.0.AOuyqk"/>
    <hyperlink ref="D38" r:id="rId29" display="https://detail.1688.com/offer/523975460031.html?spm=b26110380.8015204.1688002.1.dPdaJX"/>
    <hyperlink ref="D39" r:id="rId30" display="https://detail.1688.com/offer/531232169182.html?spm=a261y.7663282.0.0.1DCfuw"/>
    <hyperlink ref="D40" r:id="rId31" display="https://detail.1688.com/offer/531965973421.html?spm=a2615.7691456.0.0.MQ5cDO"/>
    <hyperlink ref="D41" r:id="rId32" display="https://detail.1688.com/offer/538656905495.html?spm=b26110380.sw1037004.0.0.dRfQA7&amp;sk=consign"/>
    <hyperlink ref="D42" r:id="rId33" display="https://detail.1688.com/offer/534135284523.html?spm=a2615.2177701.0.0.bCxxaP"/>
    <hyperlink ref="D43" r:id="rId34" display="https://detail.1688.com/offer/524129595472.html?spm=a2615.7691456.0.0.5vRcmp"/>
    <hyperlink ref="D44" r:id="rId35" display="https://detail.1688.com/offer/538321839564.html?spm=b26110380.sw1037005.0.0.jmc4NW"/>
    <hyperlink ref="D45" r:id="rId36" display="https://detail.1688.com/offer/525494755952.html?spm=a2615.7691456.0.0.2qsBMx"/>
    <hyperlink ref="D46" r:id="rId37" display="https://detail.1688.com/offer/525529106954.html?spm=a2615.7691456.0.0.4Tm2o6"/>
  </hyperlink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2006-09-13T11:21:00Z</dcterms:created>
  <dcterms:modified xsi:type="dcterms:W3CDTF">2017-01-16T14:00:36Z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