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540" windowHeight="8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L77" i="1"/>
  <c r="O77" s="1"/>
  <c r="P77" s="1"/>
  <c r="K77"/>
  <c r="J77"/>
  <c r="P76"/>
  <c r="O76"/>
  <c r="N76"/>
  <c r="M76"/>
  <c r="L76"/>
  <c r="K76"/>
  <c r="J76"/>
  <c r="P75"/>
  <c r="O75"/>
  <c r="N75"/>
  <c r="M75"/>
  <c r="L75"/>
  <c r="K75"/>
  <c r="J75"/>
  <c r="P74"/>
  <c r="O74"/>
  <c r="N74"/>
  <c r="M74"/>
  <c r="L74"/>
  <c r="K74"/>
  <c r="J74"/>
  <c r="P73"/>
  <c r="O73"/>
  <c r="N73"/>
  <c r="M73"/>
  <c r="L73"/>
  <c r="K73"/>
  <c r="J73"/>
  <c r="P72"/>
  <c r="O72"/>
  <c r="N72"/>
  <c r="M72"/>
  <c r="L72"/>
  <c r="K72"/>
  <c r="J72"/>
  <c r="P71"/>
  <c r="O71"/>
  <c r="N71"/>
  <c r="M71"/>
  <c r="L71"/>
  <c r="K71"/>
  <c r="J71"/>
  <c r="P70"/>
  <c r="O70"/>
  <c r="N70"/>
  <c r="M70"/>
  <c r="L70"/>
  <c r="K70"/>
  <c r="J70"/>
  <c r="P69"/>
  <c r="O69"/>
  <c r="N69"/>
  <c r="M69"/>
  <c r="L69"/>
  <c r="K69"/>
  <c r="J69"/>
  <c r="P68"/>
  <c r="O68"/>
  <c r="N68"/>
  <c r="M68"/>
  <c r="L68"/>
  <c r="K68"/>
  <c r="J68"/>
  <c r="P67"/>
  <c r="O67"/>
  <c r="N67"/>
  <c r="M67"/>
  <c r="L67"/>
  <c r="K67"/>
  <c r="J67"/>
  <c r="P66"/>
  <c r="O66"/>
  <c r="N66"/>
  <c r="M66"/>
  <c r="L66"/>
  <c r="K66"/>
  <c r="J66"/>
  <c r="P65"/>
  <c r="O65"/>
  <c r="N65"/>
  <c r="M65"/>
  <c r="L65"/>
  <c r="K65"/>
  <c r="J65"/>
  <c r="P64"/>
  <c r="O64"/>
  <c r="N64"/>
  <c r="M64"/>
  <c r="L64"/>
  <c r="K64"/>
  <c r="J64"/>
  <c r="P63"/>
  <c r="O63"/>
  <c r="N63"/>
  <c r="M63"/>
  <c r="L63"/>
  <c r="K63"/>
  <c r="J63"/>
  <c r="P62"/>
  <c r="O62"/>
  <c r="N62"/>
  <c r="M62"/>
  <c r="L62"/>
  <c r="K62"/>
  <c r="J62"/>
  <c r="P61"/>
  <c r="O61"/>
  <c r="N61"/>
  <c r="M61"/>
  <c r="L61"/>
  <c r="K61"/>
  <c r="J61"/>
  <c r="P60"/>
  <c r="O60"/>
  <c r="N60"/>
  <c r="M60"/>
  <c r="L60"/>
  <c r="K60"/>
  <c r="J60"/>
  <c r="P59"/>
  <c r="O59"/>
  <c r="N59"/>
  <c r="M59"/>
  <c r="L59"/>
  <c r="K59"/>
  <c r="J59"/>
  <c r="P58"/>
  <c r="O58"/>
  <c r="N58"/>
  <c r="M58"/>
  <c r="L58"/>
  <c r="K58"/>
  <c r="J58"/>
  <c r="P57"/>
  <c r="O57"/>
  <c r="N57"/>
  <c r="M57"/>
  <c r="L57"/>
  <c r="K57"/>
  <c r="J57"/>
  <c r="P56"/>
  <c r="O56"/>
  <c r="N56"/>
  <c r="M56"/>
  <c r="L56"/>
  <c r="K56"/>
  <c r="J56"/>
  <c r="P55"/>
  <c r="O55"/>
  <c r="N55"/>
  <c r="M55"/>
  <c r="L55"/>
  <c r="K55"/>
  <c r="J55"/>
  <c r="P54"/>
  <c r="O54"/>
  <c r="N54"/>
  <c r="M54"/>
  <c r="L54"/>
  <c r="K54"/>
  <c r="J54"/>
  <c r="P53"/>
  <c r="O53"/>
  <c r="N53"/>
  <c r="M53"/>
  <c r="L53"/>
  <c r="K53"/>
  <c r="J53"/>
  <c r="P52"/>
  <c r="O52"/>
  <c r="N52"/>
  <c r="M52"/>
  <c r="L52"/>
  <c r="K52"/>
  <c r="J52"/>
  <c r="P51"/>
  <c r="O51"/>
  <c r="N51"/>
  <c r="M51"/>
  <c r="L51"/>
  <c r="K51"/>
  <c r="J51"/>
  <c r="P50"/>
  <c r="O50"/>
  <c r="N50"/>
  <c r="M50"/>
  <c r="L50"/>
  <c r="K50"/>
  <c r="J50"/>
  <c r="P49"/>
  <c r="O49"/>
  <c r="N49"/>
  <c r="M49"/>
  <c r="L49"/>
  <c r="K49"/>
  <c r="J49"/>
  <c r="P48"/>
  <c r="O48"/>
  <c r="N48"/>
  <c r="M48"/>
  <c r="L48"/>
  <c r="K48"/>
  <c r="J48"/>
  <c r="P47"/>
  <c r="O47"/>
  <c r="N47"/>
  <c r="M47"/>
  <c r="L47"/>
  <c r="K47"/>
  <c r="J47"/>
  <c r="P46"/>
  <c r="O46"/>
  <c r="N46"/>
  <c r="M46"/>
  <c r="L46"/>
  <c r="K46"/>
  <c r="J46"/>
  <c r="P45"/>
  <c r="O45"/>
  <c r="N45"/>
  <c r="M45"/>
  <c r="L45"/>
  <c r="K45"/>
  <c r="J45"/>
  <c r="P44"/>
  <c r="O44"/>
  <c r="N44"/>
  <c r="M44"/>
  <c r="L44"/>
  <c r="K44"/>
  <c r="J44"/>
  <c r="P43"/>
  <c r="O43"/>
  <c r="N43"/>
  <c r="M43"/>
  <c r="L43"/>
  <c r="K43"/>
  <c r="J43"/>
  <c r="P42"/>
  <c r="O42"/>
  <c r="N42"/>
  <c r="M42"/>
  <c r="L42"/>
  <c r="K42"/>
  <c r="J42"/>
  <c r="P41"/>
  <c r="O41"/>
  <c r="N41"/>
  <c r="M41"/>
  <c r="L41"/>
  <c r="K41"/>
  <c r="J41"/>
  <c r="P40"/>
  <c r="O40"/>
  <c r="N40"/>
  <c r="M40"/>
  <c r="L40"/>
  <c r="K40"/>
  <c r="J40"/>
  <c r="P39"/>
  <c r="O39"/>
  <c r="N39"/>
  <c r="M39"/>
  <c r="L39"/>
  <c r="K39"/>
  <c r="J39"/>
  <c r="P38"/>
  <c r="O38"/>
  <c r="N38"/>
  <c r="M38"/>
  <c r="L38"/>
  <c r="K38"/>
  <c r="J38"/>
  <c r="P37"/>
  <c r="O37"/>
  <c r="N37"/>
  <c r="M37"/>
  <c r="L37"/>
  <c r="K37"/>
  <c r="J37"/>
  <c r="P36"/>
  <c r="O36"/>
  <c r="N36"/>
  <c r="M36"/>
  <c r="L36"/>
  <c r="K36"/>
  <c r="J36"/>
  <c r="P35"/>
  <c r="O35"/>
  <c r="N35"/>
  <c r="M35"/>
  <c r="L35"/>
  <c r="K35"/>
  <c r="J35"/>
  <c r="P34"/>
  <c r="O34"/>
  <c r="N34"/>
  <c r="M34"/>
  <c r="L34"/>
  <c r="K34"/>
  <c r="J34"/>
  <c r="P33"/>
  <c r="O33"/>
  <c r="N33"/>
  <c r="M33"/>
  <c r="L33"/>
  <c r="K33"/>
  <c r="J33"/>
  <c r="P32"/>
  <c r="O32"/>
  <c r="N32"/>
  <c r="M32"/>
  <c r="L32"/>
  <c r="K32"/>
  <c r="J32"/>
  <c r="P31"/>
  <c r="O31"/>
  <c r="N31"/>
  <c r="M31"/>
  <c r="L31"/>
  <c r="K31"/>
  <c r="J31"/>
  <c r="P30"/>
  <c r="O30"/>
  <c r="N30"/>
  <c r="M30"/>
  <c r="L30"/>
  <c r="K30"/>
  <c r="J30"/>
  <c r="P29"/>
  <c r="O29"/>
  <c r="N29"/>
  <c r="M29"/>
  <c r="L29"/>
  <c r="K29"/>
  <c r="J29"/>
  <c r="P28"/>
  <c r="O28"/>
  <c r="N28"/>
  <c r="M28"/>
  <c r="L28"/>
  <c r="K28"/>
  <c r="J28"/>
  <c r="P27"/>
  <c r="O27"/>
  <c r="N27"/>
  <c r="M27"/>
  <c r="L27"/>
  <c r="K27"/>
  <c r="J27"/>
  <c r="P26"/>
  <c r="O26"/>
  <c r="N26"/>
  <c r="M26"/>
  <c r="L26"/>
  <c r="K26"/>
  <c r="J26"/>
  <c r="P25"/>
  <c r="O25"/>
  <c r="N25"/>
  <c r="M25"/>
  <c r="L25"/>
  <c r="K25"/>
  <c r="J25"/>
  <c r="P24"/>
  <c r="O24"/>
  <c r="N24"/>
  <c r="M24"/>
  <c r="L24"/>
  <c r="K24"/>
  <c r="J24"/>
  <c r="P23"/>
  <c r="O23"/>
  <c r="N23"/>
  <c r="M23"/>
  <c r="L23"/>
  <c r="K23"/>
  <c r="J23"/>
  <c r="P22"/>
  <c r="O22"/>
  <c r="N22"/>
  <c r="M22"/>
  <c r="L22"/>
  <c r="K22"/>
  <c r="J22"/>
  <c r="P21"/>
  <c r="O21"/>
  <c r="N21"/>
  <c r="M21"/>
  <c r="L21"/>
  <c r="K21"/>
  <c r="J21"/>
  <c r="P20"/>
  <c r="O20"/>
  <c r="N20"/>
  <c r="M20"/>
  <c r="L20"/>
  <c r="K20"/>
  <c r="J20"/>
  <c r="P19"/>
  <c r="O19"/>
  <c r="N19"/>
  <c r="M19"/>
  <c r="L19"/>
  <c r="K19"/>
  <c r="J19"/>
  <c r="P18"/>
  <c r="O18"/>
  <c r="N18"/>
  <c r="M18"/>
  <c r="L18"/>
  <c r="K18"/>
  <c r="J18"/>
  <c r="P17"/>
  <c r="O17"/>
  <c r="N17"/>
  <c r="M17"/>
  <c r="L17"/>
  <c r="K17"/>
  <c r="J17"/>
  <c r="P16"/>
  <c r="O16"/>
  <c r="N16"/>
  <c r="M16"/>
  <c r="L16"/>
  <c r="K16"/>
  <c r="J16"/>
  <c r="P15"/>
  <c r="O15"/>
  <c r="N15"/>
  <c r="M15"/>
  <c r="L15"/>
  <c r="K15"/>
  <c r="J15"/>
  <c r="P14"/>
  <c r="O14"/>
  <c r="N14"/>
  <c r="M14"/>
  <c r="L14"/>
  <c r="K14"/>
  <c r="J14"/>
  <c r="P13"/>
  <c r="O13"/>
  <c r="N13"/>
  <c r="M13"/>
  <c r="L13"/>
  <c r="K13"/>
  <c r="J13"/>
  <c r="P12"/>
  <c r="O12"/>
  <c r="N12"/>
  <c r="M12"/>
  <c r="L12"/>
  <c r="K12"/>
  <c r="J12"/>
  <c r="P11"/>
  <c r="O11"/>
  <c r="N11"/>
  <c r="M11"/>
  <c r="L11"/>
  <c r="K11"/>
  <c r="J11"/>
  <c r="P10"/>
  <c r="O10"/>
  <c r="N10"/>
  <c r="M10"/>
  <c r="L10"/>
  <c r="K10"/>
  <c r="J10"/>
  <c r="P9"/>
  <c r="O9"/>
  <c r="N9"/>
  <c r="M9"/>
  <c r="L9"/>
  <c r="K9"/>
  <c r="J9"/>
  <c r="P8"/>
  <c r="O8"/>
  <c r="N8"/>
  <c r="M8"/>
  <c r="L8"/>
  <c r="K8"/>
  <c r="J8"/>
  <c r="P7"/>
  <c r="O7"/>
  <c r="N7"/>
  <c r="M7"/>
  <c r="L7"/>
  <c r="K7"/>
  <c r="J7"/>
  <c r="P6"/>
  <c r="O6"/>
  <c r="N6"/>
  <c r="M6"/>
  <c r="L6"/>
  <c r="K6"/>
  <c r="J6"/>
  <c r="P5"/>
  <c r="O5"/>
  <c r="N5"/>
  <c r="M5"/>
  <c r="L5"/>
  <c r="K5"/>
  <c r="J5"/>
  <c r="P4"/>
  <c r="O4"/>
  <c r="N4"/>
  <c r="M4"/>
  <c r="L4"/>
  <c r="K4"/>
  <c r="J4"/>
  <c r="P3"/>
  <c r="O3"/>
  <c r="N3"/>
  <c r="M3"/>
  <c r="L3"/>
  <c r="K3"/>
  <c r="J3"/>
  <c r="P2"/>
  <c r="O2"/>
  <c r="N2"/>
  <c r="M2"/>
  <c r="L2"/>
  <c r="K2"/>
  <c r="J2"/>
  <c r="M77" l="1"/>
  <c r="N77"/>
</calcChain>
</file>

<file path=xl/sharedStrings.xml><?xml version="1.0" encoding="utf-8"?>
<sst xmlns="http://schemas.openxmlformats.org/spreadsheetml/2006/main" count="177" uniqueCount="107">
  <si>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</si>
  <si>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</si>
  <si>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</si>
  <si>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</si>
  <si>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</si>
  <si>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</si>
  <si>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</si>
  <si>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</si>
  <si>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</si>
  <si>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</si>
  <si>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</si>
  <si>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</si>
  <si>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</si>
  <si>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</si>
  <si>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</si>
  <si>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</si>
  <si>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</si>
  <si>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</si>
  <si>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</si>
  <si>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</si>
  <si>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</si>
  <si>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</si>
  <si>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</si>
  <si>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</si>
  <si>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</si>
  <si>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</si>
  <si>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</si>
  <si>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</si>
  <si>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</si>
  <si>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</si>
  <si>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</si>
  <si>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</si>
  <si>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</si>
  <si>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</si>
  <si>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</si>
  <si>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</si>
  <si>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</si>
  <si>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</si>
  <si>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</si>
  <si>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</si>
  <si>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</si>
  <si>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</si>
  <si>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</si>
  <si>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</si>
  <si>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</si>
  <si>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</si>
  <si>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</si>
  <si>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</si>
  <si>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</si>
  <si>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</si>
  <si>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</si>
  <si>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</si>
  <si>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</si>
  <si>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</si>
  <si>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</si>
  <si>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</si>
  <si>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</si>
  <si>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</si>
  <si>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</si>
  <si>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</si>
  <si>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</si>
  <si>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</si>
  <si>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</si>
  <si>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</si>
  <si>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</si>
  <si>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</si>
  <si>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</si>
  <si>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</si>
  <si>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</si>
  <si>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</si>
  <si>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</si>
  <si>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</si>
  <si>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</si>
  <si>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</si>
  <si>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https://detail.1688.com/offer/543614766781.html?spm=b26110380.8015204.tkhy006.2.m9SOm8</t>
  </si>
  <si>
    <t>https://detail.1688.com/offer/543024612109.html?spm=0.0.0.0.QG7IU6</t>
  </si>
  <si>
    <t>https://detail.1688.com/offer/45242512122.html?spm=a2615.7691456.0.0.SHHrUO</t>
  </si>
  <si>
    <t>https://detail.1688.com/offer/45277079052.html?spm=a261y.7663282.0.0.8G3JEy&amp;sk=consign</t>
  </si>
  <si>
    <t>https://detail.1688.com/offer/38711199781.html?spm=b26110380.8015204.tkhy006.2.g0hkme</t>
  </si>
  <si>
    <t>https://detail.1688.com/offer/1148584816.html?spm=0.0.0.0.oGhpUj</t>
  </si>
  <si>
    <t>https://detail.1688.com/offer/536596301611.html?spm=a2615.7691456.0.0.HFQWm0</t>
  </si>
  <si>
    <t>https://detail.1688.com/offer/543452736487.html?spm=a2615.7691456.0.0.UWc1Wy</t>
  </si>
  <si>
    <t>https://detail.1688.com/offer/543879481659.html?spm=a2615.7691456.0.0.UWc1Wy</t>
  </si>
  <si>
    <t>https://detail.1688.com/offer/544516029305.html?spm=0.0.0.0.D3IAEt</t>
  </si>
  <si>
    <t>https://detail.1688.com/offer/541801369107.html?spm=0.0.0.0.D3IAEt</t>
  </si>
  <si>
    <t>https://detail.1688.com/offer/542163784708.html?spm=0.0.0.0.D3IAEt</t>
  </si>
  <si>
    <t>https://detail.1688.com/offer/520727227145.html?spm=b26110380.7927930.tkhy006.2.4cRHSy</t>
  </si>
  <si>
    <t>https://detail.1688.com/offer/45288474070.html?spm=0.0.0.0.ROTFEe</t>
  </si>
  <si>
    <t>https://detail.1688.com/offer/542800642320.html?spm=b26110380.7927930.xshy005.529.St2Fw9</t>
  </si>
  <si>
    <t>https://detail.1688.com/offer/45422676746.html?spm=b26110380.8015204.xshy005.17.K9Fn6R</t>
  </si>
  <si>
    <t>https://detail.1688.com/offer/537836876907.html?spm=0.0.0.0.aEJnan</t>
  </si>
  <si>
    <t>https://detail.1688.com/offer/542588347406.html?spm=0.0.0.0.uOstC8&amp;sk=consign</t>
  </si>
  <si>
    <t>https://detail.1688.com/offer/529253294546.html?spm=a2615.7691456.0.0.Q2HHFu</t>
  </si>
  <si>
    <t>https://detail.1688.com/offer/544238732440.html?spm=0.0.0.0.XUpSK3</t>
  </si>
  <si>
    <t>https://detail.1688.com/offer/536547771377.html?spm=a2615.7691456.0.0.0h3eHa</t>
  </si>
  <si>
    <t>https://detail.1688.com/offer/530505809495.html?spm=a2615.7691456.0.0.mwCaVr</t>
  </si>
  <si>
    <t>https://detail.1688.com/offer/542553809977.html?spm=a2615.7691456.0.0.yQWyYp</t>
  </si>
  <si>
    <t>https://detail.1688.com/offer/540415830695.html?spm=a2615.7691456.0.0.fxjODa</t>
  </si>
  <si>
    <t>https://detail.1688.com/offer/542457925937.html?spm=a2615.7691456.0.0.f0Y32d</t>
  </si>
  <si>
    <t>https://detail.1688.com/offer/543920170819.html?spm=a261y.7663282.0.0.TL5U4u&amp;sk=consign</t>
  </si>
  <si>
    <t>国际运费 1kg/￥</t>
  </si>
  <si>
    <t>国际运费折扣</t>
  </si>
  <si>
    <t>挂号费</t>
  </si>
  <si>
    <t>汇率</t>
  </si>
  <si>
    <t>速卖通费率</t>
  </si>
  <si>
    <t>wish费率</t>
  </si>
  <si>
    <t>https://detail.1688.com/offer/521671959315.html?spm=a2615.7691456.0.0.ACiBQW</t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</si>
</sst>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8" formatCode="_-&quot;US$&quot;* #,##0.00_ ;_-&quot;US$&quot;* \-#,##0.00\ ;_-&quot;US$&quot;* &quot;-&quot;??_ ;_-@_ "/>
    <numFmt numFmtId="179" formatCode="0.00_);[Red]\(0.00\)"/>
    <numFmt numFmtId="180" formatCode="\¥#,##0.00_);[Red]\(\¥#,##0.00\)"/>
  </numFmts>
  <fonts count="6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1" fillId="0" borderId="0" xfId="1" applyAlignment="1">
      <alignment vertical="center"/>
    </xf>
    <xf numFmtId="0" fontId="2" fillId="0" borderId="0" xfId="1" applyFont="1" applyAlignment="1">
      <alignment vertical="center"/>
    </xf>
    <xf numFmtId="26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8" fontId="0" fillId="0" borderId="0" xfId="2" applyNumberFormat="1" applyFont="1" applyAlignment="1">
      <alignment vertical="center"/>
    </xf>
    <xf numFmtId="180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9" fontId="0" fillId="0" borderId="0" xfId="0" applyNumberFormat="1">
      <alignment vertical="center"/>
    </xf>
    <xf numFmtId="0" fontId="1" fillId="0" borderId="0" xfId="1" applyAlignment="1">
      <alignment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pn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76" Type="http://schemas.openxmlformats.org/officeDocument/2006/relationships/image" Target="../media/image76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74" Type="http://schemas.openxmlformats.org/officeDocument/2006/relationships/image" Target="../media/image74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jpeg"/><Relationship Id="rId61" Type="http://schemas.openxmlformats.org/officeDocument/2006/relationships/image" Target="../media/image61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png"/><Relationship Id="rId64" Type="http://schemas.openxmlformats.org/officeDocument/2006/relationships/image" Target="../media/image64.jpeg"/><Relationship Id="rId69" Type="http://schemas.openxmlformats.org/officeDocument/2006/relationships/image" Target="../media/image69.pn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3" Type="http://schemas.openxmlformats.org/officeDocument/2006/relationships/image" Target="../media/image3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33020" y="165100"/>
          <a:ext cx="1005205" cy="10991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65405" y="1388110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218440" y="24415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33655" y="3321685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33020" y="4239895"/>
          <a:ext cx="904875" cy="901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77470" y="5296535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147955" y="6176010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33020" y="7097395"/>
          <a:ext cx="986155" cy="948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33020" y="8261985"/>
          <a:ext cx="986155" cy="1003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1</xdr:col>
      <xdr:colOff>0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33020" y="9399905"/>
          <a:ext cx="953770" cy="979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33020" y="10608310"/>
          <a:ext cx="98615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33655" y="11675110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33020" y="12773025"/>
          <a:ext cx="986155" cy="100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33020" y="13846810"/>
          <a:ext cx="986155" cy="1017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33020" y="14996160"/>
          <a:ext cx="986155" cy="9918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986790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45720" y="16157575"/>
          <a:ext cx="941070" cy="11150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39370" y="17376140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986790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33655" y="18592165"/>
          <a:ext cx="95313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50800" y="19715480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33655" y="20818475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39370" y="22026245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78105" y="23082885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72390" y="24300180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56515" y="2541524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986790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33655" y="26572845"/>
          <a:ext cx="95313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39370" y="27700605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986790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45720" y="28908375"/>
          <a:ext cx="94107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33020" y="30002480"/>
          <a:ext cx="98615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83185" y="31168340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100330" y="32399605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986790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83820" y="33465135"/>
          <a:ext cx="90297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133350" y="34620200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3" cstate="email"/>
        <a:stretch>
          <a:fillRect/>
        </a:stretch>
      </xdr:blipFill>
      <xdr:spPr>
        <a:xfrm>
          <a:off x="41275" y="35781615"/>
          <a:ext cx="97663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117475" y="37026215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111125" y="38133020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149860" y="39248715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66675" y="40415845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986790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8" cstate="email"/>
        <a:stretch>
          <a:fillRect/>
        </a:stretch>
      </xdr:blipFill>
      <xdr:spPr>
        <a:xfrm>
          <a:off x="60960" y="41541065"/>
          <a:ext cx="92583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986790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9" cstate="email"/>
        <a:stretch>
          <a:fillRect/>
        </a:stretch>
      </xdr:blipFill>
      <xdr:spPr>
        <a:xfrm>
          <a:off x="55880" y="42591990"/>
          <a:ext cx="930910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0" cstate="email"/>
        <a:stretch>
          <a:fillRect/>
        </a:stretch>
      </xdr:blipFill>
      <xdr:spPr>
        <a:xfrm>
          <a:off x="33020" y="43771820"/>
          <a:ext cx="98615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1" cstate="email"/>
        <a:stretch>
          <a:fillRect/>
        </a:stretch>
      </xdr:blipFill>
      <xdr:spPr>
        <a:xfrm>
          <a:off x="84455" y="44963080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1</xdr:col>
      <xdr:colOff>0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xmlns:r="http://schemas.openxmlformats.org/officeDocument/2006/relationships" r:embed="rId42" cstate="email"/>
        <a:stretch>
          <a:fillRect/>
        </a:stretch>
      </xdr:blipFill>
      <xdr:spPr>
        <a:xfrm>
          <a:off x="107315" y="46151165"/>
          <a:ext cx="8794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xmlns:r="http://schemas.openxmlformats.org/officeDocument/2006/relationships" r:embed="rId43" cstate="email"/>
        <a:stretch>
          <a:fillRect/>
        </a:stretch>
      </xdr:blipFill>
      <xdr:spPr>
        <a:xfrm>
          <a:off x="93980" y="47231300"/>
          <a:ext cx="95758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4" cstate="email"/>
        <a:stretch>
          <a:fillRect/>
        </a:stretch>
      </xdr:blipFill>
      <xdr:spPr>
        <a:xfrm>
          <a:off x="44450" y="48444150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1</xdr:col>
      <xdr:colOff>0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xmlns:r="http://schemas.openxmlformats.org/officeDocument/2006/relationships" r:embed="rId45" cstate="email"/>
        <a:stretch>
          <a:fillRect/>
        </a:stretch>
      </xdr:blipFill>
      <xdr:spPr>
        <a:xfrm>
          <a:off x="33020" y="50643790"/>
          <a:ext cx="953770" cy="10299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1</xdr:col>
      <xdr:colOff>0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xmlns:r="http://schemas.openxmlformats.org/officeDocument/2006/relationships" r:embed="rId46" cstate="email"/>
        <a:stretch>
          <a:fillRect/>
        </a:stretch>
      </xdr:blipFill>
      <xdr:spPr>
        <a:xfrm>
          <a:off x="33020" y="51796950"/>
          <a:ext cx="953770" cy="1029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7" cstate="email"/>
        <a:stretch>
          <a:fillRect/>
        </a:stretch>
      </xdr:blipFill>
      <xdr:spPr>
        <a:xfrm>
          <a:off x="55880" y="49559845"/>
          <a:ext cx="1033780" cy="12147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1</xdr:col>
      <xdr:colOff>0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xmlns:r="http://schemas.openxmlformats.org/officeDocument/2006/relationships" r:embed="rId48" cstate="email"/>
        <a:stretch>
          <a:fillRect/>
        </a:stretch>
      </xdr:blipFill>
      <xdr:spPr>
        <a:xfrm>
          <a:off x="33020" y="53016785"/>
          <a:ext cx="95377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986790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9" cstate="email"/>
        <a:stretch>
          <a:fillRect/>
        </a:stretch>
      </xdr:blipFill>
      <xdr:spPr>
        <a:xfrm>
          <a:off x="0" y="54128035"/>
          <a:ext cx="986790" cy="1068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1</xdr:col>
      <xdr:colOff>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xmlns:r="http://schemas.openxmlformats.org/officeDocument/2006/relationships" r:embed="rId50" cstate="email"/>
        <a:stretch>
          <a:fillRect/>
        </a:stretch>
      </xdr:blipFill>
      <xdr:spPr>
        <a:xfrm>
          <a:off x="49530" y="55280560"/>
          <a:ext cx="937260" cy="1001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1</xdr:col>
      <xdr:colOff>0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xmlns:r="http://schemas.openxmlformats.org/officeDocument/2006/relationships" r:embed="rId51" cstate="email"/>
        <a:stretch>
          <a:fillRect/>
        </a:stretch>
      </xdr:blipFill>
      <xdr:spPr>
        <a:xfrm>
          <a:off x="74295" y="56482615"/>
          <a:ext cx="912495" cy="943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1</xdr:col>
      <xdr:colOff>0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xmlns:r="http://schemas.openxmlformats.org/officeDocument/2006/relationships" r:embed="rId52" cstate="email"/>
        <a:stretch>
          <a:fillRect/>
        </a:stretch>
      </xdr:blipFill>
      <xdr:spPr>
        <a:xfrm>
          <a:off x="24765" y="57593865"/>
          <a:ext cx="962025" cy="1010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1</xdr:col>
      <xdr:colOff>0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xmlns:r="http://schemas.openxmlformats.org/officeDocument/2006/relationships" r:embed="rId53" cstate="email"/>
        <a:stretch>
          <a:fillRect/>
        </a:stretch>
      </xdr:blipFill>
      <xdr:spPr>
        <a:xfrm>
          <a:off x="0" y="58762900"/>
          <a:ext cx="986790" cy="107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0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xmlns:r="http://schemas.openxmlformats.org/officeDocument/2006/relationships" r:embed="rId54" cstate="email"/>
        <a:stretch>
          <a:fillRect/>
        </a:stretch>
      </xdr:blipFill>
      <xdr:spPr>
        <a:xfrm>
          <a:off x="0" y="59874150"/>
          <a:ext cx="98679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74544</xdr:rowOff>
    </xdr:from>
    <xdr:to>
      <xdr:col>1</xdr:col>
      <xdr:colOff>0</xdr:colOff>
      <xdr:row>55</xdr:row>
      <xdr:rowOff>1109869</xdr:rowOff>
    </xdr:to>
    <xdr:pic>
      <xdr:nvPicPr>
        <xdr:cNvPr id="58" name="图片 57" descr="1.jpg"/>
        <xdr:cNvPicPr>
          <a:picLocks noChangeAspect="1"/>
        </xdr:cNvPicPr>
      </xdr:nvPicPr>
      <xdr:blipFill>
        <a:blip xmlns:r="http://schemas.openxmlformats.org/officeDocument/2006/relationships" r:embed="rId55" cstate="email"/>
        <a:stretch>
          <a:fillRect/>
        </a:stretch>
      </xdr:blipFill>
      <xdr:spPr>
        <a:xfrm>
          <a:off x="0" y="61100970"/>
          <a:ext cx="986790" cy="103505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56</xdr:row>
      <xdr:rowOff>56515</xdr:rowOff>
    </xdr:from>
    <xdr:to>
      <xdr:col>0</xdr:col>
      <xdr:colOff>940435</xdr:colOff>
      <xdr:row>56</xdr:row>
      <xdr:rowOff>1068070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6" cstate="email"/>
        <a:stretch>
          <a:fillRect/>
        </a:stretch>
      </xdr:blipFill>
      <xdr:spPr>
        <a:xfrm>
          <a:off x="45085" y="62235715"/>
          <a:ext cx="895350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57</xdr:row>
      <xdr:rowOff>52070</xdr:rowOff>
    </xdr:from>
    <xdr:to>
      <xdr:col>1</xdr:col>
      <xdr:colOff>0</xdr:colOff>
      <xdr:row>57</xdr:row>
      <xdr:rowOff>1054264</xdr:rowOff>
    </xdr:to>
    <xdr:pic>
      <xdr:nvPicPr>
        <xdr:cNvPr id="59" name="图片 58" descr="New-Halloween-Girls-Dress-Cinderella-Dresses-Children-Sleeping-Beauty-Princess-Dress-Rapunzel-Aurora-Kids-Party-Costume.jpg"/>
        <xdr:cNvPicPr>
          <a:picLocks noChangeAspect="1"/>
        </xdr:cNvPicPr>
      </xdr:nvPicPr>
      <xdr:blipFill>
        <a:blip xmlns:r="http://schemas.openxmlformats.org/officeDocument/2006/relationships" r:embed="rId57" cstate="email"/>
        <a:stretch>
          <a:fillRect/>
        </a:stretch>
      </xdr:blipFill>
      <xdr:spPr>
        <a:xfrm>
          <a:off x="635" y="63383795"/>
          <a:ext cx="986155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</xdr:colOff>
      <xdr:row>58</xdr:row>
      <xdr:rowOff>76200</xdr:rowOff>
    </xdr:from>
    <xdr:to>
      <xdr:col>0</xdr:col>
      <xdr:colOff>873760</xdr:colOff>
      <xdr:row>58</xdr:row>
      <xdr:rowOff>1028065</xdr:rowOff>
    </xdr:to>
    <xdr:pic>
      <xdr:nvPicPr>
        <xdr:cNvPr id="51" name="图片 50" descr="QQ截图20170211151249"/>
        <xdr:cNvPicPr>
          <a:picLocks noChangeAspect="1"/>
        </xdr:cNvPicPr>
      </xdr:nvPicPr>
      <xdr:blipFill>
        <a:blip xmlns:r="http://schemas.openxmlformats.org/officeDocument/2006/relationships" r:embed="rId58" cstate="email"/>
        <a:stretch>
          <a:fillRect/>
        </a:stretch>
      </xdr:blipFill>
      <xdr:spPr>
        <a:xfrm>
          <a:off x="38735" y="64560450"/>
          <a:ext cx="835025" cy="951865"/>
        </a:xfrm>
        <a:prstGeom prst="rect">
          <a:avLst/>
        </a:prstGeom>
      </xdr:spPr>
    </xdr:pic>
    <xdr:clientData/>
  </xdr:twoCellAnchor>
  <xdr:twoCellAnchor>
    <xdr:from>
      <xdr:col>0</xdr:col>
      <xdr:colOff>1270</xdr:colOff>
      <xdr:row>59</xdr:row>
      <xdr:rowOff>162560</xdr:rowOff>
    </xdr:from>
    <xdr:to>
      <xdr:col>0</xdr:col>
      <xdr:colOff>974725</xdr:colOff>
      <xdr:row>59</xdr:row>
      <xdr:rowOff>1124585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59" cstate="email"/>
        <a:stretch>
          <a:fillRect/>
        </a:stretch>
      </xdr:blipFill>
      <xdr:spPr>
        <a:xfrm>
          <a:off x="1270" y="65799335"/>
          <a:ext cx="97345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24847</xdr:colOff>
      <xdr:row>60</xdr:row>
      <xdr:rowOff>57979</xdr:rowOff>
    </xdr:from>
    <xdr:to>
      <xdr:col>1</xdr:col>
      <xdr:colOff>0</xdr:colOff>
      <xdr:row>60</xdr:row>
      <xdr:rowOff>1093770</xdr:rowOff>
    </xdr:to>
    <xdr:pic>
      <xdr:nvPicPr>
        <xdr:cNvPr id="69" name="图片 68" descr="QQ截图20170211150609.jpg"/>
        <xdr:cNvPicPr>
          <a:picLocks noChangeAspect="1"/>
        </xdr:cNvPicPr>
      </xdr:nvPicPr>
      <xdr:blipFill>
        <a:blip xmlns:r="http://schemas.openxmlformats.org/officeDocument/2006/relationships" r:embed="rId60" cstate="email"/>
        <a:stretch>
          <a:fillRect/>
        </a:stretch>
      </xdr:blipFill>
      <xdr:spPr>
        <a:xfrm>
          <a:off x="24765" y="66847085"/>
          <a:ext cx="962025" cy="103568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49696</xdr:colOff>
      <xdr:row>61</xdr:row>
      <xdr:rowOff>24848</xdr:rowOff>
    </xdr:from>
    <xdr:to>
      <xdr:col>1</xdr:col>
      <xdr:colOff>0</xdr:colOff>
      <xdr:row>61</xdr:row>
      <xdr:rowOff>1051891</xdr:rowOff>
    </xdr:to>
    <xdr:pic>
      <xdr:nvPicPr>
        <xdr:cNvPr id="70" name="图片 69" descr="QQ截图20170211153103.jpg"/>
        <xdr:cNvPicPr>
          <a:picLocks noChangeAspect="1"/>
        </xdr:cNvPicPr>
      </xdr:nvPicPr>
      <xdr:blipFill>
        <a:blip xmlns:r="http://schemas.openxmlformats.org/officeDocument/2006/relationships" r:embed="rId61" cstate="email"/>
        <a:stretch>
          <a:fillRect/>
        </a:stretch>
      </xdr:blipFill>
      <xdr:spPr>
        <a:xfrm>
          <a:off x="49530" y="67966590"/>
          <a:ext cx="93726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66262</xdr:rowOff>
    </xdr:from>
    <xdr:to>
      <xdr:col>1</xdr:col>
      <xdr:colOff>2004</xdr:colOff>
      <xdr:row>62</xdr:row>
      <xdr:rowOff>1060174</xdr:rowOff>
    </xdr:to>
    <xdr:pic>
      <xdr:nvPicPr>
        <xdr:cNvPr id="71" name="图片 70" descr="QQ截图20170211154419.jpg"/>
        <xdr:cNvPicPr>
          <a:picLocks noChangeAspect="1"/>
        </xdr:cNvPicPr>
      </xdr:nvPicPr>
      <xdr:blipFill>
        <a:blip xmlns:r="http://schemas.openxmlformats.org/officeDocument/2006/relationships" r:embed="rId62" cstate="email"/>
        <a:stretch>
          <a:fillRect/>
        </a:stretch>
      </xdr:blipFill>
      <xdr:spPr>
        <a:xfrm>
          <a:off x="0" y="69160390"/>
          <a:ext cx="98869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49697</xdr:rowOff>
    </xdr:from>
    <xdr:to>
      <xdr:col>1</xdr:col>
      <xdr:colOff>0</xdr:colOff>
      <xdr:row>63</xdr:row>
      <xdr:rowOff>1109871</xdr:rowOff>
    </xdr:to>
    <xdr:pic>
      <xdr:nvPicPr>
        <xdr:cNvPr id="65" name="图片 64" descr="QQ截图20170211233428.jpg"/>
        <xdr:cNvPicPr>
          <a:picLocks noChangeAspect="1"/>
        </xdr:cNvPicPr>
      </xdr:nvPicPr>
      <xdr:blipFill>
        <a:blip xmlns:r="http://schemas.openxmlformats.org/officeDocument/2006/relationships" r:embed="rId63" cstate="email"/>
        <a:stretch>
          <a:fillRect/>
        </a:stretch>
      </xdr:blipFill>
      <xdr:spPr>
        <a:xfrm>
          <a:off x="0" y="70296405"/>
          <a:ext cx="986790" cy="105981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33130</xdr:colOff>
      <xdr:row>64</xdr:row>
      <xdr:rowOff>41413</xdr:rowOff>
    </xdr:from>
    <xdr:to>
      <xdr:col>1</xdr:col>
      <xdr:colOff>0</xdr:colOff>
      <xdr:row>64</xdr:row>
      <xdr:rowOff>1068456</xdr:rowOff>
    </xdr:to>
    <xdr:pic>
      <xdr:nvPicPr>
        <xdr:cNvPr id="66" name="图片 65" descr="QQ截图20170212223004.jpg"/>
        <xdr:cNvPicPr>
          <a:picLocks noChangeAspect="1"/>
        </xdr:cNvPicPr>
      </xdr:nvPicPr>
      <xdr:blipFill>
        <a:blip xmlns:r="http://schemas.openxmlformats.org/officeDocument/2006/relationships" r:embed="rId64" cstate="email"/>
        <a:stretch>
          <a:fillRect/>
        </a:stretch>
      </xdr:blipFill>
      <xdr:spPr>
        <a:xfrm>
          <a:off x="33020" y="71440675"/>
          <a:ext cx="95377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</xdr:row>
      <xdr:rowOff>8284</xdr:rowOff>
    </xdr:from>
    <xdr:to>
      <xdr:col>1</xdr:col>
      <xdr:colOff>0</xdr:colOff>
      <xdr:row>65</xdr:row>
      <xdr:rowOff>1090124</xdr:rowOff>
    </xdr:to>
    <xdr:pic>
      <xdr:nvPicPr>
        <xdr:cNvPr id="67" name="图片 66" descr="QQ截图20170213224326.jpg"/>
        <xdr:cNvPicPr>
          <a:picLocks noChangeAspect="1"/>
        </xdr:cNvPicPr>
      </xdr:nvPicPr>
      <xdr:blipFill>
        <a:blip xmlns:r="http://schemas.openxmlformats.org/officeDocument/2006/relationships" r:embed="rId65" cstate="email"/>
        <a:stretch>
          <a:fillRect/>
        </a:stretch>
      </xdr:blipFill>
      <xdr:spPr>
        <a:xfrm>
          <a:off x="0" y="72560180"/>
          <a:ext cx="986790" cy="108140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49697</xdr:colOff>
      <xdr:row>66</xdr:row>
      <xdr:rowOff>66262</xdr:rowOff>
    </xdr:from>
    <xdr:to>
      <xdr:col>0</xdr:col>
      <xdr:colOff>969066</xdr:colOff>
      <xdr:row>66</xdr:row>
      <xdr:rowOff>1051892</xdr:rowOff>
    </xdr:to>
    <xdr:pic>
      <xdr:nvPicPr>
        <xdr:cNvPr id="68" name="图片 67" descr="QQ截图20170214225337.jpg"/>
        <xdr:cNvPicPr>
          <a:picLocks noChangeAspect="1"/>
        </xdr:cNvPicPr>
      </xdr:nvPicPr>
      <xdr:blipFill>
        <a:blip xmlns:r="http://schemas.openxmlformats.org/officeDocument/2006/relationships" r:embed="rId66" cstate="email"/>
        <a:stretch>
          <a:fillRect/>
        </a:stretch>
      </xdr:blipFill>
      <xdr:spPr>
        <a:xfrm>
          <a:off x="49530" y="73770490"/>
          <a:ext cx="919480" cy="98552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67</xdr:row>
      <xdr:rowOff>85090</xdr:rowOff>
    </xdr:from>
    <xdr:to>
      <xdr:col>0</xdr:col>
      <xdr:colOff>942340</xdr:colOff>
      <xdr:row>67</xdr:row>
      <xdr:rowOff>1112520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67" cstate="email"/>
        <a:stretch>
          <a:fillRect/>
        </a:stretch>
      </xdr:blipFill>
      <xdr:spPr>
        <a:xfrm>
          <a:off x="45085" y="74942065"/>
          <a:ext cx="897255" cy="1027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49699</xdr:colOff>
      <xdr:row>68</xdr:row>
      <xdr:rowOff>57982</xdr:rowOff>
    </xdr:from>
    <xdr:to>
      <xdr:col>0</xdr:col>
      <xdr:colOff>969069</xdr:colOff>
      <xdr:row>68</xdr:row>
      <xdr:rowOff>977352</xdr:rowOff>
    </xdr:to>
    <xdr:pic>
      <xdr:nvPicPr>
        <xdr:cNvPr id="72" name="图片 71" descr="QQ截图20170214231711.jpg"/>
        <xdr:cNvPicPr>
          <a:picLocks noChangeAspect="1"/>
        </xdr:cNvPicPr>
      </xdr:nvPicPr>
      <xdr:blipFill>
        <a:blip xmlns:r="http://schemas.openxmlformats.org/officeDocument/2006/relationships" r:embed="rId68" cstate="email"/>
        <a:stretch>
          <a:fillRect/>
        </a:stretch>
      </xdr:blipFill>
      <xdr:spPr>
        <a:xfrm>
          <a:off x="49530" y="76067285"/>
          <a:ext cx="919480" cy="919480"/>
        </a:xfrm>
        <a:prstGeom prst="rect">
          <a:avLst/>
        </a:prstGeom>
      </xdr:spPr>
    </xdr:pic>
    <xdr:clientData/>
  </xdr:twoCellAnchor>
  <xdr:twoCellAnchor>
    <xdr:from>
      <xdr:col>0</xdr:col>
      <xdr:colOff>39370</xdr:colOff>
      <xdr:row>69</xdr:row>
      <xdr:rowOff>29210</xdr:rowOff>
    </xdr:from>
    <xdr:to>
      <xdr:col>0</xdr:col>
      <xdr:colOff>935990</xdr:colOff>
      <xdr:row>69</xdr:row>
      <xdr:rowOff>1136015</xdr:rowOff>
    </xdr:to>
    <xdr:pic>
      <xdr:nvPicPr>
        <xdr:cNvPr id="63" name="图片 62"/>
        <xdr:cNvPicPr>
          <a:picLocks noChangeAspect="1"/>
        </xdr:cNvPicPr>
      </xdr:nvPicPr>
      <xdr:blipFill>
        <a:blip xmlns:r="http://schemas.openxmlformats.org/officeDocument/2006/relationships" r:embed="rId69" cstate="email"/>
        <a:stretch>
          <a:fillRect/>
        </a:stretch>
      </xdr:blipFill>
      <xdr:spPr>
        <a:xfrm>
          <a:off x="39370" y="77191235"/>
          <a:ext cx="896620" cy="1106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38735</xdr:colOff>
      <xdr:row>70</xdr:row>
      <xdr:rowOff>45720</xdr:rowOff>
    </xdr:from>
    <xdr:to>
      <xdr:col>0</xdr:col>
      <xdr:colOff>941070</xdr:colOff>
      <xdr:row>70</xdr:row>
      <xdr:rowOff>1136015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70" cstate="email"/>
        <a:stretch>
          <a:fillRect/>
        </a:stretch>
      </xdr:blipFill>
      <xdr:spPr>
        <a:xfrm>
          <a:off x="38735" y="78360270"/>
          <a:ext cx="902335" cy="1090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71</xdr:row>
      <xdr:rowOff>49696</xdr:rowOff>
    </xdr:from>
    <xdr:to>
      <xdr:col>1</xdr:col>
      <xdr:colOff>0</xdr:colOff>
      <xdr:row>71</xdr:row>
      <xdr:rowOff>1051892</xdr:rowOff>
    </xdr:to>
    <xdr:pic>
      <xdr:nvPicPr>
        <xdr:cNvPr id="73" name="图片 72" descr="QQ截图20170215222206.jpg"/>
        <xdr:cNvPicPr>
          <a:picLocks noChangeAspect="1"/>
        </xdr:cNvPicPr>
      </xdr:nvPicPr>
      <xdr:blipFill>
        <a:blip xmlns:r="http://schemas.openxmlformats.org/officeDocument/2006/relationships" r:embed="rId71" cstate="email"/>
        <a:stretch>
          <a:fillRect/>
        </a:stretch>
      </xdr:blipFill>
      <xdr:spPr>
        <a:xfrm>
          <a:off x="0" y="79516605"/>
          <a:ext cx="986790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99392</xdr:colOff>
      <xdr:row>72</xdr:row>
      <xdr:rowOff>57979</xdr:rowOff>
    </xdr:from>
    <xdr:to>
      <xdr:col>0</xdr:col>
      <xdr:colOff>977348</xdr:colOff>
      <xdr:row>72</xdr:row>
      <xdr:rowOff>1086767</xdr:rowOff>
    </xdr:to>
    <xdr:pic>
      <xdr:nvPicPr>
        <xdr:cNvPr id="74" name="图片 73" descr="QQ截图20170216225449.jpg"/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99060" y="80677385"/>
          <a:ext cx="878205" cy="1028700"/>
        </a:xfrm>
        <a:prstGeom prst="rect">
          <a:avLst/>
        </a:prstGeom>
      </xdr:spPr>
    </xdr:pic>
    <xdr:clientData/>
  </xdr:twoCellAnchor>
  <xdr:twoCellAnchor editAs="oneCell">
    <xdr:from>
      <xdr:col>0</xdr:col>
      <xdr:colOff>132523</xdr:colOff>
      <xdr:row>73</xdr:row>
      <xdr:rowOff>41413</xdr:rowOff>
    </xdr:from>
    <xdr:to>
      <xdr:col>0</xdr:col>
      <xdr:colOff>977349</xdr:colOff>
      <xdr:row>73</xdr:row>
      <xdr:rowOff>1119446</xdr:rowOff>
    </xdr:to>
    <xdr:pic>
      <xdr:nvPicPr>
        <xdr:cNvPr id="75" name="图片 74" descr="QQ截图20170216234511.jpg"/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132080" y="81813400"/>
          <a:ext cx="845185" cy="1077595"/>
        </a:xfrm>
        <a:prstGeom prst="rect">
          <a:avLst/>
        </a:prstGeom>
      </xdr:spPr>
    </xdr:pic>
    <xdr:clientData/>
  </xdr:twoCellAnchor>
  <xdr:twoCellAnchor>
    <xdr:from>
      <xdr:col>0</xdr:col>
      <xdr:colOff>17145</xdr:colOff>
      <xdr:row>74</xdr:row>
      <xdr:rowOff>48260</xdr:rowOff>
    </xdr:from>
    <xdr:to>
      <xdr:col>0</xdr:col>
      <xdr:colOff>935990</xdr:colOff>
      <xdr:row>74</xdr:row>
      <xdr:rowOff>1127125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7145" y="82972910"/>
          <a:ext cx="918845" cy="1078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11430</xdr:colOff>
      <xdr:row>75</xdr:row>
      <xdr:rowOff>46990</xdr:rowOff>
    </xdr:from>
    <xdr:to>
      <xdr:col>0</xdr:col>
      <xdr:colOff>971550</xdr:colOff>
      <xdr:row>75</xdr:row>
      <xdr:rowOff>1092200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1430" y="84124165"/>
          <a:ext cx="96012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41413</xdr:colOff>
      <xdr:row>76</xdr:row>
      <xdr:rowOff>57978</xdr:rowOff>
    </xdr:from>
    <xdr:to>
      <xdr:col>0</xdr:col>
      <xdr:colOff>1035326</xdr:colOff>
      <xdr:row>76</xdr:row>
      <xdr:rowOff>1051891</xdr:rowOff>
    </xdr:to>
    <xdr:pic>
      <xdr:nvPicPr>
        <xdr:cNvPr id="77" name="图片 76" descr="光影魔术手拼图.jpg"/>
        <xdr:cNvPicPr>
          <a:picLocks noChangeAspect="1"/>
        </xdr:cNvPicPr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41413" y="85203195"/>
          <a:ext cx="993913" cy="9939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9" Type="http://schemas.openxmlformats.org/officeDocument/2006/relationships/hyperlink" Target="https://detail.1688.com/offer/525529106954.html?spm=a2615.7691456.0.0.4Tm2o6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42" Type="http://schemas.openxmlformats.org/officeDocument/2006/relationships/hyperlink" Target="https://detail.1688.com/offer/543024612109.html?spm=0.0.0.0.QG7IU6" TargetMode="External"/><Relationship Id="rId47" Type="http://schemas.openxmlformats.org/officeDocument/2006/relationships/hyperlink" Target="https://detail.1688.com/offer/38711199781.html?spm=b26110380.8015204.tkhy006.2.g0hkme" TargetMode="External"/><Relationship Id="rId50" Type="http://schemas.openxmlformats.org/officeDocument/2006/relationships/hyperlink" Target="https://detail.1688.com/offer/543879481659.html?spm=a2615.7691456.0.0.UWc1Wy" TargetMode="External"/><Relationship Id="rId55" Type="http://schemas.openxmlformats.org/officeDocument/2006/relationships/hyperlink" Target="https://detail.1688.com/offer/542800642320.html?spm=b26110380.7927930.xshy005.529.St2Fw9" TargetMode="External"/><Relationship Id="rId63" Type="http://schemas.openxmlformats.org/officeDocument/2006/relationships/hyperlink" Target="https://detail.1688.com/offer/45288474070.html?spm=0.0.0.0.ROTFEe" TargetMode="External"/><Relationship Id="rId7" Type="http://schemas.openxmlformats.org/officeDocument/2006/relationships/hyperlink" Target="https://detail.1688.com/offer/534650922032.html" TargetMode="Externa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9" Type="http://schemas.openxmlformats.org/officeDocument/2006/relationships/hyperlink" Target="https://detail.1688.com/offer/537733197961.html?spm=b26110380.8015204.tkhy006.2.6IBVa5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37" Type="http://schemas.openxmlformats.org/officeDocument/2006/relationships/hyperlink" Target="https://detail.1688.com/offer/538321839564.html?spm=b26110380.sw1037005.0.0.jmc4NW" TargetMode="External"/><Relationship Id="rId40" Type="http://schemas.openxmlformats.org/officeDocument/2006/relationships/hyperlink" Target="https://detail.1688.com/offer/527560763616.html?spm=b26110380.sw311.0.0.p4j2tp" TargetMode="External"/><Relationship Id="rId45" Type="http://schemas.openxmlformats.org/officeDocument/2006/relationships/hyperlink" Target="https://detail.1688.com/offer/45277079052.html?spm=a261y.7663282.0.0.8G3JEy&amp;sk=consign" TargetMode="External"/><Relationship Id="rId53" Type="http://schemas.openxmlformats.org/officeDocument/2006/relationships/hyperlink" Target="https://detail.1688.com/offer/520727227145.html?spm=b26110380.7927930.tkhy006.2.4cRHSy" TargetMode="External"/><Relationship Id="rId58" Type="http://schemas.openxmlformats.org/officeDocument/2006/relationships/hyperlink" Target="https://detail.1688.com/offer/544238732440.html?spm=0.0.0.0.XUpSK3" TargetMode="External"/><Relationship Id="rId66" Type="http://schemas.openxmlformats.org/officeDocument/2006/relationships/hyperlink" Target="https://detail.1688.com/offer/543920170819.html?spm=a261y.7663282.0.0.TL5U4u&amp;sk=consign" TargetMode="External"/><Relationship Id="rId5" Type="http://schemas.openxmlformats.org/officeDocument/2006/relationships/hyperlink" Target="https://detail.1688.com/offer/521926765457.html?spm=a2615.7691456.0.0.Iw9wYb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36" Type="http://schemas.openxmlformats.org/officeDocument/2006/relationships/hyperlink" Target="https://detail.1688.com/offer/524129595472.html?spm=a2615.7691456.0.0.5vRcmp" TargetMode="External"/><Relationship Id="rId49" Type="http://schemas.openxmlformats.org/officeDocument/2006/relationships/hyperlink" Target="https://detail.1688.com/offer/536596301611.html?spm=a2615.7691456.0.0.HFQWm0" TargetMode="External"/><Relationship Id="rId57" Type="http://schemas.openxmlformats.org/officeDocument/2006/relationships/hyperlink" Target="https://detail.1688.com/offer/529253294546.html?spm=a2615.7691456.0.0.Q2HHFu" TargetMode="External"/><Relationship Id="rId61" Type="http://schemas.openxmlformats.org/officeDocument/2006/relationships/hyperlink" Target="https://detail.1688.com/offer/45422676746.html?spm=b26110380.8015204.xshy005.17.K9Fn6R" TargetMode="Externa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4" Type="http://schemas.openxmlformats.org/officeDocument/2006/relationships/hyperlink" Target="https://detail.1688.com/offer/45242512122.html?spm=a2615.7691456.0.0.SHHrUO" TargetMode="External"/><Relationship Id="rId52" Type="http://schemas.openxmlformats.org/officeDocument/2006/relationships/hyperlink" Target="https://detail.1688.com/offer/543452736487.html?spm=a2615.7691456.0.0.UWc1Wy" TargetMode="External"/><Relationship Id="rId60" Type="http://schemas.openxmlformats.org/officeDocument/2006/relationships/hyperlink" Target="https://detail.1688.com/offer/530505809495.html?spm=a2615.7691456.0.0.mwCaVr" TargetMode="External"/><Relationship Id="rId65" Type="http://schemas.openxmlformats.org/officeDocument/2006/relationships/hyperlink" Target="https://detail.1688.com/offer/542457925937.html?spm=a2615.7691456.0.0.f0Y32d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hyperlink" Target="https://detail.1688.com/offer/534135284523.html?spm=a2615.2177701.0.0.bCxxaP" TargetMode="External"/><Relationship Id="rId43" Type="http://schemas.openxmlformats.org/officeDocument/2006/relationships/hyperlink" Target="https://detail.1688.com/offer/543614766781.html?spm=b26110380.8015204.tkhy006.2.m9SOm8" TargetMode="External"/><Relationship Id="rId48" Type="http://schemas.openxmlformats.org/officeDocument/2006/relationships/hyperlink" Target="https://detail.1688.com/offer/1148584816.html?spm=0.0.0.0.oGhpUj" TargetMode="External"/><Relationship Id="rId56" Type="http://schemas.openxmlformats.org/officeDocument/2006/relationships/hyperlink" Target="https://detail.1688.com/offer/537836876907.html?spm=0.0.0.0.aEJnan" TargetMode="External"/><Relationship Id="rId64" Type="http://schemas.openxmlformats.org/officeDocument/2006/relationships/hyperlink" Target="https://detail.1688.com/offer/540415830695.html?spm=a2615.7691456.0.0.fxjODa" TargetMode="External"/><Relationship Id="rId8" Type="http://schemas.openxmlformats.org/officeDocument/2006/relationships/hyperlink" Target="https://detail.1688.com/offer/525196220868.html?spm=b26110380.8015204.xshy005.911.FMmHAe" TargetMode="External"/><Relationship Id="rId51" Type="http://schemas.openxmlformats.org/officeDocument/2006/relationships/hyperlink" Target="https://detail.1688.com/offer/542163784708.html?spm=0.0.0.0.D3IAEt" TargetMode="External"/><Relationship Id="rId3" Type="http://schemas.openxmlformats.org/officeDocument/2006/relationships/hyperlink" Target="https://item.taobao.com/item.htm?spm=a230r.1.0.0.NVkYXr&amp;id=535812571550&amp;ns=1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38" Type="http://schemas.openxmlformats.org/officeDocument/2006/relationships/hyperlink" Target="https://detail.1688.com/offer/525494755952.html?spm=a2615.7691456.0.0.2qsBMx" TargetMode="External"/><Relationship Id="rId46" Type="http://schemas.openxmlformats.org/officeDocument/2006/relationships/hyperlink" Target="https://detail.1688.com/offer/45242512122.html?spm=a2615.7691456.0.0.SHHrUO" TargetMode="External"/><Relationship Id="rId59" Type="http://schemas.openxmlformats.org/officeDocument/2006/relationships/hyperlink" Target="https://detail.1688.com/offer/536547771377.html?spm=a2615.7691456.0.0.0h3eHa" TargetMode="External"/><Relationship Id="rId67" Type="http://schemas.openxmlformats.org/officeDocument/2006/relationships/drawing" Target="../drawings/drawing1.xml"/><Relationship Id="rId20" Type="http://schemas.openxmlformats.org/officeDocument/2006/relationships/hyperlink" Target="https://detail.1688.com/offer/537712350771.html?spm=a261y.7663282.0.0.HGrgRG&amp;sk=consign" TargetMode="External"/><Relationship Id="rId41" Type="http://schemas.openxmlformats.org/officeDocument/2006/relationships/hyperlink" Target="https://detail.1688.com/offer/542627436877.html?spm=b26110380.sw1037004.0.0.aYzCim&amp;sk=consign" TargetMode="External"/><Relationship Id="rId54" Type="http://schemas.openxmlformats.org/officeDocument/2006/relationships/hyperlink" Target="https://detail.1688.com/offer/45288474070.html?spm=0.0.0.0.ROTFEe" TargetMode="External"/><Relationship Id="rId62" Type="http://schemas.openxmlformats.org/officeDocument/2006/relationships/hyperlink" Target="https://detail.1688.com/offer/540415830695.html?spm=a2615.7691456.0.0.fxjO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1"/>
  <sheetViews>
    <sheetView tabSelected="1" zoomScale="115" zoomScaleNormal="115" workbookViewId="0">
      <pane ySplit="1" topLeftCell="A74" activePane="bottomLeft" state="frozen"/>
      <selection pane="bottomLeft" activeCell="C78" sqref="C78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7.25" customWidth="1"/>
    <col min="6" max="6" width="8.875" customWidth="1"/>
    <col min="7" max="7" width="7.5" customWidth="1"/>
    <col min="8" max="8" width="7.375" customWidth="1"/>
    <col min="10" max="10" width="10.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1">
        <f t="shared" ref="J2:J49" si="0">(E2+F2+($K$81*H2+$M$81)*$L$81)/(1-G2)/(1-$O$81)/(1-I2)/$N$81</f>
        <v>16.874780602778198</v>
      </c>
      <c r="K2" s="12">
        <f t="shared" ref="K2" si="1">(E2+F2+($K$81*H2+$M$81)*$L$81)/(1-G2)/(1-$P$81)/(1-I2)/$N$81</f>
        <v>18.264468417124601</v>
      </c>
      <c r="L2" s="1">
        <f t="shared" ref="L2" si="2">E2+F2+($K$81*H2+$M$81)*$L$81</f>
        <v>67.3</v>
      </c>
      <c r="M2" s="13">
        <f t="shared" ref="M2" si="3">L2/(1-G2)/(1-$O$81)/$N$81</f>
        <v>14.3435635123615</v>
      </c>
      <c r="N2" s="13">
        <f t="shared" ref="N2" si="4">L2/(1-G2)/(1-$P$81)/$N$81</f>
        <v>15.524798154555899</v>
      </c>
      <c r="O2" s="13">
        <f>L2/(1-G2)/$N$81</f>
        <v>13.1960784313726</v>
      </c>
      <c r="P2" s="14">
        <f>O2*$N$81-L2</f>
        <v>22.433333333333302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1">
        <f t="shared" si="0"/>
        <v>11.025859619209999</v>
      </c>
      <c r="K3" s="12">
        <f t="shared" ref="K3:K6" si="5">(E3+F3+($K$81*H3+$M$81)*$L$81)/(1-G3)/(1-$P$81)/(1-I3)/$N$81</f>
        <v>11.933871587850801</v>
      </c>
      <c r="L3" s="1">
        <f t="shared" ref="L3:L6" si="6">E3+F3+($K$81*H3+$M$81)*$L$81</f>
        <v>38.799999999999997</v>
      </c>
      <c r="M3" s="13">
        <f t="shared" ref="M3:M6" si="7">L3/(1-G3)/(1-$O$81)/$N$81</f>
        <v>8.2693947144075004</v>
      </c>
      <c r="N3" s="13">
        <f t="shared" ref="N3:N6" si="8">L3/(1-G3)/(1-$P$81)/$N$81</f>
        <v>8.9504036908881197</v>
      </c>
      <c r="O3" s="13">
        <f t="shared" ref="O3:O6" si="9">L3/(1-G3)/$N$81</f>
        <v>7.6078431372548998</v>
      </c>
      <c r="P3" s="14">
        <f t="shared" ref="P3:P6" si="10">O3*$N$81-L3</f>
        <v>12.9333333333333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1">
        <f t="shared" si="0"/>
        <v>19.120691754962898</v>
      </c>
      <c r="K4" s="12">
        <f t="shared" si="5"/>
        <v>20.695336958312701</v>
      </c>
      <c r="L4" s="1">
        <f t="shared" si="6"/>
        <v>62.8</v>
      </c>
      <c r="M4" s="13">
        <f t="shared" si="7"/>
        <v>13.384484228473999</v>
      </c>
      <c r="N4" s="13">
        <f t="shared" si="8"/>
        <v>14.486735870818899</v>
      </c>
      <c r="O4" s="13">
        <f t="shared" si="9"/>
        <v>12.3137254901961</v>
      </c>
      <c r="P4" s="14">
        <f t="shared" si="10"/>
        <v>20.933333333333302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1">
        <f t="shared" si="0"/>
        <v>18.253848854119699</v>
      </c>
      <c r="K5" s="12">
        <f t="shared" si="5"/>
        <v>19.757106995047199</v>
      </c>
      <c r="L5" s="1">
        <f t="shared" si="6"/>
        <v>72.8</v>
      </c>
      <c r="M5" s="13">
        <f t="shared" si="7"/>
        <v>15.5157715260017</v>
      </c>
      <c r="N5" s="13">
        <f t="shared" si="8"/>
        <v>16.793540945790099</v>
      </c>
      <c r="O5" s="13">
        <f t="shared" si="9"/>
        <v>14.2745098039216</v>
      </c>
      <c r="P5" s="14">
        <f t="shared" si="10"/>
        <v>24.266666666666701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1">
        <f t="shared" si="0"/>
        <v>15.3499699112381</v>
      </c>
      <c r="K6" s="12">
        <f t="shared" si="5"/>
        <v>16.614085080398901</v>
      </c>
      <c r="L6" s="1">
        <f t="shared" si="6"/>
        <v>65.3</v>
      </c>
      <c r="M6" s="13">
        <f t="shared" si="7"/>
        <v>13.0474744245524</v>
      </c>
      <c r="N6" s="13">
        <f t="shared" si="8"/>
        <v>14.1219723183391</v>
      </c>
      <c r="O6" s="13">
        <f t="shared" si="9"/>
        <v>12.0036764705882</v>
      </c>
      <c r="P6" s="14">
        <f t="shared" si="10"/>
        <v>16.324999999999999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1">
        <f t="shared" si="0"/>
        <v>17.250890125871301</v>
      </c>
      <c r="K7" s="12">
        <f t="shared" ref="K7:K49" si="11">(E7+F7+($K$81*H7+$M$81)*$L$81)/(1-G7)/(1-$P$81)/(1-I7)/$N$81</f>
        <v>18.671551665649002</v>
      </c>
      <c r="L7" s="1">
        <f t="shared" ref="L7:L49" si="12">E7+F7+($K$81*H7+$M$81)*$L$81</f>
        <v>68.8</v>
      </c>
      <c r="M7" s="13">
        <f t="shared" ref="M7:M49" si="13">L7/(1-G7)/(1-$O$81)/$N$81</f>
        <v>14.663256606990601</v>
      </c>
      <c r="N7" s="13">
        <f t="shared" ref="N7:N49" si="14">L7/(1-G7)/(1-$P$81)/$N$81</f>
        <v>15.8708189158016</v>
      </c>
      <c r="O7" s="13">
        <f t="shared" ref="O7:O49" si="15">L7/(1-G7)/$N$81</f>
        <v>13.490196078431399</v>
      </c>
      <c r="P7" s="14">
        <f t="shared" ref="P7:P49" si="16">O7*$N$81-L7</f>
        <v>22.933333333333302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5">
        <v>0.5</v>
      </c>
      <c r="J8" s="11">
        <f t="shared" si="0"/>
        <v>35.585837595907897</v>
      </c>
      <c r="K8" s="12">
        <f t="shared" si="11"/>
        <v>38.516435986159202</v>
      </c>
      <c r="L8" s="1">
        <f t="shared" si="12"/>
        <v>89.05</v>
      </c>
      <c r="M8" s="13">
        <f t="shared" si="13"/>
        <v>17.792918797954002</v>
      </c>
      <c r="N8" s="13">
        <f t="shared" si="14"/>
        <v>19.258217993079601</v>
      </c>
      <c r="O8" s="13">
        <f t="shared" si="15"/>
        <v>16.369485294117599</v>
      </c>
      <c r="P8" s="14">
        <f t="shared" si="16"/>
        <v>22.262499999999999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5">
        <v>0.2</v>
      </c>
      <c r="J9" s="11">
        <f t="shared" si="0"/>
        <v>21.059782608695599</v>
      </c>
      <c r="K9" s="12">
        <f t="shared" si="11"/>
        <v>22.794117647058801</v>
      </c>
      <c r="L9" s="1">
        <f t="shared" si="12"/>
        <v>79.05</v>
      </c>
      <c r="M9" s="13">
        <f t="shared" si="13"/>
        <v>16.847826086956498</v>
      </c>
      <c r="N9" s="13">
        <f t="shared" si="14"/>
        <v>18.235294117647101</v>
      </c>
      <c r="O9" s="13">
        <f t="shared" si="15"/>
        <v>15.5</v>
      </c>
      <c r="P9" s="14">
        <f t="shared" si="16"/>
        <v>26.35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5">
        <v>0.3</v>
      </c>
      <c r="J10" s="11">
        <f t="shared" si="0"/>
        <v>37.388868590914598</v>
      </c>
      <c r="K10" s="12">
        <f t="shared" si="11"/>
        <v>40.467951886637003</v>
      </c>
      <c r="L10" s="1">
        <f t="shared" si="12"/>
        <v>122.8</v>
      </c>
      <c r="M10" s="13">
        <f t="shared" si="13"/>
        <v>26.172208013640201</v>
      </c>
      <c r="N10" s="13">
        <f t="shared" si="14"/>
        <v>28.3275663206459</v>
      </c>
      <c r="O10" s="13">
        <f t="shared" si="15"/>
        <v>24.078431372549002</v>
      </c>
      <c r="P10" s="14">
        <f t="shared" si="16"/>
        <v>40.933333333333302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5">
        <v>0.15</v>
      </c>
      <c r="J11" s="11">
        <f t="shared" si="0"/>
        <v>32.796750413720503</v>
      </c>
      <c r="K11" s="12">
        <f t="shared" si="11"/>
        <v>35.497659271320998</v>
      </c>
      <c r="L11" s="1">
        <f t="shared" si="12"/>
        <v>130.80000000000001</v>
      </c>
      <c r="M11" s="13">
        <f t="shared" si="13"/>
        <v>27.8772378516624</v>
      </c>
      <c r="N11" s="13">
        <f t="shared" si="14"/>
        <v>30.173010380622799</v>
      </c>
      <c r="O11" s="13">
        <f t="shared" si="15"/>
        <v>25.647058823529399</v>
      </c>
      <c r="P11" s="14">
        <f t="shared" si="16"/>
        <v>43.6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5">
        <v>0.15</v>
      </c>
      <c r="J12" s="11">
        <f t="shared" si="0"/>
        <v>32.858757659419602</v>
      </c>
      <c r="K12" s="12">
        <f t="shared" si="11"/>
        <v>35.5647729960777</v>
      </c>
      <c r="L12" s="1">
        <f t="shared" si="12"/>
        <v>129.30000000000001</v>
      </c>
      <c r="M12" s="13">
        <f t="shared" si="13"/>
        <v>27.929944010506699</v>
      </c>
      <c r="N12" s="13">
        <f t="shared" si="14"/>
        <v>30.230057046666001</v>
      </c>
      <c r="O12" s="13">
        <f t="shared" si="15"/>
        <v>25.695548489666098</v>
      </c>
      <c r="P12" s="14">
        <f t="shared" si="16"/>
        <v>45.429729729729701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5">
        <v>0.15</v>
      </c>
      <c r="J13" s="11">
        <f t="shared" si="0"/>
        <v>15.1822877488591</v>
      </c>
      <c r="K13" s="12">
        <f t="shared" si="11"/>
        <v>16.4325937987652</v>
      </c>
      <c r="L13" s="1">
        <f t="shared" si="12"/>
        <v>60.55</v>
      </c>
      <c r="M13" s="13">
        <f t="shared" si="13"/>
        <v>12.9049445865303</v>
      </c>
      <c r="N13" s="13">
        <f t="shared" si="14"/>
        <v>13.9677047289504</v>
      </c>
      <c r="O13" s="13">
        <f t="shared" si="15"/>
        <v>11.872549019607799</v>
      </c>
      <c r="P13" s="14">
        <f t="shared" si="16"/>
        <v>20.183333333333302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5">
        <v>0.5</v>
      </c>
      <c r="J14" s="11">
        <f t="shared" si="0"/>
        <v>59.590792838874698</v>
      </c>
      <c r="K14" s="12">
        <f t="shared" si="11"/>
        <v>64.498269896193804</v>
      </c>
      <c r="L14" s="1">
        <f t="shared" si="12"/>
        <v>139.80000000000001</v>
      </c>
      <c r="M14" s="13">
        <f t="shared" si="13"/>
        <v>29.795396419437299</v>
      </c>
      <c r="N14" s="13">
        <f t="shared" si="14"/>
        <v>32.249134948096902</v>
      </c>
      <c r="O14" s="13">
        <f t="shared" si="15"/>
        <v>27.411764705882401</v>
      </c>
      <c r="P14" s="14">
        <f t="shared" si="16"/>
        <v>46.6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5">
        <v>0.15</v>
      </c>
      <c r="J15" s="11">
        <f t="shared" si="0"/>
        <v>23.017902813299202</v>
      </c>
      <c r="K15" s="12">
        <f t="shared" si="11"/>
        <v>24.913494809688601</v>
      </c>
      <c r="L15" s="1">
        <f t="shared" si="12"/>
        <v>91.8</v>
      </c>
      <c r="M15" s="13">
        <f t="shared" si="13"/>
        <v>19.565217391304301</v>
      </c>
      <c r="N15" s="13">
        <f t="shared" si="14"/>
        <v>21.176470588235301</v>
      </c>
      <c r="O15" s="13">
        <f t="shared" si="15"/>
        <v>18</v>
      </c>
      <c r="P15" s="14">
        <f t="shared" si="16"/>
        <v>30.6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5">
        <v>0.25</v>
      </c>
      <c r="J16" s="11">
        <f t="shared" si="0"/>
        <v>11.6687979539642</v>
      </c>
      <c r="K16" s="12">
        <f t="shared" si="11"/>
        <v>12.629757785467101</v>
      </c>
      <c r="L16" s="1">
        <f t="shared" si="12"/>
        <v>43.8</v>
      </c>
      <c r="M16" s="13">
        <f t="shared" si="13"/>
        <v>8.7515984654731405</v>
      </c>
      <c r="N16" s="13">
        <f t="shared" si="14"/>
        <v>9.4723183391003491</v>
      </c>
      <c r="O16" s="13">
        <f t="shared" si="15"/>
        <v>8.0514705882352899</v>
      </c>
      <c r="P16" s="14">
        <f t="shared" si="16"/>
        <v>10.95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5">
        <v>0.15</v>
      </c>
      <c r="J17" s="11">
        <f t="shared" si="0"/>
        <v>16.498671079685099</v>
      </c>
      <c r="K17" s="12">
        <f t="shared" si="11"/>
        <v>17.857385168600299</v>
      </c>
      <c r="L17" s="1">
        <f t="shared" si="12"/>
        <v>65.8</v>
      </c>
      <c r="M17" s="13">
        <f t="shared" si="13"/>
        <v>14.023870417732301</v>
      </c>
      <c r="N17" s="13">
        <f t="shared" si="14"/>
        <v>15.1787773933103</v>
      </c>
      <c r="O17" s="13">
        <f t="shared" si="15"/>
        <v>12.901960784313699</v>
      </c>
      <c r="P17" s="14">
        <f t="shared" si="16"/>
        <v>21.933333333333302</v>
      </c>
      <c r="Q17" s="15">
        <v>0.15</v>
      </c>
      <c r="R17" s="15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5">
        <v>0.15</v>
      </c>
      <c r="J18" s="11">
        <f t="shared" si="0"/>
        <v>16.498671079685099</v>
      </c>
      <c r="K18" s="12">
        <f t="shared" si="11"/>
        <v>17.857385168600299</v>
      </c>
      <c r="L18" s="1">
        <f t="shared" si="12"/>
        <v>65.8</v>
      </c>
      <c r="M18" s="13">
        <f t="shared" si="13"/>
        <v>14.023870417732301</v>
      </c>
      <c r="N18" s="13">
        <f t="shared" si="14"/>
        <v>15.1787773933103</v>
      </c>
      <c r="O18" s="13">
        <f t="shared" si="15"/>
        <v>12.901960784313699</v>
      </c>
      <c r="P18" s="14">
        <f t="shared" si="16"/>
        <v>21.933333333333302</v>
      </c>
      <c r="Q18" s="15">
        <v>0.15</v>
      </c>
      <c r="R18" s="15">
        <v>0.4</v>
      </c>
    </row>
    <row r="19" spans="2:18" ht="90.75" customHeight="1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5">
        <v>0.5</v>
      </c>
      <c r="J19" s="11">
        <f t="shared" si="0"/>
        <v>17.071611253196899</v>
      </c>
      <c r="K19" s="12">
        <f t="shared" si="11"/>
        <v>18.477508650518999</v>
      </c>
      <c r="L19" s="1">
        <f t="shared" si="12"/>
        <v>40.049999999999997</v>
      </c>
      <c r="M19" s="13">
        <f t="shared" si="13"/>
        <v>8.5358056265984708</v>
      </c>
      <c r="N19" s="13">
        <f t="shared" si="14"/>
        <v>9.2387543252595208</v>
      </c>
      <c r="O19" s="13">
        <f t="shared" si="15"/>
        <v>7.8529411764705896</v>
      </c>
      <c r="P19" s="14">
        <f t="shared" si="16"/>
        <v>13.35</v>
      </c>
      <c r="Q19">
        <v>15</v>
      </c>
      <c r="R19">
        <v>50</v>
      </c>
    </row>
    <row r="20" spans="2:18" ht="90.75" customHeight="1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5">
        <v>0.3</v>
      </c>
      <c r="J20" s="11">
        <f t="shared" si="0"/>
        <v>18.511752527097801</v>
      </c>
      <c r="K20" s="12">
        <f t="shared" si="11"/>
        <v>20.036249794035299</v>
      </c>
      <c r="L20" s="1">
        <f t="shared" si="12"/>
        <v>60.8</v>
      </c>
      <c r="M20" s="13">
        <f t="shared" si="13"/>
        <v>12.958226768968499</v>
      </c>
      <c r="N20" s="13">
        <f t="shared" si="14"/>
        <v>14.025374855824699</v>
      </c>
      <c r="O20" s="13">
        <f t="shared" si="15"/>
        <v>11.921568627451</v>
      </c>
      <c r="P20" s="14">
        <f t="shared" si="16"/>
        <v>20.266666666666701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5">
        <v>0.45</v>
      </c>
      <c r="J21" s="11">
        <f t="shared" si="0"/>
        <v>25.9823296907696</v>
      </c>
      <c r="K21" s="12">
        <f t="shared" si="11"/>
        <v>28.122050959421198</v>
      </c>
      <c r="L21" s="1">
        <f t="shared" si="12"/>
        <v>67.05</v>
      </c>
      <c r="M21" s="13">
        <f t="shared" si="13"/>
        <v>14.2902813299233</v>
      </c>
      <c r="N21" s="13">
        <f t="shared" si="14"/>
        <v>15.467128027681699</v>
      </c>
      <c r="O21" s="13">
        <f t="shared" si="15"/>
        <v>13.147058823529401</v>
      </c>
      <c r="P21" s="14">
        <f t="shared" si="16"/>
        <v>22.35</v>
      </c>
      <c r="R21">
        <v>45</v>
      </c>
    </row>
    <row r="22" spans="2:18" ht="90.95" customHeight="1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5">
        <v>0.45</v>
      </c>
      <c r="J22" s="11">
        <f t="shared" si="0"/>
        <v>25.9823296907696</v>
      </c>
      <c r="K22" s="12">
        <f t="shared" si="11"/>
        <v>28.122050959421198</v>
      </c>
      <c r="L22" s="1">
        <f t="shared" si="12"/>
        <v>67.05</v>
      </c>
      <c r="M22" s="13">
        <f t="shared" si="13"/>
        <v>14.2902813299233</v>
      </c>
      <c r="N22" s="13">
        <f t="shared" si="14"/>
        <v>15.467128027681699</v>
      </c>
      <c r="O22" s="13">
        <f t="shared" si="15"/>
        <v>13.147058823529401</v>
      </c>
      <c r="P22" s="14">
        <f t="shared" si="16"/>
        <v>22.35</v>
      </c>
      <c r="R22">
        <v>45</v>
      </c>
    </row>
    <row r="23" spans="2:18" ht="90.95" customHeight="1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5">
        <v>0.45</v>
      </c>
      <c r="J23" s="11">
        <f t="shared" si="0"/>
        <v>27.532356816244299</v>
      </c>
      <c r="K23" s="12">
        <f t="shared" si="11"/>
        <v>29.799727377581998</v>
      </c>
      <c r="L23" s="1">
        <f t="shared" si="12"/>
        <v>71.05</v>
      </c>
      <c r="M23" s="13">
        <f t="shared" si="13"/>
        <v>15.142796248934401</v>
      </c>
      <c r="N23" s="13">
        <f t="shared" si="14"/>
        <v>16.389850057670099</v>
      </c>
      <c r="O23" s="13">
        <f t="shared" si="15"/>
        <v>13.931372549019599</v>
      </c>
      <c r="P23" s="14">
        <f t="shared" si="16"/>
        <v>23.683333333333302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5">
        <v>0.45</v>
      </c>
      <c r="J24" s="11">
        <f t="shared" si="0"/>
        <v>26.369836472138299</v>
      </c>
      <c r="K24" s="12">
        <f t="shared" si="11"/>
        <v>28.541470063961398</v>
      </c>
      <c r="L24" s="1">
        <f t="shared" si="12"/>
        <v>68.05</v>
      </c>
      <c r="M24" s="13">
        <f t="shared" si="13"/>
        <v>14.503410059676</v>
      </c>
      <c r="N24" s="13">
        <f t="shared" si="14"/>
        <v>15.697808535178799</v>
      </c>
      <c r="O24" s="13">
        <f t="shared" si="15"/>
        <v>13.343137254902</v>
      </c>
      <c r="P24" s="14">
        <f t="shared" si="16"/>
        <v>22.683333333333302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5">
        <v>0.4</v>
      </c>
      <c r="J25" s="11">
        <f t="shared" si="0"/>
        <v>25.415601023017899</v>
      </c>
      <c r="K25" s="12">
        <f t="shared" si="11"/>
        <v>27.5086505190311</v>
      </c>
      <c r="L25" s="1">
        <f t="shared" si="12"/>
        <v>71.55</v>
      </c>
      <c r="M25" s="13">
        <f t="shared" si="13"/>
        <v>15.249360613810699</v>
      </c>
      <c r="N25" s="13">
        <f t="shared" si="14"/>
        <v>16.505190311418701</v>
      </c>
      <c r="O25" s="13">
        <f t="shared" si="15"/>
        <v>14.0294117647059</v>
      </c>
      <c r="P25" s="14">
        <f t="shared" si="16"/>
        <v>23.85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5">
        <v>0.4</v>
      </c>
      <c r="J26" s="11">
        <f t="shared" si="0"/>
        <v>22.751491901108299</v>
      </c>
      <c r="K26" s="12">
        <f t="shared" si="11"/>
        <v>24.6251441753172</v>
      </c>
      <c r="L26" s="1">
        <f t="shared" si="12"/>
        <v>64.05</v>
      </c>
      <c r="M26" s="13">
        <f t="shared" si="13"/>
        <v>13.650895140665</v>
      </c>
      <c r="N26" s="13">
        <f t="shared" si="14"/>
        <v>14.7750865051903</v>
      </c>
      <c r="O26" s="13">
        <f t="shared" si="15"/>
        <v>12.5588235294118</v>
      </c>
      <c r="P26" s="14">
        <f t="shared" si="16"/>
        <v>21.35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5">
        <v>0.3</v>
      </c>
      <c r="J27" s="11">
        <f t="shared" si="0"/>
        <v>19.333820484715599</v>
      </c>
      <c r="K27" s="12">
        <f t="shared" si="11"/>
        <v>20.926017465809899</v>
      </c>
      <c r="L27" s="1">
        <f t="shared" si="12"/>
        <v>63.5</v>
      </c>
      <c r="M27" s="13">
        <f t="shared" si="13"/>
        <v>13.5336743393009</v>
      </c>
      <c r="N27" s="13">
        <f t="shared" si="14"/>
        <v>14.648212226066899</v>
      </c>
      <c r="O27" s="13">
        <f t="shared" si="15"/>
        <v>12.4509803921569</v>
      </c>
      <c r="P27" s="14">
        <f t="shared" si="16"/>
        <v>21.1666666666667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5">
        <v>0.45</v>
      </c>
      <c r="J28" s="11">
        <f t="shared" si="0"/>
        <v>28.694877160350298</v>
      </c>
      <c r="K28" s="12">
        <f t="shared" si="11"/>
        <v>31.057984691202702</v>
      </c>
      <c r="L28" s="1">
        <f t="shared" si="12"/>
        <v>74.05</v>
      </c>
      <c r="M28" s="13">
        <f t="shared" si="13"/>
        <v>15.782182438192701</v>
      </c>
      <c r="N28" s="13">
        <f t="shared" si="14"/>
        <v>17.0818915801615</v>
      </c>
      <c r="O28" s="13">
        <f t="shared" si="15"/>
        <v>14.519607843137299</v>
      </c>
      <c r="P28" s="14">
        <f t="shared" si="16"/>
        <v>24.683333333333302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5">
        <v>0.25</v>
      </c>
      <c r="J29" s="11">
        <f t="shared" si="0"/>
        <v>21.6112531969309</v>
      </c>
      <c r="K29" s="12">
        <f t="shared" si="11"/>
        <v>23.3910034602076</v>
      </c>
      <c r="L29" s="1">
        <f t="shared" si="12"/>
        <v>76.05</v>
      </c>
      <c r="M29" s="13">
        <f t="shared" si="13"/>
        <v>16.208439897698199</v>
      </c>
      <c r="N29" s="13">
        <f t="shared" si="14"/>
        <v>17.5432525951557</v>
      </c>
      <c r="O29" s="13">
        <f t="shared" si="15"/>
        <v>14.911764705882399</v>
      </c>
      <c r="P29" s="14">
        <f t="shared" si="16"/>
        <v>25.35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5">
        <v>0.45</v>
      </c>
      <c r="J30" s="11">
        <f t="shared" si="0"/>
        <v>26.660466558164799</v>
      </c>
      <c r="K30" s="12">
        <f t="shared" si="11"/>
        <v>28.856034392366599</v>
      </c>
      <c r="L30" s="1">
        <f t="shared" si="12"/>
        <v>68.8</v>
      </c>
      <c r="M30" s="13">
        <f t="shared" si="13"/>
        <v>14.663256606990601</v>
      </c>
      <c r="N30" s="13">
        <f t="shared" si="14"/>
        <v>15.8708189158016</v>
      </c>
      <c r="O30" s="13">
        <f t="shared" si="15"/>
        <v>13.490196078431399</v>
      </c>
      <c r="P30" s="14">
        <f t="shared" si="16"/>
        <v>22.933333333333302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5">
        <v>0.2</v>
      </c>
      <c r="J31" s="11">
        <f t="shared" si="0"/>
        <v>12.801044330775801</v>
      </c>
      <c r="K31" s="12">
        <f t="shared" si="11"/>
        <v>13.855247981545601</v>
      </c>
      <c r="L31" s="1">
        <f t="shared" si="12"/>
        <v>48.05</v>
      </c>
      <c r="M31" s="13">
        <f t="shared" si="13"/>
        <v>10.2408354646206</v>
      </c>
      <c r="N31" s="13">
        <f t="shared" si="14"/>
        <v>11.0841983852364</v>
      </c>
      <c r="O31" s="13">
        <f t="shared" si="15"/>
        <v>9.4215686274509807</v>
      </c>
      <c r="P31" s="14">
        <f t="shared" si="16"/>
        <v>16.016666666666701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5">
        <v>0.4</v>
      </c>
      <c r="J32" s="11">
        <f t="shared" si="0"/>
        <v>18.0448991190679</v>
      </c>
      <c r="K32" s="12">
        <f t="shared" si="11"/>
        <v>19.530949634755899</v>
      </c>
      <c r="L32" s="1">
        <f t="shared" si="12"/>
        <v>50.8</v>
      </c>
      <c r="M32" s="13">
        <f t="shared" si="13"/>
        <v>10.826939471440699</v>
      </c>
      <c r="N32" s="13">
        <f t="shared" si="14"/>
        <v>11.7185697808535</v>
      </c>
      <c r="O32" s="13">
        <f t="shared" si="15"/>
        <v>9.9607843137254903</v>
      </c>
      <c r="P32" s="14">
        <f t="shared" si="16"/>
        <v>16.933333333333302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5">
        <v>0.45</v>
      </c>
      <c r="J33" s="11">
        <f t="shared" si="0"/>
        <v>26.0792063861118</v>
      </c>
      <c r="K33" s="12">
        <f t="shared" si="11"/>
        <v>28.226905735556301</v>
      </c>
      <c r="L33" s="1">
        <f t="shared" si="12"/>
        <v>67.3</v>
      </c>
      <c r="M33" s="13">
        <f t="shared" si="13"/>
        <v>14.3435635123615</v>
      </c>
      <c r="N33" s="13">
        <f t="shared" si="14"/>
        <v>15.524798154555899</v>
      </c>
      <c r="O33" s="13">
        <f t="shared" si="15"/>
        <v>13.1960784313726</v>
      </c>
      <c r="P33" s="14">
        <f t="shared" si="16"/>
        <v>22.433333333333302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5">
        <v>0.25</v>
      </c>
      <c r="J34" s="11">
        <f t="shared" si="0"/>
        <v>19.977266268826401</v>
      </c>
      <c r="K34" s="12">
        <f t="shared" si="11"/>
        <v>21.622452902729702</v>
      </c>
      <c r="L34" s="1">
        <f t="shared" si="12"/>
        <v>70.3</v>
      </c>
      <c r="M34" s="13">
        <f t="shared" si="13"/>
        <v>14.9829497016198</v>
      </c>
      <c r="N34" s="13">
        <f t="shared" si="14"/>
        <v>16.2168396770473</v>
      </c>
      <c r="O34" s="13">
        <f t="shared" si="15"/>
        <v>13.7843137254902</v>
      </c>
      <c r="P34" s="14">
        <f t="shared" si="16"/>
        <v>23.433333333333302</v>
      </c>
      <c r="Q34">
        <v>45</v>
      </c>
      <c r="R34">
        <v>30</v>
      </c>
    </row>
    <row r="35" spans="2:18" ht="90.75" customHeight="1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5">
        <v>0.2</v>
      </c>
      <c r="J35" s="11">
        <f t="shared" si="0"/>
        <v>16.064578005115099</v>
      </c>
      <c r="K35" s="12">
        <f t="shared" si="11"/>
        <v>17.387543252595201</v>
      </c>
      <c r="L35" s="1">
        <f t="shared" si="12"/>
        <v>60.3</v>
      </c>
      <c r="M35" s="13">
        <f t="shared" si="13"/>
        <v>12.851662404092099</v>
      </c>
      <c r="N35" s="13">
        <f t="shared" si="14"/>
        <v>13.910034602076101</v>
      </c>
      <c r="O35" s="13">
        <f t="shared" si="15"/>
        <v>11.823529411764699</v>
      </c>
      <c r="P35" s="14">
        <f t="shared" si="16"/>
        <v>20.100000000000001</v>
      </c>
      <c r="R35">
        <v>20</v>
      </c>
    </row>
    <row r="36" spans="2:18" ht="90.75" customHeight="1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5">
        <v>0.45</v>
      </c>
      <c r="J36" s="11">
        <f t="shared" si="0"/>
        <v>24.5291792606371</v>
      </c>
      <c r="K36" s="12">
        <f t="shared" si="11"/>
        <v>26.549229317395401</v>
      </c>
      <c r="L36" s="1">
        <f t="shared" si="12"/>
        <v>63.3</v>
      </c>
      <c r="M36" s="13">
        <f t="shared" si="13"/>
        <v>13.491048593350399</v>
      </c>
      <c r="N36" s="13">
        <f t="shared" si="14"/>
        <v>14.6020761245675</v>
      </c>
      <c r="O36" s="13">
        <f t="shared" si="15"/>
        <v>12.411764705882399</v>
      </c>
      <c r="P36" s="14">
        <f t="shared" si="16"/>
        <v>21.1</v>
      </c>
      <c r="Q36">
        <v>45</v>
      </c>
    </row>
    <row r="37" spans="2:18" ht="90.75" customHeight="1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5">
        <v>0.2</v>
      </c>
      <c r="J37" s="11">
        <f t="shared" si="0"/>
        <v>7.3396206308610399</v>
      </c>
      <c r="K37" s="12">
        <f t="shared" si="11"/>
        <v>7.9440599769319498</v>
      </c>
      <c r="L37" s="1">
        <f t="shared" si="12"/>
        <v>27.55</v>
      </c>
      <c r="M37" s="13">
        <f t="shared" si="13"/>
        <v>5.8716965046888303</v>
      </c>
      <c r="N37" s="13">
        <f t="shared" si="14"/>
        <v>6.3552479815455598</v>
      </c>
      <c r="O37" s="13">
        <f t="shared" si="15"/>
        <v>5.4019607843137303</v>
      </c>
      <c r="P37" s="14">
        <f t="shared" si="16"/>
        <v>9.18333333333333</v>
      </c>
      <c r="Q37">
        <v>20</v>
      </c>
    </row>
    <row r="38" spans="2:18" ht="90.75" customHeight="1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5">
        <v>0.5</v>
      </c>
      <c r="J38" s="11">
        <f t="shared" si="0"/>
        <v>16.325660699062201</v>
      </c>
      <c r="K38" s="12">
        <f t="shared" si="11"/>
        <v>17.670126874279099</v>
      </c>
      <c r="L38" s="1">
        <f t="shared" si="12"/>
        <v>38.299999999999997</v>
      </c>
      <c r="M38" s="13">
        <f t="shared" si="13"/>
        <v>8.1628303495311201</v>
      </c>
      <c r="N38" s="13">
        <f t="shared" si="14"/>
        <v>8.83506343713956</v>
      </c>
      <c r="O38" s="13">
        <f t="shared" si="15"/>
        <v>7.5098039215686301</v>
      </c>
      <c r="P38" s="14">
        <f t="shared" si="16"/>
        <v>12.766666666666699</v>
      </c>
      <c r="Q38">
        <v>20</v>
      </c>
      <c r="R38">
        <v>45</v>
      </c>
    </row>
    <row r="39" spans="2:18" ht="84" customHeight="1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5">
        <v>0.4</v>
      </c>
      <c r="J39" s="11">
        <f t="shared" si="0"/>
        <v>18.0448991190679</v>
      </c>
      <c r="K39" s="12">
        <f t="shared" si="11"/>
        <v>19.530949634755899</v>
      </c>
      <c r="L39" s="1">
        <f t="shared" si="12"/>
        <v>50.8</v>
      </c>
      <c r="M39" s="13">
        <f t="shared" si="13"/>
        <v>10.826939471440699</v>
      </c>
      <c r="N39" s="13">
        <f t="shared" si="14"/>
        <v>11.7185697808535</v>
      </c>
      <c r="O39" s="13">
        <f t="shared" si="15"/>
        <v>9.9607843137254903</v>
      </c>
      <c r="P39" s="14">
        <f t="shared" si="16"/>
        <v>16.933333333333302</v>
      </c>
      <c r="Q39">
        <v>20</v>
      </c>
      <c r="R39">
        <v>40</v>
      </c>
    </row>
    <row r="40" spans="2:18" ht="90.75" customHeight="1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5">
        <v>0.45</v>
      </c>
      <c r="J40" s="11">
        <f t="shared" si="0"/>
        <v>18.5228241494226</v>
      </c>
      <c r="K40" s="12">
        <f t="shared" si="11"/>
        <v>20.0482331970221</v>
      </c>
      <c r="L40" s="1">
        <f t="shared" si="12"/>
        <v>47.8</v>
      </c>
      <c r="M40" s="13">
        <f t="shared" si="13"/>
        <v>10.1875532821824</v>
      </c>
      <c r="N40" s="13">
        <f t="shared" si="14"/>
        <v>11.0265282583622</v>
      </c>
      <c r="O40" s="13">
        <f t="shared" si="15"/>
        <v>9.37254901960784</v>
      </c>
      <c r="P40" s="14">
        <f t="shared" si="16"/>
        <v>15.9333333333333</v>
      </c>
      <c r="Q40">
        <v>20</v>
      </c>
      <c r="R40">
        <v>45</v>
      </c>
    </row>
    <row r="41" spans="2:18" ht="90.75" customHeight="1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5">
        <v>0.25</v>
      </c>
      <c r="J41" s="11">
        <f t="shared" si="0"/>
        <v>11.4805342426826</v>
      </c>
      <c r="K41" s="12">
        <f t="shared" si="11"/>
        <v>12.425990003844699</v>
      </c>
      <c r="L41" s="1">
        <f t="shared" si="12"/>
        <v>40.4</v>
      </c>
      <c r="M41" s="13">
        <f t="shared" si="13"/>
        <v>8.6104006820119405</v>
      </c>
      <c r="N41" s="13">
        <f t="shared" si="14"/>
        <v>9.3194925028835094</v>
      </c>
      <c r="O41" s="13">
        <f t="shared" si="15"/>
        <v>7.9215686274509798</v>
      </c>
      <c r="P41" s="14">
        <f t="shared" si="16"/>
        <v>13.466666666666701</v>
      </c>
      <c r="Q41">
        <v>20</v>
      </c>
      <c r="R41">
        <v>25</v>
      </c>
    </row>
    <row r="42" spans="2:18" ht="90.75" customHeight="1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5">
        <v>0.45</v>
      </c>
      <c r="J42" s="11">
        <f t="shared" si="0"/>
        <v>24.8198093466636</v>
      </c>
      <c r="K42" s="12">
        <f t="shared" si="11"/>
        <v>26.863793645800602</v>
      </c>
      <c r="L42" s="1">
        <f t="shared" si="12"/>
        <v>64.05</v>
      </c>
      <c r="M42" s="13">
        <f t="shared" si="13"/>
        <v>13.650895140665</v>
      </c>
      <c r="N42" s="13">
        <f t="shared" si="14"/>
        <v>14.7750865051903</v>
      </c>
      <c r="O42" s="13">
        <f t="shared" si="15"/>
        <v>12.5588235294118</v>
      </c>
      <c r="P42" s="14">
        <f t="shared" si="16"/>
        <v>21.35</v>
      </c>
      <c r="Q42">
        <v>45</v>
      </c>
      <c r="R42">
        <v>15</v>
      </c>
    </row>
    <row r="43" spans="2:18" ht="90.75" customHeight="1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5">
        <v>0.25</v>
      </c>
      <c r="J43" s="11">
        <f t="shared" si="0"/>
        <v>12.7308894572322</v>
      </c>
      <c r="K43" s="12">
        <f t="shared" si="11"/>
        <v>13.779315647827801</v>
      </c>
      <c r="L43" s="1">
        <f t="shared" si="12"/>
        <v>44.8</v>
      </c>
      <c r="M43" s="13">
        <f t="shared" si="13"/>
        <v>9.5481670929241194</v>
      </c>
      <c r="N43" s="13">
        <f t="shared" si="14"/>
        <v>10.334486735870801</v>
      </c>
      <c r="O43" s="13">
        <f t="shared" si="15"/>
        <v>8.7843137254902004</v>
      </c>
      <c r="P43" s="14">
        <f t="shared" si="16"/>
        <v>14.9333333333333</v>
      </c>
      <c r="Q43">
        <v>0</v>
      </c>
      <c r="R43">
        <v>25</v>
      </c>
    </row>
    <row r="44" spans="2:18" ht="90.75" customHeight="1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5">
        <v>0.25</v>
      </c>
      <c r="J44" s="11">
        <f t="shared" si="0"/>
        <v>17.135549872122802</v>
      </c>
      <c r="K44" s="12">
        <f t="shared" si="11"/>
        <v>18.546712802768202</v>
      </c>
      <c r="L44" s="1">
        <f t="shared" si="12"/>
        <v>60.3</v>
      </c>
      <c r="M44" s="13">
        <f t="shared" si="13"/>
        <v>12.851662404092099</v>
      </c>
      <c r="N44" s="13">
        <f t="shared" si="14"/>
        <v>13.910034602076101</v>
      </c>
      <c r="O44" s="13">
        <f t="shared" si="15"/>
        <v>11.823529411764699</v>
      </c>
      <c r="P44" s="14">
        <f t="shared" si="16"/>
        <v>20.100000000000001</v>
      </c>
      <c r="Q44">
        <v>0</v>
      </c>
      <c r="R44">
        <v>25</v>
      </c>
    </row>
    <row r="45" spans="2:18" ht="90.75" customHeight="1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5">
        <v>0.45</v>
      </c>
      <c r="J45" s="11">
        <f t="shared" si="0"/>
        <v>21.332248314345499</v>
      </c>
      <c r="K45" s="12">
        <f t="shared" si="11"/>
        <v>23.089021704938698</v>
      </c>
      <c r="L45" s="1">
        <f t="shared" si="12"/>
        <v>55.05</v>
      </c>
      <c r="M45" s="13">
        <f t="shared" si="13"/>
        <v>11.732736572889999</v>
      </c>
      <c r="N45" s="13">
        <f t="shared" si="14"/>
        <v>12.6989619377163</v>
      </c>
      <c r="O45" s="13">
        <f t="shared" si="15"/>
        <v>10.794117647058799</v>
      </c>
      <c r="P45" s="14">
        <f t="shared" si="16"/>
        <v>18.350000000000001</v>
      </c>
      <c r="Q45">
        <v>45</v>
      </c>
      <c r="R45">
        <v>25</v>
      </c>
    </row>
    <row r="46" spans="2:18" ht="90.75" customHeight="1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5">
        <v>0.45</v>
      </c>
      <c r="J46" s="11">
        <f t="shared" si="0"/>
        <v>20.5572347516081</v>
      </c>
      <c r="K46" s="12">
        <f t="shared" si="11"/>
        <v>22.250183495858199</v>
      </c>
      <c r="L46" s="1">
        <f t="shared" si="12"/>
        <v>53.05</v>
      </c>
      <c r="M46" s="13">
        <f t="shared" si="13"/>
        <v>11.3064791133845</v>
      </c>
      <c r="N46" s="13">
        <f t="shared" si="14"/>
        <v>12.237600922722001</v>
      </c>
      <c r="O46" s="13">
        <f t="shared" si="15"/>
        <v>10.401960784313699</v>
      </c>
      <c r="P46" s="14">
        <f t="shared" si="16"/>
        <v>17.683333333333302</v>
      </c>
      <c r="Q46">
        <v>25</v>
      </c>
      <c r="R46">
        <v>45</v>
      </c>
    </row>
    <row r="47" spans="2:18" ht="90.75" customHeight="1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5">
        <v>0.25</v>
      </c>
      <c r="J47" s="11">
        <f t="shared" si="0"/>
        <v>15.7315643648764</v>
      </c>
      <c r="K47" s="12">
        <f t="shared" si="11"/>
        <v>17.027104959630901</v>
      </c>
      <c r="L47" s="1">
        <f t="shared" si="12"/>
        <v>59.05</v>
      </c>
      <c r="M47" s="13">
        <f t="shared" si="13"/>
        <v>11.7986732736573</v>
      </c>
      <c r="N47" s="13">
        <f t="shared" si="14"/>
        <v>12.770328719723199</v>
      </c>
      <c r="O47" s="13">
        <f t="shared" si="15"/>
        <v>10.854779411764699</v>
      </c>
      <c r="P47" s="14">
        <f t="shared" si="16"/>
        <v>14.762499999999999</v>
      </c>
      <c r="Q47">
        <v>0</v>
      </c>
      <c r="R47">
        <v>25</v>
      </c>
    </row>
    <row r="48" spans="2:18" ht="90.75" customHeight="1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5">
        <v>0.25</v>
      </c>
      <c r="J48" s="11">
        <f t="shared" si="0"/>
        <v>15.7315643648764</v>
      </c>
      <c r="K48" s="12">
        <f t="shared" si="11"/>
        <v>17.027104959630901</v>
      </c>
      <c r="L48" s="1">
        <f t="shared" si="12"/>
        <v>59.05</v>
      </c>
      <c r="M48" s="13">
        <f t="shared" si="13"/>
        <v>11.7986732736573</v>
      </c>
      <c r="N48" s="13">
        <f t="shared" si="14"/>
        <v>12.770328719723199</v>
      </c>
      <c r="O48" s="13">
        <f t="shared" si="15"/>
        <v>10.854779411764699</v>
      </c>
      <c r="P48" s="14">
        <f t="shared" si="16"/>
        <v>14.762499999999999</v>
      </c>
      <c r="Q48">
        <v>0</v>
      </c>
      <c r="R48">
        <v>25</v>
      </c>
    </row>
    <row r="49" spans="2:18" ht="90.75" customHeight="1">
      <c r="B49">
        <v>17011602</v>
      </c>
      <c r="C49" s="1" t="s">
        <v>28</v>
      </c>
      <c r="D49" s="9" t="s">
        <v>72</v>
      </c>
      <c r="E49">
        <v>28</v>
      </c>
      <c r="F49">
        <v>2</v>
      </c>
      <c r="G49" s="3">
        <v>0.25</v>
      </c>
      <c r="H49">
        <v>0.25</v>
      </c>
      <c r="I49" s="15">
        <v>0.25</v>
      </c>
      <c r="J49" s="11">
        <f t="shared" si="0"/>
        <v>16.496163682864399</v>
      </c>
      <c r="K49" s="12">
        <f t="shared" si="11"/>
        <v>17.854671280276801</v>
      </c>
      <c r="L49" s="1">
        <f t="shared" si="12"/>
        <v>58.05</v>
      </c>
      <c r="M49" s="13">
        <f t="shared" si="13"/>
        <v>12.372122762148299</v>
      </c>
      <c r="N49" s="13">
        <f t="shared" si="14"/>
        <v>13.3910034602076</v>
      </c>
      <c r="O49" s="13">
        <f t="shared" si="15"/>
        <v>11.382352941176499</v>
      </c>
      <c r="P49" s="14">
        <f t="shared" si="16"/>
        <v>19.350000000000001</v>
      </c>
      <c r="Q49">
        <v>0</v>
      </c>
      <c r="R49">
        <v>25</v>
      </c>
    </row>
    <row r="50" spans="2:18" ht="90.75" customHeight="1">
      <c r="B50">
        <v>17011901</v>
      </c>
      <c r="C50" s="1" t="s">
        <v>38</v>
      </c>
      <c r="D50" s="9" t="s">
        <v>73</v>
      </c>
      <c r="E50">
        <v>13</v>
      </c>
      <c r="F50">
        <v>3</v>
      </c>
      <c r="G50" s="3">
        <v>0.25</v>
      </c>
      <c r="H50">
        <v>0.25</v>
      </c>
      <c r="I50" s="15">
        <v>0.45</v>
      </c>
      <c r="J50" s="11">
        <f t="shared" ref="J50:J58" si="17">(E50+F50+($K$81*H50+$M$81)*$L$81)/(1-G50)/(1-$O$81)/(1-I50)/$N$81</f>
        <v>17.069673719290101</v>
      </c>
      <c r="K50" s="12">
        <f t="shared" ref="K50:K58" si="18">(E50+F50+($K$81*H50+$M$81)*$L$81)/(1-G50)/(1-$P$81)/(1-I50)/$N$81</f>
        <v>18.475411554996299</v>
      </c>
      <c r="L50" s="1">
        <f t="shared" ref="L50:L58" si="19">E50+F50+($K$81*H50+$M$81)*$L$81</f>
        <v>44.05</v>
      </c>
      <c r="M50" s="13">
        <f t="shared" ref="M50:M58" si="20">L50/(1-G50)/(1-$O$81)/$N$81</f>
        <v>9.3883205456095506</v>
      </c>
      <c r="N50" s="13">
        <f t="shared" ref="N50:N58" si="21">L50/(1-G50)/(1-$P$81)/$N$81</f>
        <v>10.161476355248</v>
      </c>
      <c r="O50" s="13">
        <f t="shared" ref="O50:O58" si="22">L50/(1-G50)/$N$81</f>
        <v>8.6372549019607803</v>
      </c>
      <c r="P50" s="14">
        <f t="shared" ref="P50:P58" si="23">O50*$N$81-L50</f>
        <v>14.6833333333333</v>
      </c>
      <c r="Q50">
        <v>25</v>
      </c>
      <c r="R50">
        <v>45</v>
      </c>
    </row>
    <row r="51" spans="2:18" ht="90.75" customHeight="1">
      <c r="B51">
        <v>17011902</v>
      </c>
      <c r="C51" s="1" t="s">
        <v>21</v>
      </c>
      <c r="D51" s="9" t="s">
        <v>74</v>
      </c>
      <c r="E51">
        <v>28</v>
      </c>
      <c r="F51">
        <v>2</v>
      </c>
      <c r="G51" s="3">
        <v>0.2</v>
      </c>
      <c r="H51">
        <v>0.2</v>
      </c>
      <c r="I51" s="15">
        <v>0.25</v>
      </c>
      <c r="J51" s="11">
        <f t="shared" si="17"/>
        <v>14.3329070758738</v>
      </c>
      <c r="K51" s="12">
        <f t="shared" si="18"/>
        <v>15.513264129181101</v>
      </c>
      <c r="L51" s="1">
        <f t="shared" si="19"/>
        <v>53.8</v>
      </c>
      <c r="M51" s="13">
        <f t="shared" si="20"/>
        <v>10.7496803069054</v>
      </c>
      <c r="N51" s="13">
        <f t="shared" si="21"/>
        <v>11.6349480968858</v>
      </c>
      <c r="O51" s="13">
        <f t="shared" si="22"/>
        <v>9.8897058823529402</v>
      </c>
      <c r="P51" s="14">
        <f t="shared" si="23"/>
        <v>13.45</v>
      </c>
      <c r="Q51">
        <v>0</v>
      </c>
      <c r="R51">
        <v>25</v>
      </c>
    </row>
    <row r="52" spans="2:18" ht="90.75" customHeight="1">
      <c r="B52">
        <v>17020501</v>
      </c>
      <c r="C52" s="1" t="s">
        <v>21</v>
      </c>
      <c r="D52" s="9" t="s">
        <v>75</v>
      </c>
      <c r="E52">
        <v>58</v>
      </c>
      <c r="F52">
        <v>2</v>
      </c>
      <c r="G52" s="3">
        <v>0.2</v>
      </c>
      <c r="H52">
        <v>0.25</v>
      </c>
      <c r="I52" s="15">
        <v>0.25</v>
      </c>
      <c r="J52" s="11">
        <f t="shared" si="17"/>
        <v>23.4574808184143</v>
      </c>
      <c r="K52" s="12">
        <f t="shared" si="18"/>
        <v>25.3892733564014</v>
      </c>
      <c r="L52" s="1">
        <f t="shared" si="19"/>
        <v>88.05</v>
      </c>
      <c r="M52" s="13">
        <f t="shared" si="20"/>
        <v>17.593110613810701</v>
      </c>
      <c r="N52" s="13">
        <f t="shared" si="21"/>
        <v>19.041955017300999</v>
      </c>
      <c r="O52" s="13">
        <f t="shared" si="22"/>
        <v>16.185661764705898</v>
      </c>
      <c r="P52" s="14">
        <f t="shared" si="23"/>
        <v>22.012499999999999</v>
      </c>
      <c r="Q52">
        <v>30</v>
      </c>
      <c r="R52">
        <v>25</v>
      </c>
    </row>
    <row r="53" spans="2:18" ht="90.75" customHeight="1">
      <c r="B53">
        <v>17020502</v>
      </c>
      <c r="C53" s="1" t="s">
        <v>21</v>
      </c>
      <c r="D53" s="9" t="s">
        <v>76</v>
      </c>
      <c r="E53">
        <v>55</v>
      </c>
      <c r="F53">
        <v>2</v>
      </c>
      <c r="G53" s="3">
        <v>0.24</v>
      </c>
      <c r="H53">
        <v>0.2</v>
      </c>
      <c r="I53" s="15">
        <v>0.3</v>
      </c>
      <c r="J53" s="11">
        <f t="shared" si="17"/>
        <v>24.277445531988501</v>
      </c>
      <c r="K53" s="12">
        <f t="shared" si="18"/>
        <v>26.276764575799401</v>
      </c>
      <c r="L53" s="1">
        <f t="shared" si="19"/>
        <v>80.8</v>
      </c>
      <c r="M53" s="13">
        <f t="shared" si="20"/>
        <v>16.994211872392</v>
      </c>
      <c r="N53" s="13">
        <f t="shared" si="21"/>
        <v>18.393735203059599</v>
      </c>
      <c r="O53" s="13">
        <f t="shared" si="22"/>
        <v>15.634674922600601</v>
      </c>
      <c r="P53" s="14">
        <f t="shared" si="23"/>
        <v>25.515789473684201</v>
      </c>
      <c r="Q53">
        <v>30</v>
      </c>
      <c r="R53">
        <v>25</v>
      </c>
    </row>
    <row r="54" spans="2:18" ht="90.75" customHeight="1">
      <c r="B54">
        <v>17020601</v>
      </c>
      <c r="C54" s="1" t="s">
        <v>28</v>
      </c>
      <c r="D54" s="9" t="s">
        <v>77</v>
      </c>
      <c r="E54">
        <v>37</v>
      </c>
      <c r="F54">
        <v>2</v>
      </c>
      <c r="G54" s="3">
        <v>0.2</v>
      </c>
      <c r="H54">
        <v>0.3</v>
      </c>
      <c r="I54" s="15">
        <v>0.25</v>
      </c>
      <c r="J54" s="11">
        <f t="shared" si="17"/>
        <v>18.995098039215701</v>
      </c>
      <c r="K54" s="12">
        <f t="shared" si="18"/>
        <v>20.559400230680499</v>
      </c>
      <c r="L54" s="1">
        <f t="shared" si="19"/>
        <v>71.3</v>
      </c>
      <c r="M54" s="13">
        <f t="shared" si="20"/>
        <v>14.2463235294118</v>
      </c>
      <c r="N54" s="13">
        <f t="shared" si="21"/>
        <v>15.4195501730104</v>
      </c>
      <c r="O54" s="13">
        <f t="shared" si="22"/>
        <v>13.106617647058799</v>
      </c>
      <c r="P54" s="14">
        <f t="shared" si="23"/>
        <v>17.824999999999999</v>
      </c>
      <c r="Q54">
        <v>30</v>
      </c>
      <c r="R54">
        <v>25</v>
      </c>
    </row>
    <row r="55" spans="2:18" ht="90.75" customHeight="1">
      <c r="B55">
        <v>17020701</v>
      </c>
      <c r="C55" s="1" t="s">
        <v>21</v>
      </c>
      <c r="D55" s="9" t="s">
        <v>76</v>
      </c>
      <c r="E55">
        <v>60</v>
      </c>
      <c r="F55">
        <v>2</v>
      </c>
      <c r="G55" s="3">
        <v>0.2</v>
      </c>
      <c r="H55">
        <v>0.2</v>
      </c>
      <c r="I55" s="15">
        <v>0.3</v>
      </c>
      <c r="J55" s="11">
        <f t="shared" si="17"/>
        <v>24.490774570697798</v>
      </c>
      <c r="K55" s="12">
        <f t="shared" si="18"/>
        <v>26.507661888284701</v>
      </c>
      <c r="L55" s="1">
        <f t="shared" si="19"/>
        <v>85.8</v>
      </c>
      <c r="M55" s="13">
        <f t="shared" si="20"/>
        <v>17.1435421994885</v>
      </c>
      <c r="N55" s="13">
        <f t="shared" si="21"/>
        <v>18.555363321799302</v>
      </c>
      <c r="O55" s="13">
        <f t="shared" si="22"/>
        <v>15.772058823529401</v>
      </c>
      <c r="P55" s="14">
        <f t="shared" si="23"/>
        <v>21.45</v>
      </c>
      <c r="Q55">
        <v>30</v>
      </c>
      <c r="R55">
        <v>25</v>
      </c>
    </row>
    <row r="56" spans="2:18" ht="90.75" customHeight="1">
      <c r="B56">
        <v>17020801</v>
      </c>
      <c r="C56" s="1" t="s">
        <v>25</v>
      </c>
      <c r="D56" s="9" t="s">
        <v>78</v>
      </c>
      <c r="E56">
        <v>24.5</v>
      </c>
      <c r="F56">
        <v>2</v>
      </c>
      <c r="G56" s="3">
        <v>0.2</v>
      </c>
      <c r="H56">
        <v>0.18</v>
      </c>
      <c r="I56" s="15">
        <v>0.25</v>
      </c>
      <c r="J56" s="11">
        <f t="shared" si="17"/>
        <v>12.947570332480799</v>
      </c>
      <c r="K56" s="12">
        <f t="shared" si="18"/>
        <v>14.0138408304498</v>
      </c>
      <c r="L56" s="1">
        <f t="shared" si="19"/>
        <v>48.6</v>
      </c>
      <c r="M56" s="13">
        <f t="shared" si="20"/>
        <v>9.7106777493606096</v>
      </c>
      <c r="N56" s="13">
        <f t="shared" si="21"/>
        <v>10.510380622837401</v>
      </c>
      <c r="O56" s="13">
        <f t="shared" si="22"/>
        <v>8.9338235294117592</v>
      </c>
      <c r="P56" s="14">
        <f t="shared" si="23"/>
        <v>12.15</v>
      </c>
      <c r="Q56">
        <v>30</v>
      </c>
      <c r="R56">
        <v>25</v>
      </c>
    </row>
    <row r="57" spans="2:18" ht="90.75" customHeight="1">
      <c r="B57">
        <v>17020901</v>
      </c>
      <c r="C57" s="1" t="s">
        <v>25</v>
      </c>
      <c r="D57" s="9" t="s">
        <v>79</v>
      </c>
      <c r="E57">
        <v>30</v>
      </c>
      <c r="F57">
        <v>2</v>
      </c>
      <c r="G57" s="3">
        <v>0.2</v>
      </c>
      <c r="H57">
        <v>0.18</v>
      </c>
      <c r="I57" s="15">
        <v>0.45</v>
      </c>
      <c r="J57" s="11">
        <f t="shared" si="17"/>
        <v>19.653859567542401</v>
      </c>
      <c r="K57" s="12">
        <f t="shared" si="18"/>
        <v>21.2724127083989</v>
      </c>
      <c r="L57" s="1">
        <f t="shared" si="19"/>
        <v>54.1</v>
      </c>
      <c r="M57" s="13">
        <f t="shared" si="20"/>
        <v>10.809622762148299</v>
      </c>
      <c r="N57" s="13">
        <f t="shared" si="21"/>
        <v>11.6998269896194</v>
      </c>
      <c r="O57" s="13">
        <f t="shared" si="22"/>
        <v>9.9448529411764692</v>
      </c>
      <c r="P57" s="14">
        <f t="shared" si="23"/>
        <v>13.525</v>
      </c>
      <c r="Q57">
        <v>45</v>
      </c>
      <c r="R57">
        <v>30</v>
      </c>
    </row>
    <row r="58" spans="2:18" ht="90.75" customHeight="1">
      <c r="B58">
        <v>17020901</v>
      </c>
      <c r="C58" s="1" t="s">
        <v>21</v>
      </c>
      <c r="D58" s="9" t="s">
        <v>80</v>
      </c>
      <c r="E58">
        <v>49</v>
      </c>
      <c r="F58">
        <v>2</v>
      </c>
      <c r="G58" s="3">
        <v>0.2</v>
      </c>
      <c r="H58">
        <v>0.2</v>
      </c>
      <c r="I58" s="15">
        <v>0.4</v>
      </c>
      <c r="J58" s="11">
        <f t="shared" si="17"/>
        <v>24.909420289855099</v>
      </c>
      <c r="K58" s="12">
        <f t="shared" si="18"/>
        <v>26.960784313725501</v>
      </c>
      <c r="L58" s="1">
        <f t="shared" si="19"/>
        <v>74.8</v>
      </c>
      <c r="M58" s="13">
        <f t="shared" si="20"/>
        <v>14.945652173913</v>
      </c>
      <c r="N58" s="13">
        <f t="shared" si="21"/>
        <v>16.176470588235301</v>
      </c>
      <c r="O58" s="13">
        <f t="shared" si="22"/>
        <v>13.75</v>
      </c>
      <c r="P58" s="14">
        <f t="shared" si="23"/>
        <v>18.7</v>
      </c>
      <c r="Q58">
        <v>0</v>
      </c>
      <c r="R58">
        <v>40</v>
      </c>
    </row>
    <row r="59" spans="2:18" ht="90.75" customHeight="1">
      <c r="B59">
        <v>17021104</v>
      </c>
      <c r="C59" s="1" t="s">
        <v>21</v>
      </c>
      <c r="D59" s="10" t="s">
        <v>81</v>
      </c>
      <c r="E59">
        <v>29</v>
      </c>
      <c r="F59">
        <v>2</v>
      </c>
      <c r="G59" s="3">
        <v>0.2</v>
      </c>
      <c r="H59">
        <v>0.2</v>
      </c>
      <c r="I59" s="15">
        <v>0.3</v>
      </c>
      <c r="J59" s="11">
        <f t="shared" ref="J59:J60" si="24">(E59+F59+($K$81*H59+$M$81)*$L$81)/(1-G59)/(1-$O$81)/(1-I59)/$N$81</f>
        <v>15.6421264157837</v>
      </c>
      <c r="K59" s="12">
        <f t="shared" ref="K59:K60" si="25">(E59+F59+($K$81*H59+$M$81)*$L$81)/(1-G59)/(1-$P$81)/(1-I59)/$N$81</f>
        <v>16.930301532377701</v>
      </c>
      <c r="L59" s="1">
        <f t="shared" ref="L59:L60" si="26">E59+F59+($K$81*H59+$M$81)*$L$81</f>
        <v>54.8</v>
      </c>
      <c r="M59" s="13">
        <f t="shared" ref="M59:M60" si="27">L59/(1-G59)/(1-$O$81)/$N$81</f>
        <v>10.9494884910486</v>
      </c>
      <c r="N59" s="13">
        <f t="shared" ref="N59:N60" si="28">L59/(1-G59)/(1-$P$81)/$N$81</f>
        <v>11.8512110726644</v>
      </c>
      <c r="O59" s="13">
        <f t="shared" ref="O59:O60" si="29">L59/(1-G59)/$N$81</f>
        <v>10.073529411764699</v>
      </c>
      <c r="P59" s="14">
        <f t="shared" ref="P59:P60" si="30">O59*$N$81-L59</f>
        <v>13.7</v>
      </c>
      <c r="Q59">
        <v>30</v>
      </c>
      <c r="R59">
        <v>45</v>
      </c>
    </row>
    <row r="60" spans="2:18" ht="90.75" customHeight="1">
      <c r="B60">
        <v>17021105</v>
      </c>
      <c r="C60" s="1" t="s">
        <v>21</v>
      </c>
      <c r="D60" s="10" t="s">
        <v>82</v>
      </c>
      <c r="E60">
        <v>29</v>
      </c>
      <c r="F60">
        <v>2</v>
      </c>
      <c r="G60" s="3">
        <v>0.2</v>
      </c>
      <c r="H60">
        <v>0.2</v>
      </c>
      <c r="I60" s="15">
        <v>0.3</v>
      </c>
      <c r="J60" s="11">
        <f t="shared" si="24"/>
        <v>15.6421264157837</v>
      </c>
      <c r="K60" s="12">
        <f t="shared" si="25"/>
        <v>16.930301532377701</v>
      </c>
      <c r="L60" s="1">
        <f t="shared" si="26"/>
        <v>54.8</v>
      </c>
      <c r="M60" s="13">
        <f t="shared" si="27"/>
        <v>10.9494884910486</v>
      </c>
      <c r="N60" s="13">
        <f t="shared" si="28"/>
        <v>11.8512110726644</v>
      </c>
      <c r="O60" s="13">
        <f t="shared" si="29"/>
        <v>10.073529411764699</v>
      </c>
      <c r="P60" s="14">
        <f t="shared" si="30"/>
        <v>13.7</v>
      </c>
      <c r="Q60">
        <v>30</v>
      </c>
      <c r="R60">
        <v>45</v>
      </c>
    </row>
    <row r="61" spans="2:18" ht="90.75" customHeight="1">
      <c r="B61">
        <v>17021101</v>
      </c>
      <c r="C61" s="1" t="s">
        <v>21</v>
      </c>
      <c r="D61" s="5" t="s">
        <v>83</v>
      </c>
      <c r="E61">
        <v>26</v>
      </c>
      <c r="F61">
        <v>2</v>
      </c>
      <c r="G61" s="3">
        <v>0.2</v>
      </c>
      <c r="H61">
        <v>0.09</v>
      </c>
      <c r="I61" s="15">
        <v>0.25</v>
      </c>
      <c r="J61" s="11">
        <f t="shared" ref="J61:J66" si="31">(E61+F61+($K$81*H61+$M$81)*$L$81)/(1-G61)/(1-$O$81)/(1-I61)/$N$81</f>
        <v>11.3091432225064</v>
      </c>
      <c r="K61" s="12">
        <f t="shared" ref="K61:K66" si="32">(E61+F61+($K$81*H61+$M$81)*$L$81)/(1-G61)/(1-$P$81)/(1-I61)/$N$81</f>
        <v>12.240484429065701</v>
      </c>
      <c r="L61" s="1">
        <f t="shared" ref="L61:L66" si="33">E61+F61+($K$81*H61+$M$81)*$L$81</f>
        <v>42.45</v>
      </c>
      <c r="M61" s="13">
        <f t="shared" ref="M61:M66" si="34">L61/(1-G61)/(1-$O$81)/$N$81</f>
        <v>8.4818574168797998</v>
      </c>
      <c r="N61" s="13">
        <f t="shared" ref="N61:N66" si="35">L61/(1-G61)/(1-$P$81)/$N$81</f>
        <v>9.1803633217993106</v>
      </c>
      <c r="O61" s="13">
        <f t="shared" ref="O61:O66" si="36">L61/(1-G61)/$N$81</f>
        <v>7.8033088235294104</v>
      </c>
      <c r="P61" s="14">
        <f t="shared" ref="P61:P66" si="37">O61*$N$81-L61</f>
        <v>10.612500000000001</v>
      </c>
      <c r="Q61">
        <v>25</v>
      </c>
      <c r="R61">
        <v>40</v>
      </c>
    </row>
    <row r="62" spans="2:18" ht="90.75" customHeight="1">
      <c r="B62">
        <v>17021102</v>
      </c>
      <c r="C62" s="1" t="s">
        <v>21</v>
      </c>
      <c r="D62" s="9" t="s">
        <v>84</v>
      </c>
      <c r="E62">
        <v>24</v>
      </c>
      <c r="F62">
        <v>2</v>
      </c>
      <c r="G62" s="3">
        <v>0.25</v>
      </c>
      <c r="H62">
        <v>0.1</v>
      </c>
      <c r="I62" s="15">
        <v>0.25</v>
      </c>
      <c r="J62" s="11">
        <f t="shared" si="31"/>
        <v>11.7362887183859</v>
      </c>
      <c r="K62" s="12">
        <f t="shared" si="32"/>
        <v>12.702806612841201</v>
      </c>
      <c r="L62" s="1">
        <f t="shared" si="33"/>
        <v>41.3</v>
      </c>
      <c r="M62" s="13">
        <f t="shared" si="34"/>
        <v>8.8022165387894304</v>
      </c>
      <c r="N62" s="13">
        <f t="shared" si="35"/>
        <v>9.5271049596309094</v>
      </c>
      <c r="O62" s="13">
        <f t="shared" si="36"/>
        <v>8.0980392156862706</v>
      </c>
      <c r="P62" s="14">
        <f t="shared" si="37"/>
        <v>13.766666666666699</v>
      </c>
      <c r="Q62">
        <v>25</v>
      </c>
      <c r="R62">
        <v>40</v>
      </c>
    </row>
    <row r="63" spans="2:18" ht="90.75" customHeight="1">
      <c r="B63">
        <v>17021103</v>
      </c>
      <c r="C63" s="1" t="s">
        <v>21</v>
      </c>
      <c r="D63" s="9" t="s">
        <v>85</v>
      </c>
      <c r="E63">
        <v>24</v>
      </c>
      <c r="F63">
        <v>2</v>
      </c>
      <c r="G63" s="3">
        <v>0.25</v>
      </c>
      <c r="H63">
        <v>0.1</v>
      </c>
      <c r="I63" s="15">
        <v>0.4</v>
      </c>
      <c r="J63" s="11">
        <f t="shared" si="31"/>
        <v>14.6703608979824</v>
      </c>
      <c r="K63" s="12">
        <f t="shared" si="32"/>
        <v>15.878508266051499</v>
      </c>
      <c r="L63" s="1">
        <f t="shared" si="33"/>
        <v>41.3</v>
      </c>
      <c r="M63" s="13">
        <f t="shared" si="34"/>
        <v>8.8022165387894304</v>
      </c>
      <c r="N63" s="13">
        <f t="shared" si="35"/>
        <v>9.5271049596309094</v>
      </c>
      <c r="O63" s="13">
        <f t="shared" si="36"/>
        <v>8.0980392156862706</v>
      </c>
      <c r="P63" s="14">
        <f t="shared" si="37"/>
        <v>13.766666666666699</v>
      </c>
      <c r="Q63">
        <v>25</v>
      </c>
      <c r="R63">
        <v>40</v>
      </c>
    </row>
    <row r="64" spans="2:18" ht="90.75" customHeight="1">
      <c r="B64">
        <v>17021106</v>
      </c>
      <c r="C64" s="1" t="s">
        <v>21</v>
      </c>
      <c r="D64" s="9" t="s">
        <v>86</v>
      </c>
      <c r="E64">
        <v>32</v>
      </c>
      <c r="F64">
        <v>2</v>
      </c>
      <c r="G64" s="3">
        <v>0.2</v>
      </c>
      <c r="H64">
        <v>0.2</v>
      </c>
      <c r="I64" s="15">
        <v>0.25</v>
      </c>
      <c r="J64" s="11">
        <f t="shared" si="31"/>
        <v>15.398550724637699</v>
      </c>
      <c r="K64" s="12">
        <f t="shared" si="32"/>
        <v>16.6666666666667</v>
      </c>
      <c r="L64" s="1">
        <f t="shared" si="33"/>
        <v>57.8</v>
      </c>
      <c r="M64" s="13">
        <f t="shared" si="34"/>
        <v>11.548913043478301</v>
      </c>
      <c r="N64" s="13">
        <f t="shared" si="35"/>
        <v>12.5</v>
      </c>
      <c r="O64" s="13">
        <f t="shared" si="36"/>
        <v>10.625</v>
      </c>
      <c r="P64" s="14">
        <f t="shared" si="37"/>
        <v>14.45</v>
      </c>
      <c r="Q64">
        <v>25</v>
      </c>
      <c r="R64">
        <v>40</v>
      </c>
    </row>
    <row r="65" spans="2:20" ht="90.75" customHeight="1">
      <c r="B65">
        <v>17021201</v>
      </c>
      <c r="C65" s="1" t="s">
        <v>38</v>
      </c>
      <c r="D65" s="9" t="s">
        <v>87</v>
      </c>
      <c r="E65">
        <v>22</v>
      </c>
      <c r="F65">
        <v>2</v>
      </c>
      <c r="G65" s="3">
        <v>0.26</v>
      </c>
      <c r="H65">
        <v>0.2</v>
      </c>
      <c r="I65" s="15">
        <v>0.4</v>
      </c>
      <c r="J65" s="11">
        <f t="shared" si="31"/>
        <v>17.208704868551401</v>
      </c>
      <c r="K65" s="12">
        <f t="shared" si="32"/>
        <v>18.625892328314499</v>
      </c>
      <c r="L65" s="1">
        <f t="shared" si="33"/>
        <v>47.8</v>
      </c>
      <c r="M65" s="13">
        <f t="shared" si="34"/>
        <v>10.3252229211308</v>
      </c>
      <c r="N65" s="13">
        <f t="shared" si="35"/>
        <v>11.1755353969887</v>
      </c>
      <c r="O65" s="13">
        <f t="shared" si="36"/>
        <v>9.4992050874403802</v>
      </c>
      <c r="P65" s="14">
        <f t="shared" si="37"/>
        <v>16.794594594594599</v>
      </c>
      <c r="Q65">
        <v>40</v>
      </c>
      <c r="R65">
        <v>30</v>
      </c>
      <c r="S65" s="18" t="s">
        <v>88</v>
      </c>
      <c r="T65" s="6" t="s">
        <v>89</v>
      </c>
    </row>
    <row r="66" spans="2:20" ht="90.75" customHeight="1">
      <c r="B66">
        <v>17021301</v>
      </c>
      <c r="C66" s="1" t="s">
        <v>28</v>
      </c>
      <c r="D66" s="9" t="s">
        <v>90</v>
      </c>
      <c r="E66">
        <v>35</v>
      </c>
      <c r="F66">
        <v>2</v>
      </c>
      <c r="G66" s="3">
        <v>0.2</v>
      </c>
      <c r="H66">
        <v>0.32</v>
      </c>
      <c r="I66" s="15">
        <v>0.3</v>
      </c>
      <c r="J66" s="11">
        <f t="shared" si="31"/>
        <v>20.266258677383998</v>
      </c>
      <c r="K66" s="12">
        <f t="shared" si="32"/>
        <v>21.935244686109701</v>
      </c>
      <c r="L66" s="1">
        <f t="shared" si="33"/>
        <v>71</v>
      </c>
      <c r="M66" s="13">
        <f t="shared" si="34"/>
        <v>14.1863810741688</v>
      </c>
      <c r="N66" s="13">
        <f t="shared" si="35"/>
        <v>15.354671280276801</v>
      </c>
      <c r="O66" s="13">
        <f t="shared" si="36"/>
        <v>13.051470588235301</v>
      </c>
      <c r="P66" s="14">
        <f t="shared" si="37"/>
        <v>17.75</v>
      </c>
      <c r="Q66">
        <v>30</v>
      </c>
      <c r="R66">
        <v>25</v>
      </c>
      <c r="S66" s="18"/>
    </row>
    <row r="67" spans="2:20" ht="90.75" customHeight="1">
      <c r="B67">
        <v>17021401</v>
      </c>
      <c r="C67" s="1" t="s">
        <v>21</v>
      </c>
      <c r="D67" s="9" t="s">
        <v>91</v>
      </c>
      <c r="E67">
        <v>14</v>
      </c>
      <c r="F67">
        <v>1</v>
      </c>
      <c r="G67" s="3">
        <v>0.25</v>
      </c>
      <c r="H67">
        <v>0.09</v>
      </c>
      <c r="I67" s="15">
        <v>0.4</v>
      </c>
      <c r="J67" s="11">
        <f t="shared" ref="J67:J68" si="38">(E67+F67+($K$81*H67+$M$81)*$L$81)/(1-G67)/(1-$O$81)/(1-I67)/$N$81</f>
        <v>10.4610684853652</v>
      </c>
      <c r="K67" s="12">
        <f t="shared" ref="K67:K68" si="39">(E67+F67+($K$81*H67+$M$81)*$L$81)/(1-G67)/(1-$P$81)/(1-I67)/$N$81</f>
        <v>11.3225682429835</v>
      </c>
      <c r="L67" s="1">
        <f t="shared" ref="L67:L68" si="40">E67+F67+($K$81*H67+$M$81)*$L$81</f>
        <v>29.45</v>
      </c>
      <c r="M67" s="13">
        <f t="shared" ref="M67:M68" si="41">L67/(1-G67)/(1-$O$81)/$N$81</f>
        <v>6.2766410912191004</v>
      </c>
      <c r="N67" s="13">
        <f t="shared" ref="N67:N68" si="42">L67/(1-G67)/(1-$P$81)/$N$81</f>
        <v>6.7935409457900802</v>
      </c>
      <c r="O67" s="13">
        <f t="shared" ref="O67:O68" si="43">L67/(1-G67)/$N$81</f>
        <v>5.7745098039215703</v>
      </c>
      <c r="P67" s="14">
        <f t="shared" ref="P67:P68" si="44">O67*$N$81-L67</f>
        <v>9.81666666666667</v>
      </c>
      <c r="Q67">
        <v>25</v>
      </c>
      <c r="R67">
        <v>40</v>
      </c>
      <c r="S67" s="18"/>
    </row>
    <row r="68" spans="2:20" ht="90.75" customHeight="1">
      <c r="B68">
        <v>17021402</v>
      </c>
      <c r="C68" s="1" t="s">
        <v>21</v>
      </c>
      <c r="D68" s="9" t="s">
        <v>92</v>
      </c>
      <c r="E68">
        <v>20</v>
      </c>
      <c r="F68">
        <v>2</v>
      </c>
      <c r="G68" s="3">
        <v>0.25</v>
      </c>
      <c r="H68">
        <v>0.08</v>
      </c>
      <c r="I68" s="15">
        <v>0.45</v>
      </c>
      <c r="J68" s="11">
        <f t="shared" si="38"/>
        <v>13.795241416724799</v>
      </c>
      <c r="K68" s="12">
        <f t="shared" si="39"/>
        <v>14.931320121631501</v>
      </c>
      <c r="L68" s="1">
        <f t="shared" si="40"/>
        <v>35.6</v>
      </c>
      <c r="M68" s="13">
        <f t="shared" si="41"/>
        <v>7.5873827791986397</v>
      </c>
      <c r="N68" s="13">
        <f t="shared" si="42"/>
        <v>8.2122260668973492</v>
      </c>
      <c r="O68" s="13">
        <f t="shared" si="43"/>
        <v>6.9803921568627496</v>
      </c>
      <c r="P68" s="14">
        <f t="shared" si="44"/>
        <v>11.866666666666699</v>
      </c>
      <c r="Q68">
        <v>45</v>
      </c>
      <c r="R68">
        <v>25</v>
      </c>
      <c r="S68" s="18"/>
    </row>
    <row r="69" spans="2:20" ht="90.75" customHeight="1">
      <c r="B69">
        <v>17021403</v>
      </c>
      <c r="C69" s="1" t="s">
        <v>21</v>
      </c>
      <c r="D69" s="9" t="s">
        <v>93</v>
      </c>
      <c r="E69">
        <v>20</v>
      </c>
      <c r="F69">
        <v>0</v>
      </c>
      <c r="G69" s="3">
        <v>0.25</v>
      </c>
      <c r="H69">
        <v>0.1</v>
      </c>
      <c r="I69" s="15">
        <v>0.4</v>
      </c>
      <c r="J69" s="11">
        <f t="shared" ref="J69:J75" si="45">(E69+F69+($K$81*H69+$M$81)*$L$81)/(1-G69)/(1-$O$81)/(1-I69)/$N$81</f>
        <v>12.539073600454699</v>
      </c>
      <c r="K69" s="12">
        <f t="shared" ref="K69:K75" si="46">(E69+F69+($K$81*H69+$M$81)*$L$81)/(1-G69)/(1-$P$81)/(1-I69)/$N$81</f>
        <v>13.571703191080401</v>
      </c>
      <c r="L69" s="1">
        <f t="shared" ref="L69:L75" si="47">E69+F69+($K$81*H69+$M$81)*$L$81</f>
        <v>35.299999999999997</v>
      </c>
      <c r="M69" s="13">
        <f t="shared" ref="M69:M75" si="48">L69/(1-G69)/(1-$O$81)/$N$81</f>
        <v>7.5234441602727999</v>
      </c>
      <c r="N69" s="13">
        <f t="shared" ref="N69:N75" si="49">L69/(1-G69)/(1-$P$81)/$N$81</f>
        <v>8.1430219146482106</v>
      </c>
      <c r="O69" s="13">
        <f t="shared" ref="O69:O75" si="50">L69/(1-G69)/$N$81</f>
        <v>6.9215686274509798</v>
      </c>
      <c r="P69" s="14">
        <f t="shared" ref="P69:P75" si="51">O69*$N$81-L69</f>
        <v>11.766666666666699</v>
      </c>
      <c r="Q69">
        <v>25</v>
      </c>
      <c r="R69">
        <v>40</v>
      </c>
      <c r="S69" s="18"/>
    </row>
    <row r="70" spans="2:20" ht="90.75" customHeight="1">
      <c r="B70">
        <v>17021501</v>
      </c>
      <c r="C70" s="1" t="s">
        <v>21</v>
      </c>
      <c r="D70" s="9" t="s">
        <v>94</v>
      </c>
      <c r="E70">
        <v>27.5</v>
      </c>
      <c r="F70">
        <v>2</v>
      </c>
      <c r="G70" s="3">
        <v>0.25</v>
      </c>
      <c r="H70">
        <v>0.1</v>
      </c>
      <c r="I70" s="15">
        <v>0.25</v>
      </c>
      <c r="J70" s="11">
        <f t="shared" si="45"/>
        <v>12.7308894572322</v>
      </c>
      <c r="K70" s="12">
        <f t="shared" si="46"/>
        <v>13.779315647827801</v>
      </c>
      <c r="L70" s="1">
        <f t="shared" si="47"/>
        <v>44.8</v>
      </c>
      <c r="M70" s="13">
        <f t="shared" si="48"/>
        <v>9.5481670929241194</v>
      </c>
      <c r="N70" s="13">
        <f t="shared" si="49"/>
        <v>10.334486735870801</v>
      </c>
      <c r="O70" s="13">
        <f t="shared" si="50"/>
        <v>8.7843137254902004</v>
      </c>
      <c r="P70" s="14">
        <f t="shared" si="51"/>
        <v>14.9333333333333</v>
      </c>
      <c r="Q70">
        <v>40</v>
      </c>
      <c r="R70">
        <v>25</v>
      </c>
      <c r="S70" s="18"/>
    </row>
    <row r="71" spans="2:20" ht="90.75" customHeight="1">
      <c r="B71">
        <v>17021502</v>
      </c>
      <c r="C71" s="1" t="s">
        <v>18</v>
      </c>
      <c r="D71" s="9" t="s">
        <v>95</v>
      </c>
      <c r="E71">
        <v>19.5</v>
      </c>
      <c r="F71">
        <v>2</v>
      </c>
      <c r="G71" s="3">
        <v>0.25</v>
      </c>
      <c r="H71">
        <v>0.08</v>
      </c>
      <c r="I71" s="15">
        <v>0.25</v>
      </c>
      <c r="J71" s="11">
        <f t="shared" si="45"/>
        <v>9.9744245524296709</v>
      </c>
      <c r="K71" s="12">
        <f t="shared" si="46"/>
        <v>10.7958477508651</v>
      </c>
      <c r="L71" s="1">
        <f t="shared" si="47"/>
        <v>35.1</v>
      </c>
      <c r="M71" s="13">
        <f t="shared" si="48"/>
        <v>7.4808184143222496</v>
      </c>
      <c r="N71" s="13">
        <f t="shared" si="49"/>
        <v>8.0968858131487895</v>
      </c>
      <c r="O71" s="13">
        <f t="shared" si="50"/>
        <v>6.8823529411764701</v>
      </c>
      <c r="P71" s="14">
        <f t="shared" si="51"/>
        <v>11.7</v>
      </c>
      <c r="Q71">
        <v>25</v>
      </c>
      <c r="R71">
        <v>45</v>
      </c>
      <c r="S71" s="18"/>
    </row>
    <row r="72" spans="2:20" ht="90.75" customHeight="1">
      <c r="B72">
        <v>17021503</v>
      </c>
      <c r="C72" s="1" t="s">
        <v>36</v>
      </c>
      <c r="D72" s="9" t="s">
        <v>96</v>
      </c>
      <c r="E72">
        <v>23</v>
      </c>
      <c r="F72">
        <v>1</v>
      </c>
      <c r="G72" s="3">
        <v>0.25</v>
      </c>
      <c r="H72">
        <v>0.15</v>
      </c>
      <c r="I72" s="15">
        <v>0.25</v>
      </c>
      <c r="J72" s="11">
        <f t="shared" si="45"/>
        <v>12.3756749076442</v>
      </c>
      <c r="K72" s="12">
        <f t="shared" si="46"/>
        <v>13.3948481353326</v>
      </c>
      <c r="L72" s="1">
        <f t="shared" si="47"/>
        <v>43.55</v>
      </c>
      <c r="M72" s="13">
        <f t="shared" si="48"/>
        <v>9.2817561807331597</v>
      </c>
      <c r="N72" s="13">
        <f t="shared" si="49"/>
        <v>10.0461361014994</v>
      </c>
      <c r="O72" s="13">
        <f t="shared" si="50"/>
        <v>8.5392156862745097</v>
      </c>
      <c r="P72" s="14">
        <f t="shared" si="51"/>
        <v>14.516666666666699</v>
      </c>
      <c r="Q72">
        <v>40</v>
      </c>
      <c r="R72">
        <v>25</v>
      </c>
      <c r="S72" s="18"/>
    </row>
    <row r="73" spans="2:20" ht="90.75" customHeight="1">
      <c r="B73">
        <v>17021601</v>
      </c>
      <c r="C73" s="1" t="s">
        <v>38</v>
      </c>
      <c r="D73" s="9" t="s">
        <v>97</v>
      </c>
      <c r="E73">
        <v>22</v>
      </c>
      <c r="F73">
        <v>2</v>
      </c>
      <c r="G73" s="3">
        <v>0.25</v>
      </c>
      <c r="H73">
        <v>0.28000000000000003</v>
      </c>
      <c r="I73" s="15">
        <v>0.4</v>
      </c>
      <c r="J73" s="11">
        <f t="shared" si="45"/>
        <v>19.3947144075021</v>
      </c>
      <c r="K73" s="12">
        <f t="shared" si="46"/>
        <v>20.991926182237599</v>
      </c>
      <c r="L73" s="1">
        <f t="shared" si="47"/>
        <v>54.6</v>
      </c>
      <c r="M73" s="13">
        <f t="shared" si="48"/>
        <v>11.6368286445013</v>
      </c>
      <c r="N73" s="13">
        <f t="shared" si="49"/>
        <v>12.595155709342601</v>
      </c>
      <c r="O73" s="13">
        <f t="shared" si="50"/>
        <v>10.705882352941201</v>
      </c>
      <c r="P73" s="14">
        <f t="shared" si="51"/>
        <v>18.2</v>
      </c>
      <c r="Q73">
        <v>40</v>
      </c>
      <c r="R73">
        <v>25</v>
      </c>
      <c r="S73" s="18" t="s">
        <v>87</v>
      </c>
    </row>
    <row r="74" spans="2:20" ht="90.75" customHeight="1">
      <c r="B74">
        <v>17021602</v>
      </c>
      <c r="C74" s="1" t="s">
        <v>28</v>
      </c>
      <c r="D74" s="9" t="s">
        <v>97</v>
      </c>
      <c r="E74">
        <v>60</v>
      </c>
      <c r="F74">
        <v>2</v>
      </c>
      <c r="G74" s="3">
        <v>0.2</v>
      </c>
      <c r="H74">
        <v>0.55000000000000004</v>
      </c>
      <c r="I74" s="15">
        <v>0.4</v>
      </c>
      <c r="J74" s="11">
        <f t="shared" si="45"/>
        <v>38.479726129582303</v>
      </c>
      <c r="K74" s="12">
        <f t="shared" si="46"/>
        <v>41.648644752018498</v>
      </c>
      <c r="L74" s="1">
        <f t="shared" si="47"/>
        <v>115.55</v>
      </c>
      <c r="M74" s="13">
        <f t="shared" si="48"/>
        <v>23.0878356777494</v>
      </c>
      <c r="N74" s="13">
        <f t="shared" si="49"/>
        <v>24.989186851211102</v>
      </c>
      <c r="O74" s="13">
        <f t="shared" si="50"/>
        <v>21.240808823529399</v>
      </c>
      <c r="P74" s="14">
        <f t="shared" si="51"/>
        <v>28.887499999999999</v>
      </c>
      <c r="Q74">
        <v>0</v>
      </c>
      <c r="R74">
        <v>25</v>
      </c>
      <c r="S74" s="18"/>
    </row>
    <row r="75" spans="2:20" ht="90.75" customHeight="1">
      <c r="B75">
        <v>17021701</v>
      </c>
      <c r="C75" s="1" t="s">
        <v>28</v>
      </c>
      <c r="D75" s="9" t="s">
        <v>98</v>
      </c>
      <c r="E75">
        <v>19</v>
      </c>
      <c r="F75">
        <v>2</v>
      </c>
      <c r="G75" s="3">
        <v>0.2</v>
      </c>
      <c r="H75">
        <v>0.28000000000000003</v>
      </c>
      <c r="I75" s="15">
        <v>0.4</v>
      </c>
      <c r="J75" s="11">
        <f t="shared" si="45"/>
        <v>17.183503836317101</v>
      </c>
      <c r="K75" s="12">
        <f t="shared" si="46"/>
        <v>18.598615916955001</v>
      </c>
      <c r="L75" s="1">
        <f t="shared" si="47"/>
        <v>51.6</v>
      </c>
      <c r="M75" s="13">
        <f t="shared" si="48"/>
        <v>10.3101023017903</v>
      </c>
      <c r="N75" s="13">
        <f t="shared" si="49"/>
        <v>11.159169550173001</v>
      </c>
      <c r="O75" s="13">
        <f t="shared" si="50"/>
        <v>9.4852941176470598</v>
      </c>
      <c r="P75" s="14">
        <f t="shared" si="51"/>
        <v>12.9</v>
      </c>
      <c r="Q75">
        <v>25</v>
      </c>
      <c r="R75">
        <v>40</v>
      </c>
      <c r="S75" s="18"/>
    </row>
    <row r="76" spans="2:20" ht="90.75" customHeight="1">
      <c r="B76">
        <v>17021702</v>
      </c>
      <c r="C76" s="1" t="s">
        <v>25</v>
      </c>
      <c r="D76" s="9" t="s">
        <v>99</v>
      </c>
      <c r="E76">
        <v>23.5</v>
      </c>
      <c r="F76">
        <v>2</v>
      </c>
      <c r="G76" s="3">
        <v>0.2</v>
      </c>
      <c r="H76">
        <v>0.2</v>
      </c>
      <c r="I76" s="15">
        <v>0.25</v>
      </c>
      <c r="J76" s="11">
        <f>(E76+F76+($K$81*H76+$M$81)*$L$81)/(1-G76)/(1-$O$81)/(1-I76)/$N$81</f>
        <v>13.134057971014499</v>
      </c>
      <c r="K76" s="12">
        <f>(E76+F76+($K$81*H76+$M$81)*$L$81)/(1-G76)/(1-$P$81)/(1-I76)/$N$81</f>
        <v>14.2156862745098</v>
      </c>
      <c r="L76" s="1">
        <f>E76+F76+($K$81*H76+$M$81)*$L$81</f>
        <v>49.3</v>
      </c>
      <c r="M76" s="13">
        <f>L76/(1-G76)/(1-$O$81)/$N$81</f>
        <v>9.8505434782608692</v>
      </c>
      <c r="N76" s="13">
        <f>L76/(1-G76)/(1-$P$81)/$N$81</f>
        <v>10.661764705882399</v>
      </c>
      <c r="O76" s="13">
        <f>L76/(1-G76)/$N$81</f>
        <v>9.0625</v>
      </c>
      <c r="P76" s="14">
        <f>O76*$N$81-L76</f>
        <v>12.324999999999999</v>
      </c>
      <c r="S76" s="18"/>
    </row>
    <row r="77" spans="2:20" ht="90.75" customHeight="1">
      <c r="B77">
        <v>17021703</v>
      </c>
      <c r="C77" s="1" t="s">
        <v>25</v>
      </c>
      <c r="D77" s="9" t="s">
        <v>106</v>
      </c>
      <c r="E77">
        <v>190</v>
      </c>
      <c r="F77">
        <v>6</v>
      </c>
      <c r="G77" s="3">
        <v>0.2</v>
      </c>
      <c r="H77">
        <v>1.5</v>
      </c>
      <c r="I77" s="15">
        <v>0.25</v>
      </c>
      <c r="J77" s="11">
        <f t="shared" ref="J77" si="52">(E77+F77+($K$81*H77+$M$81)*$L$81)/(1-G77)/(1-$O$81)/(1-I77)/$N$81</f>
        <v>87.995524296675171</v>
      </c>
      <c r="K77" s="12">
        <f t="shared" ref="K77" si="53">(E77+F77+($K$81*H77+$M$81)*$L$81)/(1-G77)/(1-$P$81)/(1-I77)/$N$81</f>
        <v>95.242214532871969</v>
      </c>
      <c r="L77" s="1">
        <f t="shared" ref="L77" si="54">E77+F77+($K$81*H77+$M$81)*$L$81</f>
        <v>330.29999999999995</v>
      </c>
      <c r="M77" s="13">
        <f t="shared" ref="M77" si="55">L77/(1-G77)/(1-$O$81)/$N$81</f>
        <v>65.996643222506378</v>
      </c>
      <c r="N77" s="13">
        <f t="shared" ref="N77" si="56">L77/(1-G77)/(1-$P$81)/$N$81</f>
        <v>71.431660899653977</v>
      </c>
      <c r="O77" s="13">
        <f t="shared" ref="O77" si="57">L77/(1-G77)/$N$81</f>
        <v>60.716911764705877</v>
      </c>
      <c r="P77" s="14">
        <f t="shared" ref="P77" si="58">O77*$N$81-L77</f>
        <v>82.574999999999989</v>
      </c>
      <c r="Q77">
        <v>0</v>
      </c>
      <c r="R77">
        <v>25</v>
      </c>
      <c r="S77" s="18"/>
    </row>
    <row r="78" spans="2:20" ht="90.75" customHeight="1">
      <c r="C78" s="1"/>
      <c r="D78" s="9"/>
      <c r="G78" s="3"/>
      <c r="I78" s="15"/>
      <c r="J78" s="11"/>
      <c r="K78" s="12"/>
      <c r="L78" s="1"/>
      <c r="M78" s="13"/>
      <c r="N78" s="13"/>
      <c r="O78" s="13"/>
      <c r="P78" s="14"/>
      <c r="S78" s="18"/>
    </row>
    <row r="79" spans="2:20">
      <c r="G79" s="15"/>
      <c r="I79" s="15"/>
      <c r="J79" s="11"/>
      <c r="L79" s="1"/>
      <c r="M79" s="13"/>
      <c r="O79" s="13"/>
      <c r="P79" s="14"/>
    </row>
    <row r="80" spans="2:20">
      <c r="K80" s="16" t="s">
        <v>100</v>
      </c>
      <c r="L80" s="16" t="s">
        <v>101</v>
      </c>
      <c r="M80" s="16" t="s">
        <v>102</v>
      </c>
      <c r="N80" s="16" t="s">
        <v>103</v>
      </c>
      <c r="O80" s="16" t="s">
        <v>104</v>
      </c>
      <c r="P80" s="16" t="s">
        <v>105</v>
      </c>
    </row>
    <row r="81" spans="11:16">
      <c r="K81" s="17">
        <v>100</v>
      </c>
      <c r="L81" s="15">
        <v>0.85</v>
      </c>
      <c r="M81">
        <v>8</v>
      </c>
      <c r="N81">
        <v>6.8</v>
      </c>
      <c r="O81" s="15">
        <v>0.08</v>
      </c>
      <c r="P81" s="15">
        <v>0.15</v>
      </c>
    </row>
  </sheetData>
  <phoneticPr fontId="5" type="noConversion"/>
  <dataValidations count="3">
    <dataValidation type="custom" allowBlank="1" showInputMessage="1" showErrorMessage="1" sqref="C1">
      <formula1>"爬爬服"</formula1>
    </dataValidation>
    <dataValidation type="list" showInputMessage="1" showErrorMessage="1" sqref="C2:C78">
      <formula1>"爬爬服,婴儿套装,连衣裙,套装,外套,鞋子,裤子,衬衫,T-shirt,袜子,口水巾,手套"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  <hyperlink ref="D42" r:id="rId35"/>
    <hyperlink ref="D43" r:id="rId36"/>
    <hyperlink ref="D44" r:id="rId37"/>
    <hyperlink ref="D45" r:id="rId38"/>
    <hyperlink ref="D46" r:id="rId39"/>
    <hyperlink ref="D49" r:id="rId40"/>
    <hyperlink ref="D50" r:id="rId41"/>
    <hyperlink ref="D52" r:id="rId42"/>
    <hyperlink ref="D51" r:id="rId43"/>
    <hyperlink ref="D53" r:id="rId44"/>
    <hyperlink ref="D54" r:id="rId45"/>
    <hyperlink ref="D55" r:id="rId46"/>
    <hyperlink ref="D56" r:id="rId47"/>
    <hyperlink ref="D57" r:id="rId48" tooltip="https://detail.1688.com/offer/1148584816.html?spm=0.0.0.0.oGhpUj"/>
    <hyperlink ref="D58" r:id="rId49"/>
    <hyperlink ref="D60" r:id="rId50"/>
    <hyperlink ref="D63" r:id="rId51"/>
    <hyperlink ref="D59" r:id="rId52" tooltip="https://detail.1688.com/offer/543452736487.html?spm=a2615.7691456.0.0.UWc1Wy"/>
    <hyperlink ref="D64" r:id="rId53"/>
    <hyperlink ref="D65" r:id="rId54"/>
    <hyperlink ref="S65" r:id="rId55"/>
    <hyperlink ref="D66" r:id="rId56"/>
    <hyperlink ref="D68" r:id="rId57"/>
    <hyperlink ref="D69" r:id="rId58"/>
    <hyperlink ref="D70" r:id="rId59"/>
    <hyperlink ref="D71" r:id="rId60"/>
    <hyperlink ref="T65" r:id="rId61"/>
    <hyperlink ref="D73" r:id="rId62"/>
    <hyperlink ref="S73" r:id="rId63"/>
    <hyperlink ref="D74" r:id="rId64"/>
    <hyperlink ref="D75" r:id="rId65"/>
    <hyperlink ref="D76" r:id="rId66"/>
  </hyperlinks>
  <pageMargins left="0.69930555555555596" right="0.69930555555555596" top="0.75" bottom="0.75" header="0.3" footer="0.3"/>
  <pageSetup paperSize="9" orientation="portrait" horizontalDpi="200" verticalDpi="300"/>
  <drawing r:id="rId6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8" sqref="A1:F8"/>
    </sheetView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2017-02-17T16:10:09Z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