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<sst xmlns="http://schemas.openxmlformats.org/spreadsheetml/2006/main" count="108">
  <si>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</si>
  <si>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</si>
  <si>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</si>
  <si>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</si>
  <si>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</si>
  <si>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</si>
  <si>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</si>
  <si>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</si>
  <si>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</si>
  <si>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</si>
  <si>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</si>
  <si>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</si>
  <si>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</si>
  <si>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</si>
  <si>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</si>
  <si>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</si>
  <si>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</si>
  <si>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</si>
  <si>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</si>
  <si>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</si>
  <si>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</si>
  <si>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</si>
  <si>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</si>
  <si>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</si>
  <si>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</si>
  <si>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</si>
  <si>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</si>
  <si>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</si>
  <si>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</si>
  <si>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</si>
  <si>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</si>
  <si>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</si>
  <si>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</si>
  <si>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</si>
  <si>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</si>
  <si>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</si>
  <si>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</si>
  <si>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</si>
  <si>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</si>
  <si>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</si>
  <si>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</si>
  <si>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</si>
  <si>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</si>
  <si>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</si>
  <si>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</si>
  <si>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</si>
  <si>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</si>
  <si>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</si>
  <si>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</si>
  <si>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</si>
  <si>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</si>
  <si>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</si>
  <si>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</si>
  <si>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</si>
  <si>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</si>
  <si>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</si>
  <si>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</si>
  <si>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</si>
  <si>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</si>
  <si>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</si>
  <si>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</si>
  <si>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</si>
  <si>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</si>
  <si>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</si>
  <si>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</si>
  <si>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</si>
  <si>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</si>
  <si>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</si>
  <si>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</si>
  <si>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</si>
  <si>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</si>
  <si>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</si>
  <si>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</si>
  <si>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</si>
  <si>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</si>
  <si>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</si>
  <si>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</si>
  <si>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</si>
  <si>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https://detail.1688.com/offer/527317961357.html?spm=0.0.0.0.PZwCwW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</si>
  <si>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</si>
  <si>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</si>
  <si>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</si>
  <si>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</si>
  <si>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</si>
  <si>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</si>
  <si>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</si>
  <si>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</si>
  <si>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</si>
  <si>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</si>
  <si>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</si>
  <si>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https://detail.1688.com/offer/45422676746.html?spm=b26110380.8015204.xshy005.17.K9Fn6R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</si>
  <si>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</si>
  <si>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</si>
  <si>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</si>
  <si>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</si>
  <si>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</si>
  <si>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</si>
  <si>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https://detail.1688.com/offer/542553809977.html?spm=a2615.7691456.0.0.yQWyYp</t>
  </si>
  <si>
    <t>https://detail.1688.com/offer/540415830695.html?spm=a2615.7691456.0.0.fxjODa</t>
  </si>
  <si>
    <t>https://detail.1688.com/offer/542457925937.html?spm=a2615.7691456.0.0.f0Y32d</t>
  </si>
  <si>
    <t>https://detail.1688.com/offer/543920170819.html?spm=a261y.7663282.0.0.TL5U4u&amp;sk=consign</t>
  </si>
  <si>
    <t>https://detail.1688.com/offer/521671959315.html?spm=a2615.7691456.0.0.ACiBQW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</si>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</sst>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_-&quot;US$&quot;* #,##0.00_ ;_-&quot;US$&quot;* \-#,##0.00\ ;_-&quot;US$&quot;* &quot;-&quot;??_ ;_-@_ "/>
    <numFmt numFmtId="177" formatCode="\¥#,##0.00_);[Red]\(\¥#,##0.00\)"/>
    <numFmt numFmtId="26" formatCode="\$#,##0.00_);[Red]\(\$#,##0.00\)"/>
    <numFmt numFmtId="43" formatCode="_ * #,##0.00_ ;_ * \-#,##0.00_ ;_ * &quot;-&quot;??_ ;_ @_ 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0" fontId="15" fillId="3" borderId="3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0" fontId="1" fillId="0" borderId="0" xfId="10" applyAlignment="1">
      <alignment vertical="center"/>
    </xf>
    <xf numFmtId="0" fontId="2" fillId="0" borderId="0" xfId="10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7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0" fontId="1" fillId="0" borderId="0" xfId="1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6" Type="http://schemas.openxmlformats.org/officeDocument/2006/relationships/image" Target="../media/image76.jpe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jpeg"/><Relationship Id="rId72" Type="http://schemas.openxmlformats.org/officeDocument/2006/relationships/image" Target="../media/image72.jpeg"/><Relationship Id="rId71" Type="http://schemas.openxmlformats.org/officeDocument/2006/relationships/image" Target="../media/image71.jpeg"/><Relationship Id="rId70" Type="http://schemas.openxmlformats.org/officeDocument/2006/relationships/image" Target="../media/image70.png"/><Relationship Id="rId7" Type="http://schemas.openxmlformats.org/officeDocument/2006/relationships/image" Target="../media/image7.jpeg"/><Relationship Id="rId69" Type="http://schemas.openxmlformats.org/officeDocument/2006/relationships/image" Target="../media/image69.png"/><Relationship Id="rId68" Type="http://schemas.openxmlformats.org/officeDocument/2006/relationships/image" Target="../media/image68.jpeg"/><Relationship Id="rId67" Type="http://schemas.openxmlformats.org/officeDocument/2006/relationships/image" Target="../media/image67.png"/><Relationship Id="rId66" Type="http://schemas.openxmlformats.org/officeDocument/2006/relationships/image" Target="../media/image66.jpeg"/><Relationship Id="rId65" Type="http://schemas.openxmlformats.org/officeDocument/2006/relationships/image" Target="../media/image65.jpeg"/><Relationship Id="rId64" Type="http://schemas.openxmlformats.org/officeDocument/2006/relationships/image" Target="../media/image64.jpeg"/><Relationship Id="rId63" Type="http://schemas.openxmlformats.org/officeDocument/2006/relationships/image" Target="../media/image63.jpeg"/><Relationship Id="rId62" Type="http://schemas.openxmlformats.org/officeDocument/2006/relationships/image" Target="../media/image62.jpeg"/><Relationship Id="rId61" Type="http://schemas.openxmlformats.org/officeDocument/2006/relationships/image" Target="../media/image61.jpeg"/><Relationship Id="rId60" Type="http://schemas.openxmlformats.org/officeDocument/2006/relationships/image" Target="../media/image60.jpeg"/><Relationship Id="rId6" Type="http://schemas.openxmlformats.org/officeDocument/2006/relationships/image" Target="../media/image6.jpeg"/><Relationship Id="rId59" Type="http://schemas.openxmlformats.org/officeDocument/2006/relationships/image" Target="../media/image59.png"/><Relationship Id="rId58" Type="http://schemas.openxmlformats.org/officeDocument/2006/relationships/image" Target="../media/image58.jpeg"/><Relationship Id="rId57" Type="http://schemas.openxmlformats.org/officeDocument/2006/relationships/image" Target="../media/image57.jpeg"/><Relationship Id="rId56" Type="http://schemas.openxmlformats.org/officeDocument/2006/relationships/image" Target="../media/image56.png"/><Relationship Id="rId55" Type="http://schemas.openxmlformats.org/officeDocument/2006/relationships/image" Target="../media/image55.jpeg"/><Relationship Id="rId54" Type="http://schemas.openxmlformats.org/officeDocument/2006/relationships/image" Target="../media/image54.jpeg"/><Relationship Id="rId53" Type="http://schemas.openxmlformats.org/officeDocument/2006/relationships/image" Target="../media/image53.jpeg"/><Relationship Id="rId52" Type="http://schemas.openxmlformats.org/officeDocument/2006/relationships/image" Target="../media/image52.jpeg"/><Relationship Id="rId51" Type="http://schemas.openxmlformats.org/officeDocument/2006/relationships/image" Target="../media/image51.jpeg"/><Relationship Id="rId50" Type="http://schemas.openxmlformats.org/officeDocument/2006/relationships/image" Target="../media/image50.jpeg"/><Relationship Id="rId5" Type="http://schemas.openxmlformats.org/officeDocument/2006/relationships/image" Target="../media/image5.jpeg"/><Relationship Id="rId49" Type="http://schemas.openxmlformats.org/officeDocument/2006/relationships/image" Target="../media/image49.png"/><Relationship Id="rId48" Type="http://schemas.openxmlformats.org/officeDocument/2006/relationships/image" Target="../media/image48.jpeg"/><Relationship Id="rId47" Type="http://schemas.openxmlformats.org/officeDocument/2006/relationships/image" Target="../media/image47.png"/><Relationship Id="rId46" Type="http://schemas.openxmlformats.org/officeDocument/2006/relationships/image" Target="../media/image46.jpeg"/><Relationship Id="rId45" Type="http://schemas.openxmlformats.org/officeDocument/2006/relationships/image" Target="../media/image45.jpeg"/><Relationship Id="rId44" Type="http://schemas.openxmlformats.org/officeDocument/2006/relationships/image" Target="../media/image44.png"/><Relationship Id="rId43" Type="http://schemas.openxmlformats.org/officeDocument/2006/relationships/image" Target="../media/image43.jpeg"/><Relationship Id="rId42" Type="http://schemas.openxmlformats.org/officeDocument/2006/relationships/image" Target="../media/image42.jpeg"/><Relationship Id="rId41" Type="http://schemas.openxmlformats.org/officeDocument/2006/relationships/image" Target="../media/image41.png"/><Relationship Id="rId40" Type="http://schemas.openxmlformats.org/officeDocument/2006/relationships/image" Target="../media/image40.jpe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1</xdr:col>
      <xdr:colOff>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r:embed="rId71" cstate="email"/>
        <a:stretch>
          <a:fillRect/>
        </a:stretch>
      </xdr:blipFill>
      <xdr:spPr>
        <a:xfrm>
          <a:off x="0" y="79516605"/>
          <a:ext cx="986790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r:embed="rId72" cstate="print"/>
        <a:stretch>
          <a:fillRect/>
        </a:stretch>
      </xdr:blipFill>
      <xdr:spPr>
        <a:xfrm>
          <a:off x="99060" y="80677385"/>
          <a:ext cx="878205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r:embed="rId73" cstate="print"/>
        <a:stretch>
          <a:fillRect/>
        </a:stretch>
      </xdr:blipFill>
      <xdr:spPr>
        <a:xfrm>
          <a:off x="132080" y="81813400"/>
          <a:ext cx="845185" cy="1077595"/>
        </a:xfrm>
        <a:prstGeom prst="rect">
          <a:avLst/>
        </a:prstGeom>
      </xdr:spPr>
    </xdr:pic>
    <xdr:clientData/>
  </xdr:twoCellAnchor>
  <xdr:twoCellAnchor>
    <xdr:from>
      <xdr:col>0</xdr:col>
      <xdr:colOff>17145</xdr:colOff>
      <xdr:row>74</xdr:row>
      <xdr:rowOff>48260</xdr:rowOff>
    </xdr:from>
    <xdr:to>
      <xdr:col>0</xdr:col>
      <xdr:colOff>935990</xdr:colOff>
      <xdr:row>74</xdr:row>
      <xdr:rowOff>1127125</xdr:rowOff>
    </xdr:to>
    <xdr:pic>
      <xdr:nvPicPr>
        <xdr:cNvPr id="62" name="图片 61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17145" y="82972910"/>
          <a:ext cx="918845" cy="1078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11430</xdr:colOff>
      <xdr:row>75</xdr:row>
      <xdr:rowOff>46990</xdr:rowOff>
    </xdr:from>
    <xdr:to>
      <xdr:col>0</xdr:col>
      <xdr:colOff>971550</xdr:colOff>
      <xdr:row>75</xdr:row>
      <xdr:rowOff>1092200</xdr:rowOff>
    </xdr:to>
    <xdr:pic>
      <xdr:nvPicPr>
        <xdr:cNvPr id="76" name="图片 75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1430" y="84124165"/>
          <a:ext cx="960120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41413</xdr:colOff>
      <xdr:row>76</xdr:row>
      <xdr:rowOff>57978</xdr:rowOff>
    </xdr:from>
    <xdr:to>
      <xdr:col>1</xdr:col>
      <xdr:colOff>0</xdr:colOff>
      <xdr:row>76</xdr:row>
      <xdr:rowOff>1051891</xdr:rowOff>
    </xdr:to>
    <xdr:pic>
      <xdr:nvPicPr>
        <xdr:cNvPr id="77" name="图片 76" descr="光影魔术手拼图.jpg"/>
        <xdr:cNvPicPr>
          <a:picLocks noChangeAspect="1"/>
        </xdr:cNvPicPr>
      </xdr:nvPicPr>
      <xdr:blipFill>
        <a:blip r:embed="rId76" cstate="print"/>
        <a:stretch>
          <a:fillRect/>
        </a:stretch>
      </xdr:blipFill>
      <xdr:spPr>
        <a:xfrm>
          <a:off x="41275" y="85287485"/>
          <a:ext cx="945515" cy="99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2" Type="http://schemas.openxmlformats.org/officeDocument/2006/relationships/hyperlink" Target="https://detail.1688.com/offer/527317961357.html?spm=0.0.0.0.PZwCwW" TargetMode="External"/><Relationship Id="rId61" Type="http://schemas.openxmlformats.org/officeDocument/2006/relationships/hyperlink" Target="https://detail.1688.com/offer/543920170819.html?spm=a261y.7663282.0.0.TL5U4u&amp;sk=consign" TargetMode="External"/><Relationship Id="rId60" Type="http://schemas.openxmlformats.org/officeDocument/2006/relationships/hyperlink" Target="https://detail.1688.com/offer/542457925937.html?spm=a2615.7691456.0.0.f0Y32d" TargetMode="External"/><Relationship Id="rId6" Type="http://schemas.openxmlformats.org/officeDocument/2006/relationships/hyperlink" Target="https://detail.1688.com/offer/539601777542.html?spm=b26110380.8015204.1688002.1.tV3mIo" TargetMode="External"/><Relationship Id="rId59" Type="http://schemas.openxmlformats.org/officeDocument/2006/relationships/hyperlink" Target="https://detail.1688.com/offer/540415830695.html?spm=a2615.7691456.0.0.fxjODa" TargetMode="External"/><Relationship Id="rId58" Type="http://schemas.openxmlformats.org/officeDocument/2006/relationships/hyperlink" Target="https://detail.1688.com/offer/45422676746.html?spm=b26110380.8015204.xshy005.17.K9Fn6R" TargetMode="External"/><Relationship Id="rId57" Type="http://schemas.openxmlformats.org/officeDocument/2006/relationships/hyperlink" Target="https://detail.1688.com/offer/530505809495.html?spm=a2615.7691456.0.0.mwCaVr" TargetMode="External"/><Relationship Id="rId56" Type="http://schemas.openxmlformats.org/officeDocument/2006/relationships/hyperlink" Target="https://detail.1688.com/offer/536547771377.html?spm=a2615.7691456.0.0.0h3eHa" TargetMode="External"/><Relationship Id="rId55" Type="http://schemas.openxmlformats.org/officeDocument/2006/relationships/hyperlink" Target="https://detail.1688.com/offer/544238732440.html?spm=0.0.0.0.XUpSK3" TargetMode="External"/><Relationship Id="rId54" Type="http://schemas.openxmlformats.org/officeDocument/2006/relationships/hyperlink" Target="https://detail.1688.com/offer/529253294546.html?spm=a2615.7691456.0.0.Q2HHFu" TargetMode="External"/><Relationship Id="rId53" Type="http://schemas.openxmlformats.org/officeDocument/2006/relationships/hyperlink" Target="https://detail.1688.com/offer/537836876907.html?spm=0.0.0.0.aEJnan" TargetMode="External"/><Relationship Id="rId52" Type="http://schemas.openxmlformats.org/officeDocument/2006/relationships/hyperlink" Target="https://detail.1688.com/offer/542800642320.html?spm=b26110380.7927930.xshy005.529.St2Fw9" TargetMode="External"/><Relationship Id="rId51" Type="http://schemas.openxmlformats.org/officeDocument/2006/relationships/hyperlink" Target="https://detail.1688.com/offer/45288474070.html?spm=0.0.0.0.ROTFEe" TargetMode="External"/><Relationship Id="rId50" Type="http://schemas.openxmlformats.org/officeDocument/2006/relationships/hyperlink" Target="https://detail.1688.com/offer/520727227145.html?spm=b26110380.7927930.tkhy006.2.4cRHSy" TargetMode="External"/><Relationship Id="rId5" Type="http://schemas.openxmlformats.org/officeDocument/2006/relationships/hyperlink" Target="https://detail.1688.com/offer/521926765457.html?spm=a2615.7691456.0.0.Iw9wYb" TargetMode="External"/><Relationship Id="rId49" Type="http://schemas.openxmlformats.org/officeDocument/2006/relationships/hyperlink" Target="https://detail.1688.com/offer/543452736487.html?spm=a2615.7691456.0.0.UWc1Wy" TargetMode="External"/><Relationship Id="rId48" Type="http://schemas.openxmlformats.org/officeDocument/2006/relationships/hyperlink" Target="https://detail.1688.com/offer/542163784708.html?spm=0.0.0.0.D3IAEt" TargetMode="External"/><Relationship Id="rId47" Type="http://schemas.openxmlformats.org/officeDocument/2006/relationships/hyperlink" Target="https://detail.1688.com/offer/543879481659.html?spm=a2615.7691456.0.0.UWc1Wy" TargetMode="External"/><Relationship Id="rId46" Type="http://schemas.openxmlformats.org/officeDocument/2006/relationships/hyperlink" Target="https://detail.1688.com/offer/536596301611.html?spm=a2615.7691456.0.0.HFQWm0" TargetMode="External"/><Relationship Id="rId45" Type="http://schemas.openxmlformats.org/officeDocument/2006/relationships/hyperlink" Target="https://detail.1688.com/offer/1148584816.html?spm=0.0.0.0.oGhpUj" TargetMode="External"/><Relationship Id="rId44" Type="http://schemas.openxmlformats.org/officeDocument/2006/relationships/hyperlink" Target="https://detail.1688.com/offer/38711199781.html?spm=b26110380.8015204.tkhy006.2.g0hkme" TargetMode="External"/><Relationship Id="rId43" Type="http://schemas.openxmlformats.org/officeDocument/2006/relationships/hyperlink" Target="https://detail.1688.com/offer/45277079052.html?spm=a261y.7663282.0.0.8G3JEy&amp;sk=consign" TargetMode="External"/><Relationship Id="rId42" Type="http://schemas.openxmlformats.org/officeDocument/2006/relationships/hyperlink" Target="https://detail.1688.com/offer/45242512122.html?spm=a2615.7691456.0.0.SHHrUO" TargetMode="External"/><Relationship Id="rId41" Type="http://schemas.openxmlformats.org/officeDocument/2006/relationships/hyperlink" Target="https://detail.1688.com/offer/543614766781.html?spm=b26110380.8015204.tkhy006.2.m9SOm8" TargetMode="External"/><Relationship Id="rId40" Type="http://schemas.openxmlformats.org/officeDocument/2006/relationships/hyperlink" Target="https://detail.1688.com/offer/543024612109.html?spm=0.0.0.0.QG7IU6" TargetMode="External"/><Relationship Id="rId4" Type="http://schemas.openxmlformats.org/officeDocument/2006/relationships/hyperlink" Target="https://item.taobao.com/item.htm?spm=a230r.1.0.0.NVkYXr&amp;id=535812571550&amp;ns=1" TargetMode="External"/><Relationship Id="rId39" Type="http://schemas.openxmlformats.org/officeDocument/2006/relationships/hyperlink" Target="https://detail.1688.com/offer/542627436877.html?spm=b26110380.sw1037004.0.0.aYzCim&amp;sk=consign" TargetMode="External"/><Relationship Id="rId38" Type="http://schemas.openxmlformats.org/officeDocument/2006/relationships/hyperlink" Target="https://detail.1688.com/offer/527560763616.html?spm=b26110380.sw311.0.0.p4j2tp" TargetMode="External"/><Relationship Id="rId37" Type="http://schemas.openxmlformats.org/officeDocument/2006/relationships/hyperlink" Target="https://detail.1688.com/offer/525529106954.html?spm=a2615.7691456.0.0.4Tm2o6" TargetMode="External"/><Relationship Id="rId36" Type="http://schemas.openxmlformats.org/officeDocument/2006/relationships/hyperlink" Target="https://detail.1688.com/offer/525494755952.html?spm=a2615.7691456.0.0.2qsBMx" TargetMode="External"/><Relationship Id="rId35" Type="http://schemas.openxmlformats.org/officeDocument/2006/relationships/hyperlink" Target="https://detail.1688.com/offer/538321839564.html?spm=b26110380.sw1037005.0.0.jmc4NW" TargetMode="External"/><Relationship Id="rId34" Type="http://schemas.openxmlformats.org/officeDocument/2006/relationships/hyperlink" Target="https://detail.1688.com/offer/524129595472.html?spm=a2615.7691456.0.0.5vRcmp" TargetMode="External"/><Relationship Id="rId33" Type="http://schemas.openxmlformats.org/officeDocument/2006/relationships/hyperlink" Target="https://detail.1688.com/offer/534135284523.html?spm=a2615.2177701.0.0.bCxxaP" TargetMode="External"/><Relationship Id="rId32" Type="http://schemas.openxmlformats.org/officeDocument/2006/relationships/hyperlink" Target="https://detail.1688.com/offer/538656905495.html?spm=b26110380.sw1037004.0.0.dRfQA7&amp;sk=consign" TargetMode="External"/><Relationship Id="rId31" Type="http://schemas.openxmlformats.org/officeDocument/2006/relationships/hyperlink" Target="https://detail.1688.com/offer/531965973421.html?spm=a2615.7691456.0.0.MQ5cDO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1"/>
  <sheetViews>
    <sheetView tabSelected="1" zoomScale="115" zoomScaleNormal="115" workbookViewId="0">
      <pane ySplit="1" topLeftCell="A77" activePane="bottomLeft" state="frozen"/>
      <selection/>
      <selection pane="bottomLeft" activeCell="J76" sqref="J76"/>
    </sheetView>
  </sheetViews>
  <sheetFormatPr defaultColWidth="9" defaultRowHeight="14"/>
  <cols>
    <col min="1" max="1" width="14.1272727272727" customWidth="1"/>
    <col min="2" max="2" width="9.5" customWidth="1"/>
    <col min="3" max="3" width="7.5" customWidth="1"/>
    <col min="4" max="4" width="17.3727272727273" customWidth="1"/>
    <col min="5" max="5" width="7.25454545454545" customWidth="1"/>
    <col min="6" max="6" width="8.87272727272727" customWidth="1"/>
    <col min="7" max="7" width="7.5" customWidth="1"/>
    <col min="8" max="8" width="7.37272727272727" customWidth="1"/>
    <col min="10" max="10" width="10.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(E2+F2+($K$81*H2+$M$81)*$L$81)/(1-G2)/(1-$O$81)/(1-I2)/$N$81</f>
        <v>16.8747806027782</v>
      </c>
      <c r="K2" s="12">
        <f t="shared" ref="K2" si="1">(E2+F2+($K$81*H2+$M$81)*$L$81)/(1-G2)/(1-$P$81)/(1-I2)/$N$81</f>
        <v>18.2644684171246</v>
      </c>
      <c r="L2" s="1">
        <f t="shared" ref="L2" si="2">E2+F2+($K$81*H2+$M$81)*$L$81</f>
        <v>67.3</v>
      </c>
      <c r="M2" s="13">
        <f t="shared" ref="M2" si="3">L2/(1-G2)/(1-$O$81)/$N$81</f>
        <v>14.3435635123615</v>
      </c>
      <c r="N2" s="13">
        <f t="shared" ref="N2" si="4">L2/(1-G2)/(1-$P$81)/$N$81</f>
        <v>15.5247981545559</v>
      </c>
      <c r="O2" s="13">
        <f>L2/(1-G2)/$N$81</f>
        <v>13.1960784313726</v>
      </c>
      <c r="P2" s="14">
        <f>O2*$N$81-L2</f>
        <v>22.4333333333333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11.02585961921</v>
      </c>
      <c r="K3" s="12">
        <f t="shared" ref="K3:K6" si="5">(E3+F3+($K$81*H3+$M$81)*$L$81)/(1-G3)/(1-$P$81)/(1-I3)/$N$81</f>
        <v>11.9338715878508</v>
      </c>
      <c r="L3" s="1">
        <f t="shared" ref="L3:L6" si="6">E3+F3+($K$81*H3+$M$81)*$L$81</f>
        <v>38.8</v>
      </c>
      <c r="M3" s="13">
        <f t="shared" ref="M3:M6" si="7">L3/(1-G3)/(1-$O$81)/$N$81</f>
        <v>8.2693947144075</v>
      </c>
      <c r="N3" s="13">
        <f t="shared" ref="N3:N6" si="8">L3/(1-G3)/(1-$P$81)/$N$81</f>
        <v>8.95040369088812</v>
      </c>
      <c r="O3" s="13">
        <f t="shared" ref="O3:O6" si="9">L3/(1-G3)/$N$81</f>
        <v>7.6078431372549</v>
      </c>
      <c r="P3" s="14">
        <f t="shared" ref="P3:P6" si="10">O3*$N$81-L3</f>
        <v>12.9333333333333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19.1206917549629</v>
      </c>
      <c r="K4" s="12">
        <f t="shared" si="5"/>
        <v>20.6953369583127</v>
      </c>
      <c r="L4" s="1">
        <f t="shared" si="6"/>
        <v>62.8</v>
      </c>
      <c r="M4" s="13">
        <f t="shared" si="7"/>
        <v>13.384484228474</v>
      </c>
      <c r="N4" s="13">
        <f t="shared" si="8"/>
        <v>14.4867358708189</v>
      </c>
      <c r="O4" s="13">
        <f t="shared" si="9"/>
        <v>12.3137254901961</v>
      </c>
      <c r="P4" s="14">
        <f t="shared" si="10"/>
        <v>20.9333333333333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18.2538488541197</v>
      </c>
      <c r="K5" s="12">
        <f t="shared" si="5"/>
        <v>19.7571069950472</v>
      </c>
      <c r="L5" s="1">
        <f t="shared" si="6"/>
        <v>72.8</v>
      </c>
      <c r="M5" s="13">
        <f t="shared" si="7"/>
        <v>15.5157715260017</v>
      </c>
      <c r="N5" s="13">
        <f t="shared" si="8"/>
        <v>16.7935409457901</v>
      </c>
      <c r="O5" s="13">
        <f t="shared" si="9"/>
        <v>14.2745098039216</v>
      </c>
      <c r="P5" s="14">
        <f t="shared" si="10"/>
        <v>24.2666666666667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</v>
      </c>
      <c r="K6" s="12">
        <f t="shared" si="5"/>
        <v>16.6140850803989</v>
      </c>
      <c r="L6" s="1">
        <f t="shared" si="6"/>
        <v>65.3</v>
      </c>
      <c r="M6" s="13">
        <f t="shared" si="7"/>
        <v>13.0474744245524</v>
      </c>
      <c r="N6" s="13">
        <f t="shared" si="8"/>
        <v>14.1219723183391</v>
      </c>
      <c r="O6" s="13">
        <f t="shared" si="9"/>
        <v>12.0036764705882</v>
      </c>
      <c r="P6" s="14">
        <f t="shared" si="10"/>
        <v>16.325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</v>
      </c>
      <c r="K7" s="12">
        <f t="shared" ref="K7:K49" si="11">(E7+F7+($K$81*H7+$M$81)*$L$81)/(1-G7)/(1-$P$81)/(1-I7)/$N$81</f>
        <v>18.671551665649</v>
      </c>
      <c r="L7" s="1">
        <f t="shared" ref="L7:L49" si="12">E7+F7+($K$81*H7+$M$81)*$L$81</f>
        <v>68.8</v>
      </c>
      <c r="M7" s="13">
        <f t="shared" ref="M7:M49" si="13">L7/(1-G7)/(1-$O$81)/$N$81</f>
        <v>14.6632566069906</v>
      </c>
      <c r="N7" s="13">
        <f t="shared" ref="N7:N49" si="14">L7/(1-G7)/(1-$P$81)/$N$81</f>
        <v>15.8708189158016</v>
      </c>
      <c r="O7" s="13">
        <f t="shared" ref="O7:O49" si="15">L7/(1-G7)/$N$81</f>
        <v>13.4901960784314</v>
      </c>
      <c r="P7" s="14">
        <f t="shared" ref="P7:P49" si="16">O7*$N$81-L7</f>
        <v>22.9333333333333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35.5858375959079</v>
      </c>
      <c r="K8" s="12">
        <f t="shared" si="11"/>
        <v>38.5164359861592</v>
      </c>
      <c r="L8" s="1">
        <f t="shared" si="12"/>
        <v>89.05</v>
      </c>
      <c r="M8" s="13">
        <f t="shared" si="13"/>
        <v>17.792918797954</v>
      </c>
      <c r="N8" s="13">
        <f t="shared" si="14"/>
        <v>19.2582179930796</v>
      </c>
      <c r="O8" s="13">
        <f t="shared" si="15"/>
        <v>16.3694852941176</v>
      </c>
      <c r="P8" s="14">
        <f t="shared" si="16"/>
        <v>22.2625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21.0597826086956</v>
      </c>
      <c r="K9" s="12">
        <f t="shared" si="11"/>
        <v>22.7941176470588</v>
      </c>
      <c r="L9" s="1">
        <f t="shared" si="12"/>
        <v>79.05</v>
      </c>
      <c r="M9" s="13">
        <f t="shared" si="13"/>
        <v>16.8478260869565</v>
      </c>
      <c r="N9" s="13">
        <f t="shared" si="14"/>
        <v>18.2352941176471</v>
      </c>
      <c r="O9" s="13">
        <f t="shared" si="15"/>
        <v>15.5</v>
      </c>
      <c r="P9" s="14">
        <f t="shared" si="16"/>
        <v>26.35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37.3888685909146</v>
      </c>
      <c r="K10" s="12">
        <f t="shared" si="11"/>
        <v>40.467951886637</v>
      </c>
      <c r="L10" s="1">
        <f t="shared" si="12"/>
        <v>122.8</v>
      </c>
      <c r="M10" s="13">
        <f t="shared" si="13"/>
        <v>26.1722080136402</v>
      </c>
      <c r="N10" s="13">
        <f t="shared" si="14"/>
        <v>28.3275663206459</v>
      </c>
      <c r="O10" s="13">
        <f t="shared" si="15"/>
        <v>24.078431372549</v>
      </c>
      <c r="P10" s="14">
        <f t="shared" si="16"/>
        <v>40.9333333333333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32.7967504137205</v>
      </c>
      <c r="K11" s="12">
        <f t="shared" si="11"/>
        <v>35.497659271321</v>
      </c>
      <c r="L11" s="1">
        <f t="shared" si="12"/>
        <v>130.8</v>
      </c>
      <c r="M11" s="13">
        <f t="shared" si="13"/>
        <v>27.8772378516624</v>
      </c>
      <c r="N11" s="13">
        <f t="shared" si="14"/>
        <v>30.1730103806228</v>
      </c>
      <c r="O11" s="13">
        <f t="shared" si="15"/>
        <v>25.6470588235294</v>
      </c>
      <c r="P11" s="14">
        <f t="shared" si="16"/>
        <v>43.6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</v>
      </c>
      <c r="K12" s="12">
        <f t="shared" si="11"/>
        <v>35.5647729960777</v>
      </c>
      <c r="L12" s="1">
        <f t="shared" si="12"/>
        <v>129.3</v>
      </c>
      <c r="M12" s="13">
        <f t="shared" si="13"/>
        <v>27.9299440105067</v>
      </c>
      <c r="N12" s="13">
        <f t="shared" si="14"/>
        <v>30.230057046666</v>
      </c>
      <c r="O12" s="13">
        <f t="shared" si="15"/>
        <v>25.6955484896661</v>
      </c>
      <c r="P12" s="14">
        <f t="shared" si="16"/>
        <v>45.4297297297297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</v>
      </c>
      <c r="K13" s="12">
        <f t="shared" si="11"/>
        <v>16.4325937987652</v>
      </c>
      <c r="L13" s="1">
        <f t="shared" si="12"/>
        <v>60.55</v>
      </c>
      <c r="M13" s="13">
        <f t="shared" si="13"/>
        <v>12.9049445865303</v>
      </c>
      <c r="N13" s="13">
        <f t="shared" si="14"/>
        <v>13.9677047289504</v>
      </c>
      <c r="O13" s="13">
        <f t="shared" si="15"/>
        <v>11.8725490196078</v>
      </c>
      <c r="P13" s="14">
        <f t="shared" si="16"/>
        <v>20.1833333333333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59.5907928388747</v>
      </c>
      <c r="K14" s="12">
        <f t="shared" si="11"/>
        <v>64.4982698961938</v>
      </c>
      <c r="L14" s="1">
        <f t="shared" si="12"/>
        <v>139.8</v>
      </c>
      <c r="M14" s="13">
        <f t="shared" si="13"/>
        <v>29.7953964194373</v>
      </c>
      <c r="N14" s="13">
        <f t="shared" si="14"/>
        <v>32.2491349480969</v>
      </c>
      <c r="O14" s="13">
        <f t="shared" si="15"/>
        <v>27.4117647058824</v>
      </c>
      <c r="P14" s="14">
        <f t="shared" si="16"/>
        <v>46.6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</v>
      </c>
      <c r="K15" s="12">
        <f t="shared" si="11"/>
        <v>24.9134948096886</v>
      </c>
      <c r="L15" s="1">
        <f t="shared" si="12"/>
        <v>91.8</v>
      </c>
      <c r="M15" s="13">
        <f t="shared" si="13"/>
        <v>19.5652173913043</v>
      </c>
      <c r="N15" s="13">
        <f t="shared" si="14"/>
        <v>21.1764705882353</v>
      </c>
      <c r="O15" s="13">
        <f t="shared" si="15"/>
        <v>18</v>
      </c>
      <c r="P15" s="14">
        <f t="shared" si="16"/>
        <v>30.6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11.6687979539642</v>
      </c>
      <c r="K16" s="12">
        <f t="shared" si="11"/>
        <v>12.6297577854671</v>
      </c>
      <c r="L16" s="1">
        <f t="shared" si="12"/>
        <v>43.8</v>
      </c>
      <c r="M16" s="13">
        <f t="shared" si="13"/>
        <v>8.75159846547314</v>
      </c>
      <c r="N16" s="13">
        <f t="shared" si="14"/>
        <v>9.47231833910035</v>
      </c>
      <c r="O16" s="13">
        <f t="shared" si="15"/>
        <v>8.05147058823529</v>
      </c>
      <c r="P16" s="14">
        <f t="shared" si="16"/>
        <v>10.95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16.4986710796851</v>
      </c>
      <c r="K17" s="12">
        <f t="shared" si="11"/>
        <v>17.8573851686003</v>
      </c>
      <c r="L17" s="1">
        <f t="shared" si="12"/>
        <v>65.8</v>
      </c>
      <c r="M17" s="13">
        <f t="shared" si="13"/>
        <v>14.0238704177323</v>
      </c>
      <c r="N17" s="13">
        <f t="shared" si="14"/>
        <v>15.1787773933103</v>
      </c>
      <c r="O17" s="13">
        <f t="shared" si="15"/>
        <v>12.9019607843137</v>
      </c>
      <c r="P17" s="14">
        <f t="shared" si="16"/>
        <v>21.9333333333333</v>
      </c>
      <c r="Q17" s="15">
        <v>0.15</v>
      </c>
      <c r="R17" s="15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16.4986710796851</v>
      </c>
      <c r="K18" s="12">
        <f t="shared" si="11"/>
        <v>17.8573851686003</v>
      </c>
      <c r="L18" s="1">
        <f t="shared" si="12"/>
        <v>65.8</v>
      </c>
      <c r="M18" s="13">
        <f t="shared" si="13"/>
        <v>14.0238704177323</v>
      </c>
      <c r="N18" s="13">
        <f t="shared" si="14"/>
        <v>15.1787773933103</v>
      </c>
      <c r="O18" s="13">
        <f t="shared" si="15"/>
        <v>12.9019607843137</v>
      </c>
      <c r="P18" s="14">
        <f t="shared" si="16"/>
        <v>21.9333333333333</v>
      </c>
      <c r="Q18" s="15">
        <v>0.15</v>
      </c>
      <c r="R18" s="15">
        <v>0.4</v>
      </c>
    </row>
    <row r="19" ht="90.75" customHeight="1" spans="2:18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17.0716112531969</v>
      </c>
      <c r="K19" s="12">
        <f t="shared" si="11"/>
        <v>18.477508650519</v>
      </c>
      <c r="L19" s="1">
        <f t="shared" si="12"/>
        <v>40.05</v>
      </c>
      <c r="M19" s="13">
        <f t="shared" si="13"/>
        <v>8.53580562659847</v>
      </c>
      <c r="N19" s="13">
        <f t="shared" si="14"/>
        <v>9.23875432525952</v>
      </c>
      <c r="O19" s="13">
        <f t="shared" si="15"/>
        <v>7.85294117647059</v>
      </c>
      <c r="P19" s="14">
        <f t="shared" si="16"/>
        <v>13.35</v>
      </c>
      <c r="Q19">
        <v>15</v>
      </c>
      <c r="R19">
        <v>50</v>
      </c>
    </row>
    <row r="20" ht="90.75" customHeight="1" spans="2:18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18.5117525270978</v>
      </c>
      <c r="K20" s="12">
        <f t="shared" si="11"/>
        <v>20.0362497940353</v>
      </c>
      <c r="L20" s="1">
        <f t="shared" si="12"/>
        <v>60.8</v>
      </c>
      <c r="M20" s="13">
        <f t="shared" si="13"/>
        <v>12.9582267689685</v>
      </c>
      <c r="N20" s="13">
        <f t="shared" si="14"/>
        <v>14.0253748558247</v>
      </c>
      <c r="O20" s="13">
        <f t="shared" si="15"/>
        <v>11.921568627451</v>
      </c>
      <c r="P20" s="14">
        <f t="shared" si="16"/>
        <v>20.2666666666667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25.9823296907696</v>
      </c>
      <c r="K21" s="12">
        <f t="shared" si="11"/>
        <v>28.1220509594212</v>
      </c>
      <c r="L21" s="1">
        <f t="shared" si="12"/>
        <v>67.05</v>
      </c>
      <c r="M21" s="13">
        <f t="shared" si="13"/>
        <v>14.2902813299233</v>
      </c>
      <c r="N21" s="13">
        <f t="shared" si="14"/>
        <v>15.4671280276817</v>
      </c>
      <c r="O21" s="13">
        <f t="shared" si="15"/>
        <v>13.1470588235294</v>
      </c>
      <c r="P21" s="14">
        <f t="shared" si="16"/>
        <v>22.35</v>
      </c>
      <c r="R21">
        <v>45</v>
      </c>
    </row>
    <row r="22" ht="90.95" customHeight="1" spans="2:18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25.9823296907696</v>
      </c>
      <c r="K22" s="12">
        <f t="shared" si="11"/>
        <v>28.1220509594212</v>
      </c>
      <c r="L22" s="1">
        <f t="shared" si="12"/>
        <v>67.05</v>
      </c>
      <c r="M22" s="13">
        <f t="shared" si="13"/>
        <v>14.2902813299233</v>
      </c>
      <c r="N22" s="13">
        <f t="shared" si="14"/>
        <v>15.4671280276817</v>
      </c>
      <c r="O22" s="13">
        <f t="shared" si="15"/>
        <v>13.1470588235294</v>
      </c>
      <c r="P22" s="14">
        <f t="shared" si="16"/>
        <v>22.35</v>
      </c>
      <c r="R22">
        <v>45</v>
      </c>
    </row>
    <row r="23" ht="90.95" customHeight="1" spans="2:18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27.5323568162443</v>
      </c>
      <c r="K23" s="12">
        <f t="shared" si="11"/>
        <v>29.799727377582</v>
      </c>
      <c r="L23" s="1">
        <f t="shared" si="12"/>
        <v>71.05</v>
      </c>
      <c r="M23" s="13">
        <f t="shared" si="13"/>
        <v>15.1427962489344</v>
      </c>
      <c r="N23" s="13">
        <f t="shared" si="14"/>
        <v>16.3898500576701</v>
      </c>
      <c r="O23" s="13">
        <f t="shared" si="15"/>
        <v>13.9313725490196</v>
      </c>
      <c r="P23" s="14">
        <f t="shared" si="16"/>
        <v>23.6833333333333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26.3698364721383</v>
      </c>
      <c r="K24" s="12">
        <f t="shared" si="11"/>
        <v>28.5414700639614</v>
      </c>
      <c r="L24" s="1">
        <f t="shared" si="12"/>
        <v>68.05</v>
      </c>
      <c r="M24" s="13">
        <f t="shared" si="13"/>
        <v>14.503410059676</v>
      </c>
      <c r="N24" s="13">
        <f t="shared" si="14"/>
        <v>15.6978085351788</v>
      </c>
      <c r="O24" s="13">
        <f t="shared" si="15"/>
        <v>13.343137254902</v>
      </c>
      <c r="P24" s="14">
        <f t="shared" si="16"/>
        <v>22.6833333333333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25.4156010230179</v>
      </c>
      <c r="K25" s="12">
        <f t="shared" si="11"/>
        <v>27.5086505190311</v>
      </c>
      <c r="L25" s="1">
        <f t="shared" si="12"/>
        <v>71.55</v>
      </c>
      <c r="M25" s="13">
        <f t="shared" si="13"/>
        <v>15.2493606138107</v>
      </c>
      <c r="N25" s="13">
        <f t="shared" si="14"/>
        <v>16.5051903114187</v>
      </c>
      <c r="O25" s="13">
        <f t="shared" si="15"/>
        <v>14.0294117647059</v>
      </c>
      <c r="P25" s="14">
        <f t="shared" si="16"/>
        <v>23.85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22.7514919011083</v>
      </c>
      <c r="K26" s="12">
        <f t="shared" si="11"/>
        <v>24.6251441753172</v>
      </c>
      <c r="L26" s="1">
        <f t="shared" si="12"/>
        <v>64.05</v>
      </c>
      <c r="M26" s="13">
        <f t="shared" si="13"/>
        <v>13.650895140665</v>
      </c>
      <c r="N26" s="13">
        <f t="shared" si="14"/>
        <v>14.7750865051903</v>
      </c>
      <c r="O26" s="13">
        <f t="shared" si="15"/>
        <v>12.5588235294118</v>
      </c>
      <c r="P26" s="14">
        <f t="shared" si="16"/>
        <v>21.35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19.3338204847156</v>
      </c>
      <c r="K27" s="12">
        <f t="shared" si="11"/>
        <v>20.9260174658099</v>
      </c>
      <c r="L27" s="1">
        <f t="shared" si="12"/>
        <v>63.5</v>
      </c>
      <c r="M27" s="13">
        <f t="shared" si="13"/>
        <v>13.5336743393009</v>
      </c>
      <c r="N27" s="13">
        <f t="shared" si="14"/>
        <v>14.6482122260669</v>
      </c>
      <c r="O27" s="13">
        <f t="shared" si="15"/>
        <v>12.4509803921569</v>
      </c>
      <c r="P27" s="14">
        <f t="shared" si="16"/>
        <v>21.1666666666667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28.6948771603503</v>
      </c>
      <c r="K28" s="12">
        <f t="shared" si="11"/>
        <v>31.0579846912027</v>
      </c>
      <c r="L28" s="1">
        <f t="shared" si="12"/>
        <v>74.05</v>
      </c>
      <c r="M28" s="13">
        <f t="shared" si="13"/>
        <v>15.7821824381927</v>
      </c>
      <c r="N28" s="13">
        <f t="shared" si="14"/>
        <v>17.0818915801615</v>
      </c>
      <c r="O28" s="13">
        <f t="shared" si="15"/>
        <v>14.5196078431373</v>
      </c>
      <c r="P28" s="14">
        <f t="shared" si="16"/>
        <v>24.6833333333333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</v>
      </c>
      <c r="K29" s="12">
        <f t="shared" si="11"/>
        <v>23.3910034602076</v>
      </c>
      <c r="L29" s="1">
        <f t="shared" si="12"/>
        <v>76.05</v>
      </c>
      <c r="M29" s="13">
        <f t="shared" si="13"/>
        <v>16.2084398976982</v>
      </c>
      <c r="N29" s="13">
        <f t="shared" si="14"/>
        <v>17.5432525951557</v>
      </c>
      <c r="O29" s="13">
        <f t="shared" si="15"/>
        <v>14.9117647058824</v>
      </c>
      <c r="P29" s="14">
        <f t="shared" si="16"/>
        <v>25.35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26.6604665581648</v>
      </c>
      <c r="K30" s="12">
        <f t="shared" si="11"/>
        <v>28.8560343923666</v>
      </c>
      <c r="L30" s="1">
        <f t="shared" si="12"/>
        <v>68.8</v>
      </c>
      <c r="M30" s="13">
        <f t="shared" si="13"/>
        <v>14.6632566069906</v>
      </c>
      <c r="N30" s="13">
        <f t="shared" si="14"/>
        <v>15.8708189158016</v>
      </c>
      <c r="O30" s="13">
        <f t="shared" si="15"/>
        <v>13.4901960784314</v>
      </c>
      <c r="P30" s="14">
        <f t="shared" si="16"/>
        <v>22.9333333333333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12.8010443307758</v>
      </c>
      <c r="K31" s="12">
        <f t="shared" si="11"/>
        <v>13.8552479815456</v>
      </c>
      <c r="L31" s="1">
        <f t="shared" si="12"/>
        <v>48.05</v>
      </c>
      <c r="M31" s="13">
        <f t="shared" si="13"/>
        <v>10.2408354646206</v>
      </c>
      <c r="N31" s="13">
        <f t="shared" si="14"/>
        <v>11.0841983852364</v>
      </c>
      <c r="O31" s="13">
        <f t="shared" si="15"/>
        <v>9.42156862745098</v>
      </c>
      <c r="P31" s="14">
        <f t="shared" si="16"/>
        <v>16.0166666666667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</v>
      </c>
      <c r="K32" s="12">
        <f t="shared" si="11"/>
        <v>19.5309496347559</v>
      </c>
      <c r="L32" s="1">
        <f t="shared" si="12"/>
        <v>50.8</v>
      </c>
      <c r="M32" s="13">
        <f t="shared" si="13"/>
        <v>10.8269394714407</v>
      </c>
      <c r="N32" s="13">
        <f t="shared" si="14"/>
        <v>11.7185697808535</v>
      </c>
      <c r="O32" s="13">
        <f t="shared" si="15"/>
        <v>9.96078431372549</v>
      </c>
      <c r="P32" s="14">
        <f t="shared" si="16"/>
        <v>16.9333333333333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26.0792063861118</v>
      </c>
      <c r="K33" s="12">
        <f t="shared" si="11"/>
        <v>28.2269057355563</v>
      </c>
      <c r="L33" s="1">
        <f t="shared" si="12"/>
        <v>67.3</v>
      </c>
      <c r="M33" s="13">
        <f t="shared" si="13"/>
        <v>14.3435635123615</v>
      </c>
      <c r="N33" s="13">
        <f t="shared" si="14"/>
        <v>15.5247981545559</v>
      </c>
      <c r="O33" s="13">
        <f t="shared" si="15"/>
        <v>13.1960784313726</v>
      </c>
      <c r="P33" s="14">
        <f t="shared" si="16"/>
        <v>22.4333333333333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19.9772662688264</v>
      </c>
      <c r="K34" s="12">
        <f t="shared" si="11"/>
        <v>21.6224529027297</v>
      </c>
      <c r="L34" s="1">
        <f t="shared" si="12"/>
        <v>70.3</v>
      </c>
      <c r="M34" s="13">
        <f t="shared" si="13"/>
        <v>14.9829497016198</v>
      </c>
      <c r="N34" s="13">
        <f t="shared" si="14"/>
        <v>16.2168396770473</v>
      </c>
      <c r="O34" s="13">
        <f t="shared" si="15"/>
        <v>13.7843137254902</v>
      </c>
      <c r="P34" s="14">
        <f t="shared" si="16"/>
        <v>23.4333333333333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16.0645780051151</v>
      </c>
      <c r="K35" s="12">
        <f t="shared" si="11"/>
        <v>17.3875432525952</v>
      </c>
      <c r="L35" s="1">
        <f t="shared" si="12"/>
        <v>60.3</v>
      </c>
      <c r="M35" s="13">
        <f t="shared" si="13"/>
        <v>12.8516624040921</v>
      </c>
      <c r="N35" s="13">
        <f t="shared" si="14"/>
        <v>13.9100346020761</v>
      </c>
      <c r="O35" s="13">
        <f t="shared" si="15"/>
        <v>11.8235294117647</v>
      </c>
      <c r="P35" s="14">
        <f t="shared" si="16"/>
        <v>20.1</v>
      </c>
      <c r="R35">
        <v>20</v>
      </c>
    </row>
    <row r="36" ht="90.75" customHeight="1" spans="2:17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24.5291792606371</v>
      </c>
      <c r="K36" s="12">
        <f t="shared" si="11"/>
        <v>26.5492293173954</v>
      </c>
      <c r="L36" s="1">
        <f t="shared" si="12"/>
        <v>63.3</v>
      </c>
      <c r="M36" s="13">
        <f t="shared" si="13"/>
        <v>13.4910485933504</v>
      </c>
      <c r="N36" s="13">
        <f t="shared" si="14"/>
        <v>14.6020761245675</v>
      </c>
      <c r="O36" s="13">
        <f t="shared" si="15"/>
        <v>12.4117647058824</v>
      </c>
      <c r="P36" s="14">
        <f t="shared" si="16"/>
        <v>21.1</v>
      </c>
      <c r="Q36">
        <v>45</v>
      </c>
    </row>
    <row r="37" ht="90.75" customHeight="1" spans="2:17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7.33962063086104</v>
      </c>
      <c r="K37" s="12">
        <f t="shared" si="11"/>
        <v>7.94405997693195</v>
      </c>
      <c r="L37" s="1">
        <f t="shared" si="12"/>
        <v>27.55</v>
      </c>
      <c r="M37" s="13">
        <f t="shared" si="13"/>
        <v>5.87169650468883</v>
      </c>
      <c r="N37" s="13">
        <f t="shared" si="14"/>
        <v>6.35524798154556</v>
      </c>
      <c r="O37" s="13">
        <f t="shared" si="15"/>
        <v>5.40196078431373</v>
      </c>
      <c r="P37" s="14">
        <f t="shared" si="16"/>
        <v>9.18333333333333</v>
      </c>
      <c r="Q37">
        <v>20</v>
      </c>
    </row>
    <row r="38" ht="90.75" customHeight="1" spans="2:18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</v>
      </c>
      <c r="K38" s="12">
        <f t="shared" si="11"/>
        <v>17.6701268742791</v>
      </c>
      <c r="L38" s="1">
        <f t="shared" si="12"/>
        <v>38.3</v>
      </c>
      <c r="M38" s="13">
        <f t="shared" si="13"/>
        <v>8.16283034953112</v>
      </c>
      <c r="N38" s="13">
        <f t="shared" si="14"/>
        <v>8.83506343713956</v>
      </c>
      <c r="O38" s="13">
        <f t="shared" si="15"/>
        <v>7.50980392156863</v>
      </c>
      <c r="P38" s="14">
        <f t="shared" si="16"/>
        <v>12.7666666666667</v>
      </c>
      <c r="Q38">
        <v>20</v>
      </c>
      <c r="R38">
        <v>45</v>
      </c>
    </row>
    <row r="39" ht="84" customHeight="1" spans="2:18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</v>
      </c>
      <c r="K39" s="12">
        <f t="shared" si="11"/>
        <v>19.5309496347559</v>
      </c>
      <c r="L39" s="1">
        <f t="shared" si="12"/>
        <v>50.8</v>
      </c>
      <c r="M39" s="13">
        <f t="shared" si="13"/>
        <v>10.8269394714407</v>
      </c>
      <c r="N39" s="13">
        <f t="shared" si="14"/>
        <v>11.7185697808535</v>
      </c>
      <c r="O39" s="13">
        <f t="shared" si="15"/>
        <v>9.96078431372549</v>
      </c>
      <c r="P39" s="14">
        <f t="shared" si="16"/>
        <v>16.9333333333333</v>
      </c>
      <c r="Q39">
        <v>20</v>
      </c>
      <c r="R39">
        <v>40</v>
      </c>
    </row>
    <row r="40" ht="90.75" customHeight="1" spans="2:18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</v>
      </c>
      <c r="K40" s="12">
        <f t="shared" si="11"/>
        <v>20.0482331970221</v>
      </c>
      <c r="L40" s="1">
        <f t="shared" si="12"/>
        <v>47.8</v>
      </c>
      <c r="M40" s="13">
        <f t="shared" si="13"/>
        <v>10.1875532821824</v>
      </c>
      <c r="N40" s="13">
        <f t="shared" si="14"/>
        <v>11.0265282583622</v>
      </c>
      <c r="O40" s="13">
        <f t="shared" si="15"/>
        <v>9.37254901960784</v>
      </c>
      <c r="P40" s="14">
        <f t="shared" si="16"/>
        <v>15.9333333333333</v>
      </c>
      <c r="Q40">
        <v>20</v>
      </c>
      <c r="R40">
        <v>45</v>
      </c>
    </row>
    <row r="41" ht="90.75" customHeight="1" spans="2:18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11.4805342426826</v>
      </c>
      <c r="K41" s="12">
        <f t="shared" si="11"/>
        <v>12.4259900038447</v>
      </c>
      <c r="L41" s="1">
        <f t="shared" si="12"/>
        <v>40.4</v>
      </c>
      <c r="M41" s="13">
        <f t="shared" si="13"/>
        <v>8.61040068201194</v>
      </c>
      <c r="N41" s="13">
        <f t="shared" si="14"/>
        <v>9.31949250288351</v>
      </c>
      <c r="O41" s="13">
        <f t="shared" si="15"/>
        <v>7.92156862745098</v>
      </c>
      <c r="P41" s="14">
        <f t="shared" si="16"/>
        <v>13.4666666666667</v>
      </c>
      <c r="Q41">
        <v>20</v>
      </c>
      <c r="R41">
        <v>25</v>
      </c>
    </row>
    <row r="42" ht="90.75" customHeight="1" spans="2:18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24.8198093466636</v>
      </c>
      <c r="K42" s="12">
        <f t="shared" si="11"/>
        <v>26.8637936458006</v>
      </c>
      <c r="L42" s="1">
        <f t="shared" si="12"/>
        <v>64.05</v>
      </c>
      <c r="M42" s="13">
        <f t="shared" si="13"/>
        <v>13.650895140665</v>
      </c>
      <c r="N42" s="13">
        <f t="shared" si="14"/>
        <v>14.7750865051903</v>
      </c>
      <c r="O42" s="13">
        <f t="shared" si="15"/>
        <v>12.5588235294118</v>
      </c>
      <c r="P42" s="14">
        <f t="shared" si="16"/>
        <v>21.35</v>
      </c>
      <c r="Q42">
        <v>45</v>
      </c>
      <c r="R42">
        <v>15</v>
      </c>
    </row>
    <row r="43" ht="90.75" customHeight="1" spans="2:18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12.7308894572322</v>
      </c>
      <c r="K43" s="12">
        <f t="shared" si="11"/>
        <v>13.7793156478278</v>
      </c>
      <c r="L43" s="1">
        <f t="shared" si="12"/>
        <v>44.8</v>
      </c>
      <c r="M43" s="13">
        <f t="shared" si="13"/>
        <v>9.54816709292412</v>
      </c>
      <c r="N43" s="13">
        <f t="shared" si="14"/>
        <v>10.3344867358708</v>
      </c>
      <c r="O43" s="13">
        <f t="shared" si="15"/>
        <v>8.7843137254902</v>
      </c>
      <c r="P43" s="14">
        <f t="shared" si="16"/>
        <v>14.9333333333333</v>
      </c>
      <c r="Q43">
        <v>0</v>
      </c>
      <c r="R43">
        <v>25</v>
      </c>
    </row>
    <row r="44" ht="90.75" customHeight="1" spans="2:18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17.1355498721228</v>
      </c>
      <c r="K44" s="12">
        <f t="shared" si="11"/>
        <v>18.5467128027682</v>
      </c>
      <c r="L44" s="1">
        <f t="shared" si="12"/>
        <v>60.3</v>
      </c>
      <c r="M44" s="13">
        <f t="shared" si="13"/>
        <v>12.8516624040921</v>
      </c>
      <c r="N44" s="13">
        <f t="shared" si="14"/>
        <v>13.9100346020761</v>
      </c>
      <c r="O44" s="13">
        <f t="shared" si="15"/>
        <v>11.8235294117647</v>
      </c>
      <c r="P44" s="14">
        <f t="shared" si="16"/>
        <v>20.1</v>
      </c>
      <c r="Q44">
        <v>0</v>
      </c>
      <c r="R44">
        <v>25</v>
      </c>
    </row>
    <row r="45" ht="90.75" customHeight="1" spans="2:18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21.3322483143455</v>
      </c>
      <c r="K45" s="12">
        <f t="shared" si="11"/>
        <v>23.0890217049387</v>
      </c>
      <c r="L45" s="1">
        <f t="shared" si="12"/>
        <v>55.05</v>
      </c>
      <c r="M45" s="13">
        <f t="shared" si="13"/>
        <v>11.73273657289</v>
      </c>
      <c r="N45" s="13">
        <f t="shared" si="14"/>
        <v>12.6989619377163</v>
      </c>
      <c r="O45" s="13">
        <f t="shared" si="15"/>
        <v>10.7941176470588</v>
      </c>
      <c r="P45" s="14">
        <f t="shared" si="16"/>
        <v>18.35</v>
      </c>
      <c r="Q45">
        <v>45</v>
      </c>
      <c r="R45">
        <v>25</v>
      </c>
    </row>
    <row r="46" ht="90.75" customHeight="1" spans="2:18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</v>
      </c>
      <c r="K46" s="12">
        <f t="shared" si="11"/>
        <v>22.2501834958582</v>
      </c>
      <c r="L46" s="1">
        <f t="shared" si="12"/>
        <v>53.05</v>
      </c>
      <c r="M46" s="13">
        <f t="shared" si="13"/>
        <v>11.3064791133845</v>
      </c>
      <c r="N46" s="13">
        <f t="shared" si="14"/>
        <v>12.237600922722</v>
      </c>
      <c r="O46" s="13">
        <f t="shared" si="15"/>
        <v>10.4019607843137</v>
      </c>
      <c r="P46" s="14">
        <f t="shared" si="16"/>
        <v>17.6833333333333</v>
      </c>
      <c r="Q46">
        <v>25</v>
      </c>
      <c r="R46">
        <v>45</v>
      </c>
    </row>
    <row r="47" ht="90.75" customHeight="1" spans="2:18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15.7315643648764</v>
      </c>
      <c r="K47" s="12">
        <f t="shared" si="11"/>
        <v>17.0271049596309</v>
      </c>
      <c r="L47" s="1">
        <f t="shared" si="12"/>
        <v>59.05</v>
      </c>
      <c r="M47" s="13">
        <f t="shared" si="13"/>
        <v>11.7986732736573</v>
      </c>
      <c r="N47" s="13">
        <f t="shared" si="14"/>
        <v>12.7703287197232</v>
      </c>
      <c r="O47" s="13">
        <f t="shared" si="15"/>
        <v>10.8547794117647</v>
      </c>
      <c r="P47" s="14">
        <f t="shared" si="16"/>
        <v>14.7625</v>
      </c>
      <c r="Q47">
        <v>0</v>
      </c>
      <c r="R47">
        <v>25</v>
      </c>
    </row>
    <row r="48" ht="90.75" customHeight="1" spans="2:18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15.7315643648764</v>
      </c>
      <c r="K48" s="12">
        <f t="shared" si="11"/>
        <v>17.0271049596309</v>
      </c>
      <c r="L48" s="1">
        <f t="shared" si="12"/>
        <v>59.05</v>
      </c>
      <c r="M48" s="13">
        <f t="shared" si="13"/>
        <v>11.7986732736573</v>
      </c>
      <c r="N48" s="13">
        <f t="shared" si="14"/>
        <v>12.7703287197232</v>
      </c>
      <c r="O48" s="13">
        <f t="shared" si="15"/>
        <v>10.8547794117647</v>
      </c>
      <c r="P48" s="14">
        <f t="shared" si="16"/>
        <v>14.7625</v>
      </c>
      <c r="Q48">
        <v>0</v>
      </c>
      <c r="R48">
        <v>25</v>
      </c>
    </row>
    <row r="49" ht="90.75" customHeight="1" spans="2:18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16.4961636828644</v>
      </c>
      <c r="K49" s="12">
        <f t="shared" si="11"/>
        <v>17.8546712802768</v>
      </c>
      <c r="L49" s="1">
        <f t="shared" si="12"/>
        <v>58.05</v>
      </c>
      <c r="M49" s="13">
        <f t="shared" si="13"/>
        <v>12.3721227621483</v>
      </c>
      <c r="N49" s="13">
        <f t="shared" si="14"/>
        <v>13.3910034602076</v>
      </c>
      <c r="O49" s="13">
        <f t="shared" si="15"/>
        <v>11.3823529411765</v>
      </c>
      <c r="P49" s="14">
        <f t="shared" si="16"/>
        <v>19.35</v>
      </c>
      <c r="Q49">
        <v>0</v>
      </c>
      <c r="R49">
        <v>25</v>
      </c>
    </row>
    <row r="50" ht="90.75" customHeight="1" spans="2:18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17">(E50+F50+($K$81*H50+$M$81)*$L$81)/(1-G50)/(1-$O$81)/(1-I50)/$N$81</f>
        <v>17.0696737192901</v>
      </c>
      <c r="K50" s="12">
        <f t="shared" ref="K50:K58" si="18">(E50+F50+($K$81*H50+$M$81)*$L$81)/(1-G50)/(1-$P$81)/(1-I50)/$N$81</f>
        <v>18.4754115549963</v>
      </c>
      <c r="L50" s="1">
        <f t="shared" ref="L50:L58" si="19">E50+F50+($K$81*H50+$M$81)*$L$81</f>
        <v>44.05</v>
      </c>
      <c r="M50" s="13">
        <f t="shared" ref="M50:M58" si="20">L50/(1-G50)/(1-$O$81)/$N$81</f>
        <v>9.38832054560955</v>
      </c>
      <c r="N50" s="13">
        <f t="shared" ref="N50:N58" si="21">L50/(1-G50)/(1-$P$81)/$N$81</f>
        <v>10.161476355248</v>
      </c>
      <c r="O50" s="13">
        <f t="shared" ref="O50:O58" si="22">L50/(1-G50)/$N$81</f>
        <v>8.63725490196078</v>
      </c>
      <c r="P50" s="14">
        <f t="shared" ref="P50:P58" si="23">O50*$N$81-L50</f>
        <v>14.6833333333333</v>
      </c>
      <c r="Q50">
        <v>25</v>
      </c>
      <c r="R50">
        <v>45</v>
      </c>
    </row>
    <row r="51" ht="90.75" customHeight="1" spans="2:18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</v>
      </c>
      <c r="K51" s="12">
        <f t="shared" si="18"/>
        <v>15.5132641291811</v>
      </c>
      <c r="L51" s="1">
        <f t="shared" si="19"/>
        <v>53.8</v>
      </c>
      <c r="M51" s="13">
        <f t="shared" si="20"/>
        <v>10.7496803069054</v>
      </c>
      <c r="N51" s="13">
        <f t="shared" si="21"/>
        <v>11.6349480968858</v>
      </c>
      <c r="O51" s="13">
        <f t="shared" si="22"/>
        <v>9.88970588235294</v>
      </c>
      <c r="P51" s="14">
        <f t="shared" si="23"/>
        <v>13.45</v>
      </c>
      <c r="Q51">
        <v>0</v>
      </c>
      <c r="R51">
        <v>25</v>
      </c>
    </row>
    <row r="52" ht="90.75" customHeight="1" spans="2:18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</v>
      </c>
      <c r="K52" s="12">
        <f t="shared" si="18"/>
        <v>25.3892733564014</v>
      </c>
      <c r="L52" s="1">
        <f t="shared" si="19"/>
        <v>88.05</v>
      </c>
      <c r="M52" s="13">
        <f t="shared" si="20"/>
        <v>17.5931106138107</v>
      </c>
      <c r="N52" s="13">
        <f t="shared" si="21"/>
        <v>19.041955017301</v>
      </c>
      <c r="O52" s="13">
        <f t="shared" si="22"/>
        <v>16.1856617647059</v>
      </c>
      <c r="P52" s="14">
        <f t="shared" si="23"/>
        <v>22.0125</v>
      </c>
      <c r="Q52">
        <v>30</v>
      </c>
      <c r="R52">
        <v>25</v>
      </c>
    </row>
    <row r="53" ht="90.75" customHeight="1" spans="2:18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</v>
      </c>
      <c r="K53" s="12">
        <f t="shared" si="18"/>
        <v>26.2767645757994</v>
      </c>
      <c r="L53" s="1">
        <f t="shared" si="19"/>
        <v>80.8</v>
      </c>
      <c r="M53" s="13">
        <f t="shared" si="20"/>
        <v>16.994211872392</v>
      </c>
      <c r="N53" s="13">
        <f t="shared" si="21"/>
        <v>18.3937352030596</v>
      </c>
      <c r="O53" s="13">
        <f t="shared" si="22"/>
        <v>15.6346749226006</v>
      </c>
      <c r="P53" s="14">
        <f t="shared" si="23"/>
        <v>25.5157894736842</v>
      </c>
      <c r="Q53">
        <v>30</v>
      </c>
      <c r="R53">
        <v>25</v>
      </c>
    </row>
    <row r="54" ht="90.75" customHeight="1" spans="2:19">
      <c r="B54">
        <v>17020601</v>
      </c>
      <c r="C54" s="1" t="s">
        <v>28</v>
      </c>
      <c r="D54" s="10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17"/>
        <v>18.9950980392157</v>
      </c>
      <c r="K54" s="12">
        <f t="shared" si="18"/>
        <v>20.5594002306805</v>
      </c>
      <c r="L54" s="1">
        <f t="shared" si="19"/>
        <v>71.3</v>
      </c>
      <c r="M54" s="13">
        <f t="shared" si="20"/>
        <v>14.2463235294118</v>
      </c>
      <c r="N54" s="13">
        <f t="shared" si="21"/>
        <v>15.4195501730104</v>
      </c>
      <c r="O54" s="13">
        <f t="shared" si="22"/>
        <v>13.1066176470588</v>
      </c>
      <c r="P54" s="14">
        <f t="shared" si="23"/>
        <v>17.825</v>
      </c>
      <c r="Q54">
        <v>30</v>
      </c>
      <c r="R54">
        <v>25</v>
      </c>
      <c r="S54" s="6" t="s">
        <v>78</v>
      </c>
    </row>
    <row r="55" ht="90.75" customHeight="1" spans="2:18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24.4907745706978</v>
      </c>
      <c r="K55" s="12">
        <f t="shared" si="18"/>
        <v>26.5076618882847</v>
      </c>
      <c r="L55" s="1">
        <f t="shared" si="19"/>
        <v>85.8</v>
      </c>
      <c r="M55" s="13">
        <f t="shared" si="20"/>
        <v>17.1435421994885</v>
      </c>
      <c r="N55" s="13">
        <f t="shared" si="21"/>
        <v>18.5553633217993</v>
      </c>
      <c r="O55" s="13">
        <f t="shared" si="22"/>
        <v>15.7720588235294</v>
      </c>
      <c r="P55" s="14">
        <f t="shared" si="23"/>
        <v>21.45</v>
      </c>
      <c r="Q55">
        <v>30</v>
      </c>
      <c r="R55">
        <v>25</v>
      </c>
    </row>
    <row r="56" ht="90.75" customHeight="1" spans="2:18">
      <c r="B56">
        <v>17020801</v>
      </c>
      <c r="C56" s="1" t="s">
        <v>25</v>
      </c>
      <c r="D56" s="9" t="s">
        <v>79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17"/>
        <v>12.9475703324808</v>
      </c>
      <c r="K56" s="12">
        <f t="shared" si="18"/>
        <v>14.0138408304498</v>
      </c>
      <c r="L56" s="1">
        <f t="shared" si="19"/>
        <v>48.6</v>
      </c>
      <c r="M56" s="13">
        <f t="shared" si="20"/>
        <v>9.71067774936061</v>
      </c>
      <c r="N56" s="13">
        <f t="shared" si="21"/>
        <v>10.5103806228374</v>
      </c>
      <c r="O56" s="13">
        <f t="shared" si="22"/>
        <v>8.93382352941176</v>
      </c>
      <c r="P56" s="14">
        <f t="shared" si="23"/>
        <v>12.15</v>
      </c>
      <c r="Q56">
        <v>30</v>
      </c>
      <c r="R56">
        <v>25</v>
      </c>
    </row>
    <row r="57" ht="90.75" customHeight="1" spans="2:18">
      <c r="B57">
        <v>17020901</v>
      </c>
      <c r="C57" s="1" t="s">
        <v>25</v>
      </c>
      <c r="D57" s="9" t="s">
        <v>80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17"/>
        <v>19.6538595675424</v>
      </c>
      <c r="K57" s="12">
        <f t="shared" si="18"/>
        <v>21.2724127083989</v>
      </c>
      <c r="L57" s="1">
        <f t="shared" si="19"/>
        <v>54.1</v>
      </c>
      <c r="M57" s="13">
        <f t="shared" si="20"/>
        <v>10.8096227621483</v>
      </c>
      <c r="N57" s="13">
        <f t="shared" si="21"/>
        <v>11.6998269896194</v>
      </c>
      <c r="O57" s="13">
        <f t="shared" si="22"/>
        <v>9.94485294117647</v>
      </c>
      <c r="P57" s="14">
        <f t="shared" si="23"/>
        <v>13.525</v>
      </c>
      <c r="Q57">
        <v>45</v>
      </c>
      <c r="R57">
        <v>30</v>
      </c>
    </row>
    <row r="58" ht="90.75" customHeight="1" spans="2:18">
      <c r="B58">
        <v>17020901</v>
      </c>
      <c r="C58" s="1" t="s">
        <v>21</v>
      </c>
      <c r="D58" s="9" t="s">
        <v>81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17"/>
        <v>24.9094202898551</v>
      </c>
      <c r="K58" s="12">
        <f t="shared" si="18"/>
        <v>26.9607843137255</v>
      </c>
      <c r="L58" s="1">
        <f t="shared" si="19"/>
        <v>74.8</v>
      </c>
      <c r="M58" s="13">
        <f t="shared" si="20"/>
        <v>14.945652173913</v>
      </c>
      <c r="N58" s="13">
        <f t="shared" si="21"/>
        <v>16.1764705882353</v>
      </c>
      <c r="O58" s="13">
        <f t="shared" si="22"/>
        <v>13.75</v>
      </c>
      <c r="P58" s="14">
        <f t="shared" si="23"/>
        <v>18.7</v>
      </c>
      <c r="Q58">
        <v>0</v>
      </c>
      <c r="R58">
        <v>40</v>
      </c>
    </row>
    <row r="59" ht="90.75" customHeight="1" spans="2:18">
      <c r="B59">
        <v>17021104</v>
      </c>
      <c r="C59" s="1" t="s">
        <v>21</v>
      </c>
      <c r="D59" s="10" t="s">
        <v>82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(E59+F59+($K$81*H59+$M$81)*$L$81)/(1-G59)/(1-$O$81)/(1-I59)/$N$81</f>
        <v>15.6421264157837</v>
      </c>
      <c r="K59" s="12">
        <f t="shared" ref="K59:K60" si="25">(E59+F59+($K$81*H59+$M$81)*$L$81)/(1-G59)/(1-$P$81)/(1-I59)/$N$81</f>
        <v>16.9303015323777</v>
      </c>
      <c r="L59" s="1">
        <f t="shared" ref="L59:L60" si="26">E59+F59+($K$81*H59+$M$81)*$L$81</f>
        <v>54.8</v>
      </c>
      <c r="M59" s="13">
        <f t="shared" ref="M59:M60" si="27">L59/(1-G59)/(1-$O$81)/$N$81</f>
        <v>10.9494884910486</v>
      </c>
      <c r="N59" s="13">
        <f t="shared" ref="N59:N60" si="28">L59/(1-G59)/(1-$P$81)/$N$81</f>
        <v>11.8512110726644</v>
      </c>
      <c r="O59" s="13">
        <f t="shared" ref="O59:O60" si="29">L59/(1-G59)/$N$81</f>
        <v>10.0735294117647</v>
      </c>
      <c r="P59" s="14">
        <f t="shared" ref="P59:P60" si="30">O59*$N$81-L59</f>
        <v>13.7</v>
      </c>
      <c r="Q59">
        <v>30</v>
      </c>
      <c r="R59">
        <v>45</v>
      </c>
    </row>
    <row r="60" ht="90.75" customHeight="1" spans="2:18">
      <c r="B60">
        <v>17021105</v>
      </c>
      <c r="C60" s="1" t="s">
        <v>21</v>
      </c>
      <c r="D60" s="10" t="s">
        <v>83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</v>
      </c>
      <c r="K60" s="12">
        <f t="shared" si="25"/>
        <v>16.9303015323777</v>
      </c>
      <c r="L60" s="1">
        <f t="shared" si="26"/>
        <v>54.8</v>
      </c>
      <c r="M60" s="13">
        <f t="shared" si="27"/>
        <v>10.9494884910486</v>
      </c>
      <c r="N60" s="13">
        <f t="shared" si="28"/>
        <v>11.8512110726644</v>
      </c>
      <c r="O60" s="13">
        <f t="shared" si="29"/>
        <v>10.0735294117647</v>
      </c>
      <c r="P60" s="14">
        <f t="shared" si="30"/>
        <v>13.7</v>
      </c>
      <c r="Q60">
        <v>30</v>
      </c>
      <c r="R60">
        <v>45</v>
      </c>
    </row>
    <row r="61" ht="90.75" customHeight="1" spans="2:18">
      <c r="B61">
        <v>17021101</v>
      </c>
      <c r="C61" s="1" t="s">
        <v>21</v>
      </c>
      <c r="D61" s="5" t="s">
        <v>84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(E61+F61+($K$81*H61+$M$81)*$L$81)/(1-G61)/(1-$O$81)/(1-I61)/$N$81</f>
        <v>11.3091432225064</v>
      </c>
      <c r="K61" s="12">
        <f t="shared" ref="K61:K66" si="32">(E61+F61+($K$81*H61+$M$81)*$L$81)/(1-G61)/(1-$P$81)/(1-I61)/$N$81</f>
        <v>12.2404844290657</v>
      </c>
      <c r="L61" s="1">
        <f t="shared" ref="L61:L66" si="33">E61+F61+($K$81*H61+$M$81)*$L$81</f>
        <v>42.45</v>
      </c>
      <c r="M61" s="13">
        <f t="shared" ref="M61:M66" si="34">L61/(1-G61)/(1-$O$81)/$N$81</f>
        <v>8.4818574168798</v>
      </c>
      <c r="N61" s="13">
        <f t="shared" ref="N61:N66" si="35">L61/(1-G61)/(1-$P$81)/$N$81</f>
        <v>9.18036332179931</v>
      </c>
      <c r="O61" s="13">
        <f t="shared" ref="O61:O66" si="36">L61/(1-G61)/$N$81</f>
        <v>7.80330882352941</v>
      </c>
      <c r="P61" s="14">
        <f t="shared" ref="P61:P66" si="37">O61*$N$81-L61</f>
        <v>10.6125</v>
      </c>
      <c r="Q61">
        <v>25</v>
      </c>
      <c r="R61">
        <v>40</v>
      </c>
    </row>
    <row r="62" ht="90.75" customHeight="1" spans="2:18">
      <c r="B62">
        <v>17021102</v>
      </c>
      <c r="C62" s="1" t="s">
        <v>21</v>
      </c>
      <c r="D62" s="9" t="s">
        <v>85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</v>
      </c>
      <c r="K62" s="12">
        <f t="shared" si="32"/>
        <v>12.7028066128412</v>
      </c>
      <c r="L62" s="1">
        <f t="shared" si="33"/>
        <v>41.3</v>
      </c>
      <c r="M62" s="13">
        <f t="shared" si="34"/>
        <v>8.80221653878943</v>
      </c>
      <c r="N62" s="13">
        <f t="shared" si="35"/>
        <v>9.52710495963091</v>
      </c>
      <c r="O62" s="13">
        <f t="shared" si="36"/>
        <v>8.09803921568627</v>
      </c>
      <c r="P62" s="14">
        <f t="shared" si="37"/>
        <v>13.7666666666667</v>
      </c>
      <c r="Q62">
        <v>25</v>
      </c>
      <c r="R62">
        <v>40</v>
      </c>
    </row>
    <row r="63" ht="90.75" customHeight="1" spans="2:18">
      <c r="B63">
        <v>17021103</v>
      </c>
      <c r="C63" s="1" t="s">
        <v>21</v>
      </c>
      <c r="D63" s="9" t="s">
        <v>86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14.6703608979824</v>
      </c>
      <c r="K63" s="12">
        <f t="shared" si="32"/>
        <v>15.8785082660515</v>
      </c>
      <c r="L63" s="1">
        <f t="shared" si="33"/>
        <v>41.3</v>
      </c>
      <c r="M63" s="13">
        <f t="shared" si="34"/>
        <v>8.80221653878943</v>
      </c>
      <c r="N63" s="13">
        <f t="shared" si="35"/>
        <v>9.52710495963091</v>
      </c>
      <c r="O63" s="13">
        <f t="shared" si="36"/>
        <v>8.09803921568627</v>
      </c>
      <c r="P63" s="14">
        <f t="shared" si="37"/>
        <v>13.7666666666667</v>
      </c>
      <c r="Q63">
        <v>25</v>
      </c>
      <c r="R63">
        <v>40</v>
      </c>
    </row>
    <row r="64" ht="90.75" customHeight="1" spans="2:18">
      <c r="B64">
        <v>17021106</v>
      </c>
      <c r="C64" s="1" t="s">
        <v>21</v>
      </c>
      <c r="D64" s="9" t="s">
        <v>87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15.3985507246377</v>
      </c>
      <c r="K64" s="12">
        <f t="shared" si="32"/>
        <v>16.6666666666667</v>
      </c>
      <c r="L64" s="1">
        <f t="shared" si="33"/>
        <v>57.8</v>
      </c>
      <c r="M64" s="13">
        <f t="shared" si="34"/>
        <v>11.5489130434783</v>
      </c>
      <c r="N64" s="13">
        <f t="shared" si="35"/>
        <v>12.5</v>
      </c>
      <c r="O64" s="13">
        <f t="shared" si="36"/>
        <v>10.625</v>
      </c>
      <c r="P64" s="14">
        <f t="shared" si="37"/>
        <v>14.45</v>
      </c>
      <c r="Q64">
        <v>25</v>
      </c>
      <c r="R64">
        <v>40</v>
      </c>
    </row>
    <row r="65" ht="90.75" customHeight="1" spans="2:20">
      <c r="B65">
        <v>17021201</v>
      </c>
      <c r="C65" s="1" t="s">
        <v>38</v>
      </c>
      <c r="D65" s="9" t="s">
        <v>88</v>
      </c>
      <c r="E65">
        <v>22</v>
      </c>
      <c r="F65">
        <v>2</v>
      </c>
      <c r="G65" s="3">
        <v>0.26</v>
      </c>
      <c r="H65">
        <v>0.2</v>
      </c>
      <c r="I65" s="15">
        <v>0.4</v>
      </c>
      <c r="J65" s="11">
        <f t="shared" si="31"/>
        <v>17.2087048685514</v>
      </c>
      <c r="K65" s="12">
        <f t="shared" si="32"/>
        <v>18.6258923283145</v>
      </c>
      <c r="L65" s="1">
        <f t="shared" si="33"/>
        <v>47.8</v>
      </c>
      <c r="M65" s="13">
        <f t="shared" si="34"/>
        <v>10.3252229211308</v>
      </c>
      <c r="N65" s="13">
        <f t="shared" si="35"/>
        <v>11.1755353969887</v>
      </c>
      <c r="O65" s="13">
        <f t="shared" si="36"/>
        <v>9.49920508744038</v>
      </c>
      <c r="P65" s="14">
        <f t="shared" si="37"/>
        <v>16.7945945945946</v>
      </c>
      <c r="Q65">
        <v>40</v>
      </c>
      <c r="R65">
        <v>30</v>
      </c>
      <c r="S65" s="18" t="s">
        <v>89</v>
      </c>
      <c r="T65" s="6" t="s">
        <v>90</v>
      </c>
    </row>
    <row r="66" ht="90.75" customHeight="1" spans="2:19">
      <c r="B66">
        <v>17021301</v>
      </c>
      <c r="C66" s="1" t="s">
        <v>28</v>
      </c>
      <c r="D66" s="9" t="s">
        <v>91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20.266258677384</v>
      </c>
      <c r="K66" s="12">
        <f t="shared" si="32"/>
        <v>21.9352446861097</v>
      </c>
      <c r="L66" s="1">
        <f t="shared" si="33"/>
        <v>71</v>
      </c>
      <c r="M66" s="13">
        <f t="shared" si="34"/>
        <v>14.1863810741688</v>
      </c>
      <c r="N66" s="13">
        <f t="shared" si="35"/>
        <v>15.3546712802768</v>
      </c>
      <c r="O66" s="13">
        <f t="shared" si="36"/>
        <v>13.0514705882353</v>
      </c>
      <c r="P66" s="14">
        <f t="shared" si="37"/>
        <v>17.75</v>
      </c>
      <c r="Q66">
        <v>30</v>
      </c>
      <c r="R66">
        <v>25</v>
      </c>
      <c r="S66" s="18"/>
    </row>
    <row r="67" ht="90.75" customHeight="1" spans="2:19">
      <c r="B67">
        <v>17021401</v>
      </c>
      <c r="C67" s="1" t="s">
        <v>21</v>
      </c>
      <c r="D67" s="9" t="s">
        <v>92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 t="shared" ref="J67:J68" si="38">(E67+F67+($K$81*H67+$M$81)*$L$81)/(1-G67)/(1-$O$81)/(1-I67)/$N$81</f>
        <v>10.4610684853652</v>
      </c>
      <c r="K67" s="12">
        <f t="shared" ref="K67:K68" si="39">(E67+F67+($K$81*H67+$M$81)*$L$81)/(1-G67)/(1-$P$81)/(1-I67)/$N$81</f>
        <v>11.3225682429835</v>
      </c>
      <c r="L67" s="1">
        <f t="shared" ref="L67:L68" si="40">E67+F67+($K$81*H67+$M$81)*$L$81</f>
        <v>29.45</v>
      </c>
      <c r="M67" s="13">
        <f t="shared" ref="M67:M68" si="41">L67/(1-G67)/(1-$O$81)/$N$81</f>
        <v>6.2766410912191</v>
      </c>
      <c r="N67" s="13">
        <f t="shared" ref="N67:N68" si="42">L67/(1-G67)/(1-$P$81)/$N$81</f>
        <v>6.79354094579008</v>
      </c>
      <c r="O67" s="13">
        <f t="shared" ref="O67:O68" si="43">L67/(1-G67)/$N$81</f>
        <v>5.77450980392157</v>
      </c>
      <c r="P67" s="14">
        <f t="shared" ref="P67:P68" si="44">O67*$N$81-L67</f>
        <v>9.81666666666667</v>
      </c>
      <c r="Q67">
        <v>25</v>
      </c>
      <c r="R67">
        <v>40</v>
      </c>
      <c r="S67" s="18"/>
    </row>
    <row r="68" ht="90.75" customHeight="1" spans="2:19">
      <c r="B68">
        <v>17021402</v>
      </c>
      <c r="C68" s="1" t="s">
        <v>21</v>
      </c>
      <c r="D68" s="9" t="s">
        <v>93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 t="shared" si="38"/>
        <v>13.7952414167248</v>
      </c>
      <c r="K68" s="12">
        <f t="shared" si="39"/>
        <v>14.9313201216315</v>
      </c>
      <c r="L68" s="1">
        <f t="shared" si="40"/>
        <v>35.6</v>
      </c>
      <c r="M68" s="13">
        <f t="shared" si="41"/>
        <v>7.58738277919864</v>
      </c>
      <c r="N68" s="13">
        <f t="shared" si="42"/>
        <v>8.21222606689735</v>
      </c>
      <c r="O68" s="13">
        <f t="shared" si="43"/>
        <v>6.98039215686275</v>
      </c>
      <c r="P68" s="14">
        <f t="shared" si="44"/>
        <v>11.8666666666667</v>
      </c>
      <c r="Q68">
        <v>45</v>
      </c>
      <c r="R68">
        <v>25</v>
      </c>
      <c r="S68" s="18"/>
    </row>
    <row r="69" ht="90.75" customHeight="1" spans="2:19">
      <c r="B69">
        <v>17021403</v>
      </c>
      <c r="C69" s="1" t="s">
        <v>21</v>
      </c>
      <c r="D69" s="9" t="s">
        <v>94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:J76" si="45">(E69+F69+($K$81*H69+$M$81)*$L$81)/(1-G69)/(1-$O$81)/(1-I69)/$N$81</f>
        <v>12.5390736004547</v>
      </c>
      <c r="K69" s="12">
        <f t="shared" ref="K69:K76" si="46">(E69+F69+($K$81*H69+$M$81)*$L$81)/(1-G69)/(1-$P$81)/(1-I69)/$N$81</f>
        <v>13.5717031910804</v>
      </c>
      <c r="L69" s="1">
        <f t="shared" ref="L69:L76" si="47">E69+F69+($K$81*H69+$M$81)*$L$81</f>
        <v>35.3</v>
      </c>
      <c r="M69" s="13">
        <f t="shared" ref="M69:M76" si="48">L69/(1-G69)/(1-$O$81)/$N$81</f>
        <v>7.5234441602728</v>
      </c>
      <c r="N69" s="13">
        <f t="shared" ref="N69:N76" si="49">L69/(1-G69)/(1-$P$81)/$N$81</f>
        <v>8.14302191464821</v>
      </c>
      <c r="O69" s="13">
        <f t="shared" ref="O69:O76" si="50">L69/(1-G69)/$N$81</f>
        <v>6.92156862745098</v>
      </c>
      <c r="P69" s="14">
        <f t="shared" ref="P69:P76" si="51">O69*$N$81-L69</f>
        <v>11.7666666666667</v>
      </c>
      <c r="Q69">
        <v>25</v>
      </c>
      <c r="R69">
        <v>40</v>
      </c>
      <c r="S69" s="18"/>
    </row>
    <row r="70" ht="90.75" customHeight="1" spans="2:19">
      <c r="B70">
        <v>17021501</v>
      </c>
      <c r="C70" s="1" t="s">
        <v>21</v>
      </c>
      <c r="D70" s="9" t="s">
        <v>95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 t="shared" si="45"/>
        <v>12.7308894572322</v>
      </c>
      <c r="K70" s="12">
        <f t="shared" si="46"/>
        <v>13.7793156478278</v>
      </c>
      <c r="L70" s="1">
        <f t="shared" si="47"/>
        <v>44.8</v>
      </c>
      <c r="M70" s="13">
        <f t="shared" si="48"/>
        <v>9.54816709292412</v>
      </c>
      <c r="N70" s="13">
        <f t="shared" si="49"/>
        <v>10.3344867358708</v>
      </c>
      <c r="O70" s="13">
        <f t="shared" si="50"/>
        <v>8.7843137254902</v>
      </c>
      <c r="P70" s="14">
        <f t="shared" si="51"/>
        <v>14.9333333333333</v>
      </c>
      <c r="Q70">
        <v>40</v>
      </c>
      <c r="R70">
        <v>25</v>
      </c>
      <c r="S70" s="18"/>
    </row>
    <row r="71" ht="90.75" customHeight="1" spans="2:19">
      <c r="B71">
        <v>17021502</v>
      </c>
      <c r="C71" s="1" t="s">
        <v>18</v>
      </c>
      <c r="D71" s="9" t="s">
        <v>96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 t="shared" si="45"/>
        <v>9.97442455242967</v>
      </c>
      <c r="K71" s="12">
        <f t="shared" si="46"/>
        <v>10.7958477508651</v>
      </c>
      <c r="L71" s="1">
        <f t="shared" si="47"/>
        <v>35.1</v>
      </c>
      <c r="M71" s="13">
        <f t="shared" si="48"/>
        <v>7.48081841432225</v>
      </c>
      <c r="N71" s="13">
        <f t="shared" si="49"/>
        <v>8.09688581314879</v>
      </c>
      <c r="O71" s="13">
        <f t="shared" si="50"/>
        <v>6.88235294117647</v>
      </c>
      <c r="P71" s="14">
        <f t="shared" si="51"/>
        <v>11.7</v>
      </c>
      <c r="Q71">
        <v>25</v>
      </c>
      <c r="R71">
        <v>45</v>
      </c>
      <c r="S71" s="18"/>
    </row>
    <row r="72" ht="90.75" customHeight="1" spans="2:19">
      <c r="B72">
        <v>17021503</v>
      </c>
      <c r="C72" s="1" t="s">
        <v>36</v>
      </c>
      <c r="D72" s="9" t="s">
        <v>97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 t="shared" si="45"/>
        <v>12.3756749076442</v>
      </c>
      <c r="K72" s="12">
        <f t="shared" si="46"/>
        <v>13.3948481353326</v>
      </c>
      <c r="L72" s="1">
        <f t="shared" si="47"/>
        <v>43.55</v>
      </c>
      <c r="M72" s="13">
        <f t="shared" si="48"/>
        <v>9.28175618073316</v>
      </c>
      <c r="N72" s="13">
        <f t="shared" si="49"/>
        <v>10.0461361014994</v>
      </c>
      <c r="O72" s="13">
        <f t="shared" si="50"/>
        <v>8.53921568627451</v>
      </c>
      <c r="P72" s="14">
        <f t="shared" si="51"/>
        <v>14.5166666666667</v>
      </c>
      <c r="Q72">
        <v>40</v>
      </c>
      <c r="R72">
        <v>25</v>
      </c>
      <c r="S72" s="18"/>
    </row>
    <row r="73" ht="90.75" customHeight="1" spans="2:19">
      <c r="B73">
        <v>17021601</v>
      </c>
      <c r="C73" s="1" t="s">
        <v>38</v>
      </c>
      <c r="D73" s="9" t="s">
        <v>98</v>
      </c>
      <c r="E73">
        <v>22</v>
      </c>
      <c r="F73">
        <v>2</v>
      </c>
      <c r="G73" s="3">
        <v>0.25</v>
      </c>
      <c r="H73">
        <v>0.28</v>
      </c>
      <c r="I73" s="15">
        <v>0.4</v>
      </c>
      <c r="J73" s="11">
        <f t="shared" si="45"/>
        <v>19.3947144075021</v>
      </c>
      <c r="K73" s="12">
        <f t="shared" si="46"/>
        <v>20.9919261822376</v>
      </c>
      <c r="L73" s="1">
        <f t="shared" si="47"/>
        <v>54.6</v>
      </c>
      <c r="M73" s="13">
        <f t="shared" si="48"/>
        <v>11.6368286445013</v>
      </c>
      <c r="N73" s="13">
        <f t="shared" si="49"/>
        <v>12.5951557093426</v>
      </c>
      <c r="O73" s="13">
        <f t="shared" si="50"/>
        <v>10.7058823529412</v>
      </c>
      <c r="P73" s="14">
        <f t="shared" si="51"/>
        <v>18.2</v>
      </c>
      <c r="Q73">
        <v>40</v>
      </c>
      <c r="R73">
        <v>25</v>
      </c>
      <c r="S73" s="18" t="s">
        <v>88</v>
      </c>
    </row>
    <row r="74" ht="90.75" customHeight="1" spans="2:19">
      <c r="B74">
        <v>17021602</v>
      </c>
      <c r="C74" s="1" t="s">
        <v>28</v>
      </c>
      <c r="D74" s="9" t="s">
        <v>98</v>
      </c>
      <c r="E74">
        <v>60</v>
      </c>
      <c r="F74">
        <v>2</v>
      </c>
      <c r="G74" s="3">
        <v>0.2</v>
      </c>
      <c r="H74">
        <v>0.55</v>
      </c>
      <c r="I74" s="15">
        <v>0.4</v>
      </c>
      <c r="J74" s="11">
        <f t="shared" si="45"/>
        <v>38.4797261295823</v>
      </c>
      <c r="K74" s="12">
        <f t="shared" si="46"/>
        <v>41.6486447520185</v>
      </c>
      <c r="L74" s="1">
        <f t="shared" si="47"/>
        <v>115.55</v>
      </c>
      <c r="M74" s="13">
        <f t="shared" si="48"/>
        <v>23.0878356777494</v>
      </c>
      <c r="N74" s="13">
        <f t="shared" si="49"/>
        <v>24.9891868512111</v>
      </c>
      <c r="O74" s="13">
        <f t="shared" si="50"/>
        <v>21.2408088235294</v>
      </c>
      <c r="P74" s="14">
        <f t="shared" si="51"/>
        <v>28.8875</v>
      </c>
      <c r="Q74">
        <v>0</v>
      </c>
      <c r="R74">
        <v>25</v>
      </c>
      <c r="S74" s="18"/>
    </row>
    <row r="75" ht="90.75" customHeight="1" spans="2:19">
      <c r="B75">
        <v>17021701</v>
      </c>
      <c r="C75" s="1" t="s">
        <v>28</v>
      </c>
      <c r="D75" s="9" t="s">
        <v>99</v>
      </c>
      <c r="E75">
        <v>19</v>
      </c>
      <c r="F75">
        <v>2</v>
      </c>
      <c r="G75" s="3">
        <v>0.2</v>
      </c>
      <c r="H75">
        <v>0.28</v>
      </c>
      <c r="I75" s="15">
        <v>0.4</v>
      </c>
      <c r="J75" s="11">
        <f t="shared" si="45"/>
        <v>17.1835038363171</v>
      </c>
      <c r="K75" s="12">
        <f t="shared" si="46"/>
        <v>18.598615916955</v>
      </c>
      <c r="L75" s="1">
        <f t="shared" si="47"/>
        <v>51.6</v>
      </c>
      <c r="M75" s="13">
        <f t="shared" si="48"/>
        <v>10.3101023017903</v>
      </c>
      <c r="N75" s="13">
        <f t="shared" si="49"/>
        <v>11.159169550173</v>
      </c>
      <c r="O75" s="13">
        <f t="shared" si="50"/>
        <v>9.48529411764706</v>
      </c>
      <c r="P75" s="14">
        <f t="shared" si="51"/>
        <v>12.9</v>
      </c>
      <c r="Q75">
        <v>25</v>
      </c>
      <c r="R75">
        <v>40</v>
      </c>
      <c r="S75" s="18"/>
    </row>
    <row r="76" ht="90.75" customHeight="1" spans="2:19">
      <c r="B76">
        <v>17021702</v>
      </c>
      <c r="C76" s="1" t="s">
        <v>25</v>
      </c>
      <c r="D76" s="9" t="s">
        <v>100</v>
      </c>
      <c r="E76">
        <v>23.5</v>
      </c>
      <c r="F76">
        <v>2</v>
      </c>
      <c r="G76" s="3">
        <v>0.2</v>
      </c>
      <c r="H76">
        <v>0.18</v>
      </c>
      <c r="I76" s="15">
        <v>0.45</v>
      </c>
      <c r="J76" s="11">
        <f t="shared" si="45"/>
        <v>17.2924901185771</v>
      </c>
      <c r="K76" s="12">
        <f t="shared" si="46"/>
        <v>18.716577540107</v>
      </c>
      <c r="L76" s="1">
        <f t="shared" si="47"/>
        <v>47.6</v>
      </c>
      <c r="M76" s="13">
        <f t="shared" si="48"/>
        <v>9.51086956521739</v>
      </c>
      <c r="N76" s="13">
        <f t="shared" si="49"/>
        <v>10.2941176470588</v>
      </c>
      <c r="O76" s="13">
        <f t="shared" si="50"/>
        <v>8.75</v>
      </c>
      <c r="P76" s="14">
        <f t="shared" si="51"/>
        <v>11.9</v>
      </c>
      <c r="Q76">
        <v>25</v>
      </c>
      <c r="R76">
        <v>45</v>
      </c>
      <c r="S76" s="18"/>
    </row>
    <row r="77" ht="90.75" customHeight="1" spans="2:19">
      <c r="B77">
        <v>17021703</v>
      </c>
      <c r="C77" s="1" t="s">
        <v>25</v>
      </c>
      <c r="D77" s="9" t="s">
        <v>101</v>
      </c>
      <c r="E77">
        <v>190</v>
      </c>
      <c r="F77">
        <v>6</v>
      </c>
      <c r="G77" s="3">
        <v>0.2</v>
      </c>
      <c r="H77">
        <v>1.5</v>
      </c>
      <c r="I77" s="15">
        <v>0.25</v>
      </c>
      <c r="J77" s="11">
        <f t="shared" ref="J77" si="52">(E77+F77+($K$81*H77+$M$81)*$L$81)/(1-G77)/(1-$O$81)/(1-I77)/$N$81</f>
        <v>87.9955242966752</v>
      </c>
      <c r="K77" s="12">
        <f t="shared" ref="K77" si="53">(E77+F77+($K$81*H77+$M$81)*$L$81)/(1-G77)/(1-$P$81)/(1-I77)/$N$81</f>
        <v>95.242214532872</v>
      </c>
      <c r="L77" s="1">
        <f t="shared" ref="L77" si="54">E77+F77+($K$81*H77+$M$81)*$L$81</f>
        <v>330.3</v>
      </c>
      <c r="M77" s="13">
        <f t="shared" ref="M77" si="55">L77/(1-G77)/(1-$O$81)/$N$81</f>
        <v>65.9966432225064</v>
      </c>
      <c r="N77" s="13">
        <f t="shared" ref="N77" si="56">L77/(1-G77)/(1-$P$81)/$N$81</f>
        <v>71.431660899654</v>
      </c>
      <c r="O77" s="13">
        <f t="shared" ref="O77" si="57">L77/(1-G77)/$N$81</f>
        <v>60.7169117647059</v>
      </c>
      <c r="P77" s="14">
        <f t="shared" ref="P77" si="58">O77*$N$81-L77</f>
        <v>82.575</v>
      </c>
      <c r="Q77">
        <v>0</v>
      </c>
      <c r="R77">
        <v>25</v>
      </c>
      <c r="S77" s="18"/>
    </row>
    <row r="78" ht="90.75" customHeight="1" spans="3:19">
      <c r="C78" s="1"/>
      <c r="D78" s="9"/>
      <c r="G78" s="3"/>
      <c r="I78" s="15"/>
      <c r="J78" s="11"/>
      <c r="K78" s="12"/>
      <c r="L78" s="1"/>
      <c r="M78" s="13"/>
      <c r="N78" s="13"/>
      <c r="O78" s="13"/>
      <c r="P78" s="14"/>
      <c r="S78" s="18"/>
    </row>
    <row r="79" spans="7:16">
      <c r="G79" s="15"/>
      <c r="I79" s="15"/>
      <c r="J79" s="11"/>
      <c r="L79" s="1"/>
      <c r="M79" s="13"/>
      <c r="O79" s="13"/>
      <c r="P79" s="14"/>
    </row>
    <row r="80" spans="11:16">
      <c r="K80" s="16" t="s">
        <v>102</v>
      </c>
      <c r="L80" s="16" t="s">
        <v>103</v>
      </c>
      <c r="M80" s="16" t="s">
        <v>104</v>
      </c>
      <c r="N80" s="16" t="s">
        <v>105</v>
      </c>
      <c r="O80" s="16" t="s">
        <v>106</v>
      </c>
      <c r="P80" s="16" t="s">
        <v>107</v>
      </c>
    </row>
    <row r="81" spans="11:16">
      <c r="K81" s="17">
        <v>100</v>
      </c>
      <c r="L81" s="15">
        <v>0.85</v>
      </c>
      <c r="M81">
        <v>8</v>
      </c>
      <c r="N81">
        <v>6.8</v>
      </c>
      <c r="O81" s="15">
        <v>0.08</v>
      </c>
      <c r="P81" s="15">
        <v>0.15</v>
      </c>
    </row>
  </sheetData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78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  <hyperlink ref="D40" r:id="rId31" display="https://detail.1688.com/offer/531965973421.html?spm=a2615.7691456.0.0.MQ5cDO"/>
    <hyperlink ref="D41" r:id="rId32" display="https://detail.1688.com/offer/538656905495.html?spm=b26110380.sw1037004.0.0.dRfQA7&amp;sk=consign"/>
    <hyperlink ref="D42" r:id="rId33" display="https://detail.1688.com/offer/534135284523.html?spm=a2615.2177701.0.0.bCxxaP"/>
    <hyperlink ref="D43" r:id="rId34" display="https://detail.1688.com/offer/524129595472.html?spm=a2615.7691456.0.0.5vRcmp"/>
    <hyperlink ref="D44" r:id="rId35" display="https://detail.1688.com/offer/538321839564.html?spm=b26110380.sw1037005.0.0.jmc4NW"/>
    <hyperlink ref="D45" r:id="rId36" display="https://detail.1688.com/offer/525494755952.html?spm=a2615.7691456.0.0.2qsBMx"/>
    <hyperlink ref="D46" r:id="rId37" display="https://detail.1688.com/offer/525529106954.html?spm=a2615.7691456.0.0.4Tm2o6"/>
    <hyperlink ref="D49" r:id="rId38" display="https://detail.1688.com/offer/527560763616.html?spm=b26110380.sw311.0.0.p4j2tp"/>
    <hyperlink ref="D50" r:id="rId39" display="https://detail.1688.com/offer/542627436877.html?spm=b26110380.sw1037004.0.0.aYzCim&amp;sk=consign"/>
    <hyperlink ref="D52" r:id="rId40" display="https://detail.1688.com/offer/543024612109.html?spm=0.0.0.0.QG7IU6"/>
    <hyperlink ref="D51" r:id="rId41" display="https://detail.1688.com/offer/543614766781.html?spm=b26110380.8015204.tkhy006.2.m9SOm8"/>
    <hyperlink ref="D53" r:id="rId42" display="https://detail.1688.com/offer/45242512122.html?spm=a2615.7691456.0.0.SHHrUO"/>
    <hyperlink ref="D54" r:id="rId43" display="https://detail.1688.com/offer/45277079052.html?spm=a261y.7663282.0.0.8G3JEy&amp;sk=consign"/>
    <hyperlink ref="D55" r:id="rId42" display="https://detail.1688.com/offer/45242512122.html?spm=a2615.7691456.0.0.SHHrUO"/>
    <hyperlink ref="D56" r:id="rId44" display="https://detail.1688.com/offer/38711199781.html?spm=b26110380.8015204.tkhy006.2.g0hkme"/>
    <hyperlink ref="D57" r:id="rId45" display="https://detail.1688.com/offer/1148584816.html?spm=0.0.0.0.oGhpUj" tooltip="https://detail.1688.com/offer/1148584816.html?spm=0.0.0.0.oGhpUj"/>
    <hyperlink ref="D58" r:id="rId46" display="https://detail.1688.com/offer/536596301611.html?spm=a2615.7691456.0.0.HFQWm0"/>
    <hyperlink ref="D60" r:id="rId47" display="https://detail.1688.com/offer/543879481659.html?spm=a2615.7691456.0.0.UWc1Wy"/>
    <hyperlink ref="D63" r:id="rId48" display="https://detail.1688.com/offer/542163784708.html?spm=0.0.0.0.D3IAEt"/>
    <hyperlink ref="D59" r:id="rId49" display="https://detail.1688.com/offer/543452736487.html?spm=a2615.7691456.0.0.UWc1Wy" tooltip="https://detail.1688.com/offer/543452736487.html?spm=a2615.7691456.0.0.UWc1Wy"/>
    <hyperlink ref="D64" r:id="rId50" display="https://detail.1688.com/offer/520727227145.html?spm=b26110380.7927930.tkhy006.2.4cRHSy"/>
    <hyperlink ref="D65" r:id="rId51" display="https://detail.1688.com/offer/45288474070.html?spm=0.0.0.0.ROTFEe"/>
    <hyperlink ref="S65" r:id="rId52" display="https://detail.1688.com/offer/542800642320.html?spm=b26110380.7927930.xshy005.529.St2Fw9"/>
    <hyperlink ref="D66" r:id="rId53" display="https://detail.1688.com/offer/537836876907.html?spm=0.0.0.0.aEJnan"/>
    <hyperlink ref="D68" r:id="rId54" display="https://detail.1688.com/offer/529253294546.html?spm=a2615.7691456.0.0.Q2HHFu"/>
    <hyperlink ref="D69" r:id="rId55" display="https://detail.1688.com/offer/544238732440.html?spm=0.0.0.0.XUpSK3"/>
    <hyperlink ref="D70" r:id="rId56" display="https://detail.1688.com/offer/536547771377.html?spm=a2615.7691456.0.0.0h3eHa"/>
    <hyperlink ref="D71" r:id="rId57" display="https://detail.1688.com/offer/530505809495.html?spm=a2615.7691456.0.0.mwCaVr"/>
    <hyperlink ref="T65" r:id="rId58" display="https://detail.1688.com/offer/45422676746.html?spm=b26110380.8015204.xshy005.17.K9Fn6R"/>
    <hyperlink ref="D73" r:id="rId59" display="https://detail.1688.com/offer/540415830695.html?spm=a2615.7691456.0.0.fxjODa"/>
    <hyperlink ref="S73" r:id="rId51" display="https://detail.1688.com/offer/45288474070.html?spm=0.0.0.0.ROTFEe"/>
    <hyperlink ref="D74" r:id="rId59" display="https://detail.1688.com/offer/540415830695.html?spm=a2615.7691456.0.0.fxjODa"/>
    <hyperlink ref="D75" r:id="rId60" display="https://detail.1688.com/offer/542457925937.html?spm=a2615.7691456.0.0.f0Y32d"/>
    <hyperlink ref="D76" r:id="rId61" display="https://detail.1688.com/offer/543920170819.html?spm=a261y.7663282.0.0.TL5U4u&amp;sk=consign"/>
    <hyperlink ref="S54" r:id="rId62" display="https://detail.1688.com/offer/527317961357.html?spm=0.0.0.0.PZwCwW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8" sqref="A1:F8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2017-02-18T13:06:22Z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