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<sst xmlns="http://schemas.openxmlformats.org/spreadsheetml/2006/main" count="173">
  <si>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</si>
  <si>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</si>
  <si>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</si>
  <si>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</si>
  <si>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</si>
  <si>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</si>
  <si>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</si>
  <si>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</si>
  <si>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</si>
  <si>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</si>
  <si>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</si>
  <si>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</si>
  <si>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</si>
  <si>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</si>
  <si>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</si>
  <si>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</si>
  <si>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</si>
  <si>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</si>
  <si>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</si>
  <si>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</si>
  <si>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</si>
  <si>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</si>
  <si>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</si>
  <si>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</si>
  <si>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</si>
  <si>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</si>
  <si>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</si>
  <si>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</si>
  <si>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</si>
  <si>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</si>
  <si>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</si>
  <si>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</si>
  <si>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</si>
  <si>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</si>
  <si>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</si>
  <si>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</si>
  <si>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</si>
  <si>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</si>
  <si>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</si>
  <si>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</si>
  <si>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</si>
  <si>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</si>
  <si>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</si>
  <si>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</si>
  <si>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</si>
  <si>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</si>
  <si>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</si>
  <si>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</si>
  <si>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</si>
  <si>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</si>
  <si>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</si>
  <si>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</si>
  <si>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</si>
  <si>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</si>
  <si>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</si>
  <si>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</si>
  <si>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</si>
  <si>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</si>
  <si>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</si>
  <si>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</si>
  <si>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</si>
  <si>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</si>
  <si>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</si>
  <si>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</si>
  <si>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</si>
  <si>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</si>
  <si>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</si>
  <si>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</si>
  <si>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</si>
  <si>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</si>
  <si>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</si>
  <si>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</si>
  <si>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</si>
  <si>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</si>
  <si>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</si>
  <si>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</si>
  <si>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</si>
  <si>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</si>
  <si>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https://detail.1688.com/offer/527317961357.html?spm=0.0.0.0.PZwCwW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</si>
  <si>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</si>
  <si>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</si>
  <si>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</si>
  <si>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</si>
  <si>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</si>
  <si>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</si>
  <si>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</si>
  <si>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</si>
  <si>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</si>
  <si>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</si>
  <si>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</si>
  <si>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https://detail.1688.com/offer/45422676746.html?spm=b26110380.8015204.xshy005.17.K9Fn6R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</si>
  <si>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</si>
  <si>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</si>
  <si>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</si>
  <si>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https://detail.1688.com/offer/544238732440.html?spm=0.0.0.0.XUpSK3</t>
  </si>
  <si>
    <t>https://detail.1688.com/offer/536547771377.html?spm=a2615.7691456.0.0.0h3eHa</t>
  </si>
  <si>
    <t>https://detail.1688.com/offer/530505809495.html?spm=a2615.7691456.0.0.mwCaVr</t>
  </si>
  <si>
    <t>https://detail.1688.com/offer/542553809977.html?spm=a2615.7691456.0.0.yQWyYp</t>
  </si>
  <si>
    <t>https://detail.1688.com/offer/540415830695.html?spm=a2615.7691456.0.0.fxjODa</t>
  </si>
  <si>
    <t>https://detail.1688.com/offer/542457925937.html?spm=a2615.7691456.0.0.f0Y32d</t>
  </si>
  <si>
    <t>https://detail.1688.com/offer/543920170819.html?spm=a261y.7663282.0.0.TL5U4u&amp;sk=consign</t>
  </si>
  <si>
    <t>https://detail.1688.com/offer/521671959315.html?spm=a2615.7691456.0.0.ACiBQW</t>
  </si>
  <si>
    <t>https://detail.1688.com/offer/536567842860.html?spm=a2615.7691456.0.0.dZ4ybw</t>
  </si>
  <si>
    <t>https://detail.1688.com/offer/538011942737.html?spm=b26110380.sw1037192.0.0.Ny8x8X&amp;sk=consign</t>
  </si>
  <si>
    <t>https://detail.1688.com/offer/537988893971.html?spm=a2615.7691456.0.0.25U8zv</t>
  </si>
  <si>
    <t>https://detail.1688.com/offer/543912393604.html?spm=b26110380.sw1037192.0.0.58eMB8</t>
  </si>
  <si>
    <t>https://detail.1688.com/offer/40127471168.html?spm=b26110380.sw1688.0.0.WdursY</t>
  </si>
  <si>
    <t>https://detail.1688.com/offer/540563368484.html?spm=a2615.7691456.0.0.HOgtg8</t>
  </si>
  <si>
    <t>T-shirt</t>
  </si>
  <si>
    <t>https://detail.1688.com/offer/532221881280.html?spm=a261y.7663282.0.0.O7Bcm0&amp;sk=consign</t>
  </si>
  <si>
    <t>https://detail.1688.com/offer/544304184634.html?spm=b26110380.7927930.tkhy006.1.Miv5jy</t>
  </si>
  <si>
    <t>婴儿用品</t>
  </si>
  <si>
    <t>https://detail.1688.com/offer/1006592548.html?spm=b26110380.7927930.tkhy006.2.zZHajR</t>
  </si>
  <si>
    <t>https://detail.1688.com/offer/535621646058.html?spm=a261y.7663282.0.0.lbAPWL&amp;sk=consign</t>
  </si>
  <si>
    <t>袜子</t>
  </si>
  <si>
    <t>https://detail.1688.com/offer/525774337749.html?spm=0.0.0.0.v042e3</t>
  </si>
  <si>
    <t>https://detail.1688.com/offer/543503255375.html?spm=0.0.0.0.y8rolA</t>
  </si>
  <si>
    <t>https://detail.1688.com/offer/522103653563.html?spm=0.0.0.0.WT9kMt</t>
  </si>
  <si>
    <t>https://detail.1688.com/offer/42014445347.html?spm=a2615.7691456.0.0.5dnJHf</t>
  </si>
  <si>
    <t>https://detail.1688.com/offer/529046187326.html?spm=a261y.7663282.0.0.Mjtd5V</t>
  </si>
  <si>
    <t>https://detail.1688.com/offer/520514501927.html?spm=b26110380.8015204.tkhy006.2.ROkh4O</t>
  </si>
  <si>
    <t>https://www.aliexpress.com/item/kids-girl-clothes-children-coat-2015-autumn-spring-outwear-kids-jackets-winter-jacket-children-s-clothing/32298507027.html?spm=2114.01010208.3.353.gW5w6m&amp;ws_ab_test=searchweb0_0,searchweb201602_2_10066_10000073_10065_10068_10000074_10000132_10000033_10000030_119_10000167_10000026_10000175_10000126_10000129_10000023_10000123_432_10000069_10000068_10060_10062_10056_10055_10000062_10054_10000063_10059_10000120_10099_10000020_10000156_10000158_10000013_10000117_10103_10102_10000016_10000114_10096_10000111_10000056_10000059_10052_10053_10050_10107_10051_10106_10000097_10000094_10000090_10000147_10000091_10000144_10084_10000150_10000101_10083_10000100_10080_10000153_10000104_10082_10000045_10081_10110_10000108_10111_10000191_10112_10113_10000197_10114_10000089_10000086_10000179_10000083_10000042_10000135_10000080_10078_10079_10000039_10073_10000140_10070_10000036_10122_10123_10126_10124_10000187-10102,searchweb201603_9,afswitch_1,ppcSwitch_5,single_sort_1_default&amp;btsid=6ebea945-c99d-4502-99f7-3fa18e9e1a9c&amp;algo_expid=7be5f30f-786e-458a-b82b-f977929de5f2-36&amp;algo_pvid=7be5f30f-786e-458a-b82b-f977929de5f2</t>
  </si>
  <si>
    <t>https://detail.1688.com/offer/520936774201.html?spm=b26110380.7927930.xshy005.1.uG7fI8</t>
  </si>
  <si>
    <t>https://detail.1688.com/offer/544047922082.html?spm=a261y.7663282.0.0.T2b6je&amp;sk=consign</t>
  </si>
  <si>
    <t>https://detail.1688.com/offer/37031027317.html?spm=b26110380.sw1037192.0.0.LAWL4X</t>
  </si>
  <si>
    <t>https://detail.1688.com/offer/536504597436.html?spm=a2615.7691456.0.0.rrHOhg</t>
  </si>
  <si>
    <t>https://detail.1688.com/offer/533260101909.html?spm=a360q.7751291.0.0.0tLJft</t>
  </si>
  <si>
    <t>https://detail.1688.com/offer/531314044561.html?spm=a2615.7691456.0.0.dxZKIY</t>
  </si>
  <si>
    <t>https://detail.1688.com/offer/43272851910.html?spm=a360q.7751291.0.0.q4HoxL</t>
  </si>
  <si>
    <t>https://detail.1688.com/offer/528987127575.html?spm=a360q.7751291.0.0.l321Vu</t>
  </si>
  <si>
    <t>https://detail.1688.com/offer/527867681565.html?spm=a261y.7663282.0.0.Kaa2mG&amp;sk=consign</t>
  </si>
  <si>
    <t>https://detail.1688.com/offer/537692338427.html?spm=a261y.7663282.0.0.QFQaep&amp;sk=consign</t>
  </si>
  <si>
    <t>国际运费 1kg/￥</t>
  </si>
  <si>
    <t>国际运费折扣</t>
  </si>
  <si>
    <t>挂号费</t>
  </si>
  <si>
    <t>汇率</t>
  </si>
  <si>
    <t>速卖通费率</t>
  </si>
  <si>
    <t>wish费率</t>
  </si>
  <si>
    <t>Size</t>
  </si>
  <si>
    <t> Dress length</t>
  </si>
  <si>
    <t> Shoulder</t>
  </si>
  <si>
    <t> Bust</t>
  </si>
  <si>
    <t> Suggest Height</t>
  </si>
  <si>
    <t> 86</t>
  </si>
  <si>
    <t> 40cm</t>
  </si>
  <si>
    <t> 19cm</t>
  </si>
  <si>
    <t> 42cm</t>
  </si>
  <si>
    <t> 80-85cm</t>
  </si>
  <si>
    <t> 92</t>
  </si>
  <si>
    <t> 45cm</t>
  </si>
  <si>
    <t> 20cm</t>
  </si>
  <si>
    <t> 46cm</t>
  </si>
  <si>
    <t> 85-90cm</t>
  </si>
  <si>
    <t> 98</t>
  </si>
  <si>
    <t> 50cm</t>
  </si>
  <si>
    <t> 21cm</t>
  </si>
  <si>
    <t> 49cm</t>
  </si>
  <si>
    <t> 90-95cm</t>
  </si>
  <si>
    <t> 104</t>
  </si>
  <si>
    <t> 53cm</t>
  </si>
  <si>
    <t> 22cm</t>
  </si>
  <si>
    <t> 52cm</t>
  </si>
  <si>
    <t> 95-100cm</t>
  </si>
  <si>
    <t> 110</t>
  </si>
  <si>
    <t> 59cm</t>
  </si>
  <si>
    <t> 23cm</t>
  </si>
  <si>
    <t> 56cm</t>
  </si>
  <si>
    <t> 100-110cm</t>
  </si>
  <si>
    <t> 116</t>
  </si>
  <si>
    <t> 64cm</t>
  </si>
  <si>
    <t> 24cm</t>
  </si>
  <si>
    <t> 60cm</t>
  </si>
  <si>
    <t> 110-115cm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</si>
</sst>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25">
    <font>
      <sz val="11"/>
      <color theme="1"/>
      <name val="宋体"/>
      <charset val="134"/>
      <scheme val="minor"/>
    </font>
    <font>
      <sz val="10"/>
      <color rgb="FF000000"/>
      <name val="Times New Roman"/>
      <charset val="134"/>
    </font>
    <font>
      <sz val="10"/>
      <color rgb="FF000000"/>
      <name val="Inherit"/>
      <charset val="134"/>
    </font>
    <font>
      <sz val="9"/>
      <color rgb="FF333333"/>
      <name val="Tahoma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2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24" fillId="7" borderId="9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4" fillId="0" borderId="0" xfId="10" applyFont="1" applyAlignment="1">
      <alignment vertical="center"/>
    </xf>
    <xf numFmtId="0" fontId="4" fillId="0" borderId="0" xfId="10">
      <alignment vertical="center"/>
    </xf>
    <xf numFmtId="0" fontId="4" fillId="0" borderId="0" xfId="10" applyFont="1">
      <alignment vertical="center"/>
    </xf>
    <xf numFmtId="0" fontId="5" fillId="0" borderId="0" xfId="10" applyFont="1">
      <alignment vertical="center"/>
    </xf>
    <xf numFmtId="0" fontId="4" fillId="0" borderId="0" xfId="10" applyAlignment="1">
      <alignment vertical="center"/>
    </xf>
    <xf numFmtId="0" fontId="5" fillId="0" borderId="0" xfId="10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6" fillId="0" borderId="0" xfId="0" applyFont="1">
      <alignment vertical="center"/>
    </xf>
    <xf numFmtId="177" fontId="0" fillId="0" borderId="0" xfId="0" applyNumberFormat="1">
      <alignment vertical="center"/>
    </xf>
    <xf numFmtId="0" fontId="4" fillId="0" borderId="0" xfId="10" applyAlignment="1">
      <alignment vertical="center" wrapText="1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image" Target="../media/image99.jpeg"/><Relationship Id="rId98" Type="http://schemas.openxmlformats.org/officeDocument/2006/relationships/image" Target="../media/image98.jpeg"/><Relationship Id="rId97" Type="http://schemas.openxmlformats.org/officeDocument/2006/relationships/image" Target="../media/image97.jpeg"/><Relationship Id="rId96" Type="http://schemas.openxmlformats.org/officeDocument/2006/relationships/image" Target="../media/image96.jpeg"/><Relationship Id="rId95" Type="http://schemas.openxmlformats.org/officeDocument/2006/relationships/image" Target="../media/image95.jpeg"/><Relationship Id="rId94" Type="http://schemas.openxmlformats.org/officeDocument/2006/relationships/image" Target="../media/image94.jpeg"/><Relationship Id="rId93" Type="http://schemas.openxmlformats.org/officeDocument/2006/relationships/image" Target="../media/image93.jpeg"/><Relationship Id="rId92" Type="http://schemas.openxmlformats.org/officeDocument/2006/relationships/image" Target="../media/image92.jpeg"/><Relationship Id="rId91" Type="http://schemas.openxmlformats.org/officeDocument/2006/relationships/image" Target="../media/image91.jpeg"/><Relationship Id="rId90" Type="http://schemas.openxmlformats.org/officeDocument/2006/relationships/image" Target="../media/image90.jpeg"/><Relationship Id="rId9" Type="http://schemas.openxmlformats.org/officeDocument/2006/relationships/image" Target="../media/image9.jpeg"/><Relationship Id="rId89" Type="http://schemas.openxmlformats.org/officeDocument/2006/relationships/image" Target="../media/image89.jpeg"/><Relationship Id="rId88" Type="http://schemas.openxmlformats.org/officeDocument/2006/relationships/image" Target="../media/image88.png"/><Relationship Id="rId87" Type="http://schemas.openxmlformats.org/officeDocument/2006/relationships/image" Target="../media/image87.jpeg"/><Relationship Id="rId86" Type="http://schemas.openxmlformats.org/officeDocument/2006/relationships/image" Target="../media/image86.jpeg"/><Relationship Id="rId85" Type="http://schemas.openxmlformats.org/officeDocument/2006/relationships/image" Target="../media/image85.jpeg"/><Relationship Id="rId84" Type="http://schemas.openxmlformats.org/officeDocument/2006/relationships/image" Target="../media/image84.jpeg"/><Relationship Id="rId83" Type="http://schemas.openxmlformats.org/officeDocument/2006/relationships/image" Target="../media/image83.jpeg"/><Relationship Id="rId82" Type="http://schemas.openxmlformats.org/officeDocument/2006/relationships/image" Target="../media/image82.jpeg"/><Relationship Id="rId81" Type="http://schemas.openxmlformats.org/officeDocument/2006/relationships/image" Target="../media/image81.jpeg"/><Relationship Id="rId80" Type="http://schemas.openxmlformats.org/officeDocument/2006/relationships/image" Target="../media/image80.jpeg"/><Relationship Id="rId8" Type="http://schemas.openxmlformats.org/officeDocument/2006/relationships/image" Target="../media/image8.jpeg"/><Relationship Id="rId79" Type="http://schemas.openxmlformats.org/officeDocument/2006/relationships/image" Target="../media/image79.jpeg"/><Relationship Id="rId78" Type="http://schemas.openxmlformats.org/officeDocument/2006/relationships/image" Target="../media/image78.jpeg"/><Relationship Id="rId77" Type="http://schemas.openxmlformats.org/officeDocument/2006/relationships/image" Target="../media/image77.jpeg"/><Relationship Id="rId76" Type="http://schemas.openxmlformats.org/officeDocument/2006/relationships/image" Target="../media/image76.jpe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jpeg"/><Relationship Id="rId72" Type="http://schemas.openxmlformats.org/officeDocument/2006/relationships/image" Target="../media/image72.jpeg"/><Relationship Id="rId71" Type="http://schemas.openxmlformats.org/officeDocument/2006/relationships/image" Target="../media/image71.jpeg"/><Relationship Id="rId70" Type="http://schemas.openxmlformats.org/officeDocument/2006/relationships/image" Target="../media/image70.png"/><Relationship Id="rId7" Type="http://schemas.openxmlformats.org/officeDocument/2006/relationships/image" Target="../media/image7.jpeg"/><Relationship Id="rId69" Type="http://schemas.openxmlformats.org/officeDocument/2006/relationships/image" Target="../media/image69.png"/><Relationship Id="rId68" Type="http://schemas.openxmlformats.org/officeDocument/2006/relationships/image" Target="../media/image68.jpeg"/><Relationship Id="rId67" Type="http://schemas.openxmlformats.org/officeDocument/2006/relationships/image" Target="../media/image67.png"/><Relationship Id="rId66" Type="http://schemas.openxmlformats.org/officeDocument/2006/relationships/image" Target="../media/image66.jpeg"/><Relationship Id="rId65" Type="http://schemas.openxmlformats.org/officeDocument/2006/relationships/image" Target="../media/image65.jpeg"/><Relationship Id="rId64" Type="http://schemas.openxmlformats.org/officeDocument/2006/relationships/image" Target="../media/image64.jpeg"/><Relationship Id="rId63" Type="http://schemas.openxmlformats.org/officeDocument/2006/relationships/image" Target="../media/image63.jpeg"/><Relationship Id="rId62" Type="http://schemas.openxmlformats.org/officeDocument/2006/relationships/image" Target="../media/image62.jpeg"/><Relationship Id="rId61" Type="http://schemas.openxmlformats.org/officeDocument/2006/relationships/image" Target="../media/image61.jpeg"/><Relationship Id="rId60" Type="http://schemas.openxmlformats.org/officeDocument/2006/relationships/image" Target="../media/image60.jpeg"/><Relationship Id="rId6" Type="http://schemas.openxmlformats.org/officeDocument/2006/relationships/image" Target="../media/image6.jpeg"/><Relationship Id="rId59" Type="http://schemas.openxmlformats.org/officeDocument/2006/relationships/image" Target="../media/image59.png"/><Relationship Id="rId58" Type="http://schemas.openxmlformats.org/officeDocument/2006/relationships/image" Target="../media/image58.jpeg"/><Relationship Id="rId57" Type="http://schemas.openxmlformats.org/officeDocument/2006/relationships/image" Target="../media/image57.jpeg"/><Relationship Id="rId56" Type="http://schemas.openxmlformats.org/officeDocument/2006/relationships/image" Target="../media/image56.png"/><Relationship Id="rId55" Type="http://schemas.openxmlformats.org/officeDocument/2006/relationships/image" Target="../media/image55.jpeg"/><Relationship Id="rId54" Type="http://schemas.openxmlformats.org/officeDocument/2006/relationships/image" Target="../media/image54.jpeg"/><Relationship Id="rId53" Type="http://schemas.openxmlformats.org/officeDocument/2006/relationships/image" Target="../media/image53.jpeg"/><Relationship Id="rId52" Type="http://schemas.openxmlformats.org/officeDocument/2006/relationships/image" Target="../media/image52.jpeg"/><Relationship Id="rId51" Type="http://schemas.openxmlformats.org/officeDocument/2006/relationships/image" Target="../media/image51.jpeg"/><Relationship Id="rId50" Type="http://schemas.openxmlformats.org/officeDocument/2006/relationships/image" Target="../media/image50.jpeg"/><Relationship Id="rId5" Type="http://schemas.openxmlformats.org/officeDocument/2006/relationships/image" Target="../media/image5.jpeg"/><Relationship Id="rId49" Type="http://schemas.openxmlformats.org/officeDocument/2006/relationships/image" Target="../media/image49.png"/><Relationship Id="rId48" Type="http://schemas.openxmlformats.org/officeDocument/2006/relationships/image" Target="../media/image48.jpeg"/><Relationship Id="rId47" Type="http://schemas.openxmlformats.org/officeDocument/2006/relationships/image" Target="../media/image47.png"/><Relationship Id="rId46" Type="http://schemas.openxmlformats.org/officeDocument/2006/relationships/image" Target="../media/image46.jpeg"/><Relationship Id="rId45" Type="http://schemas.openxmlformats.org/officeDocument/2006/relationships/image" Target="../media/image45.jpeg"/><Relationship Id="rId44" Type="http://schemas.openxmlformats.org/officeDocument/2006/relationships/image" Target="../media/image44.png"/><Relationship Id="rId43" Type="http://schemas.openxmlformats.org/officeDocument/2006/relationships/image" Target="../media/image43.jpeg"/><Relationship Id="rId42" Type="http://schemas.openxmlformats.org/officeDocument/2006/relationships/image" Target="../media/image42.jpeg"/><Relationship Id="rId41" Type="http://schemas.openxmlformats.org/officeDocument/2006/relationships/image" Target="../media/image41.png"/><Relationship Id="rId40" Type="http://schemas.openxmlformats.org/officeDocument/2006/relationships/image" Target="../media/image40.jpeg"/><Relationship Id="rId4" Type="http://schemas.openxmlformats.org/officeDocument/2006/relationships/image" Target="../media/image4.jpe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0" Type="http://schemas.openxmlformats.org/officeDocument/2006/relationships/image" Target="../media/image100.pn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r:embed="rId47" cstate="email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r:embed="rId48" cstate="email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r:embed="rId49" cstate="email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r:embed="rId50" cstate="email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r:embed="rId51" cstate="email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r:embed="rId52" cstate="email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r:embed="rId53" cstate="email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r:embed="rId58" cstate="email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r:embed="rId59" cstate="email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r:embed="rId60" cstate="email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r:embed="rId61" cstate="email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r:embed="rId62" cstate="email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r:embed="rId63" cstate="email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r:embed="rId64" cstate="email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r:embed="rId65" cstate="email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r:embed="rId66" cstate="email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r:embed="rId67" cstate="email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49699</xdr:colOff>
      <xdr:row>68</xdr:row>
      <xdr:rowOff>57982</xdr:rowOff>
    </xdr:from>
    <xdr:to>
      <xdr:col>0</xdr:col>
      <xdr:colOff>969069</xdr:colOff>
      <xdr:row>68</xdr:row>
      <xdr:rowOff>977352</xdr:rowOff>
    </xdr:to>
    <xdr:pic>
      <xdr:nvPicPr>
        <xdr:cNvPr id="72" name="图片 71" descr="QQ截图20170214231711.jpg"/>
        <xdr:cNvPicPr>
          <a:picLocks noChangeAspect="1"/>
        </xdr:cNvPicPr>
      </xdr:nvPicPr>
      <xdr:blipFill>
        <a:blip r:embed="rId68" cstate="email"/>
        <a:stretch>
          <a:fillRect/>
        </a:stretch>
      </xdr:blipFill>
      <xdr:spPr>
        <a:xfrm>
          <a:off x="49530" y="76067285"/>
          <a:ext cx="919480" cy="919480"/>
        </a:xfrm>
        <a:prstGeom prst="rect">
          <a:avLst/>
        </a:prstGeom>
      </xdr:spPr>
    </xdr:pic>
    <xdr:clientData/>
  </xdr:twoCellAnchor>
  <xdr:twoCellAnchor>
    <xdr:from>
      <xdr:col>0</xdr:col>
      <xdr:colOff>39370</xdr:colOff>
      <xdr:row>69</xdr:row>
      <xdr:rowOff>29210</xdr:rowOff>
    </xdr:from>
    <xdr:to>
      <xdr:col>0</xdr:col>
      <xdr:colOff>935990</xdr:colOff>
      <xdr:row>69</xdr:row>
      <xdr:rowOff>1136015</xdr:rowOff>
    </xdr:to>
    <xdr:pic>
      <xdr:nvPicPr>
        <xdr:cNvPr id="63" name="图片 62"/>
        <xdr:cNvPicPr>
          <a:picLocks noChangeAspect="1"/>
        </xdr:cNvPicPr>
      </xdr:nvPicPr>
      <xdr:blipFill>
        <a:blip r:embed="rId69" cstate="email"/>
        <a:stretch>
          <a:fillRect/>
        </a:stretch>
      </xdr:blipFill>
      <xdr:spPr>
        <a:xfrm>
          <a:off x="39370" y="77191235"/>
          <a:ext cx="896620" cy="1106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38735</xdr:colOff>
      <xdr:row>70</xdr:row>
      <xdr:rowOff>45720</xdr:rowOff>
    </xdr:from>
    <xdr:to>
      <xdr:col>0</xdr:col>
      <xdr:colOff>941070</xdr:colOff>
      <xdr:row>70</xdr:row>
      <xdr:rowOff>1136015</xdr:rowOff>
    </xdr:to>
    <xdr:pic>
      <xdr:nvPicPr>
        <xdr:cNvPr id="64" name="图片 63"/>
        <xdr:cNvPicPr>
          <a:picLocks noChangeAspect="1"/>
        </xdr:cNvPicPr>
      </xdr:nvPicPr>
      <xdr:blipFill>
        <a:blip r:embed="rId70" cstate="email"/>
        <a:stretch>
          <a:fillRect/>
        </a:stretch>
      </xdr:blipFill>
      <xdr:spPr>
        <a:xfrm>
          <a:off x="38735" y="78360270"/>
          <a:ext cx="902335" cy="1090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71</xdr:row>
      <xdr:rowOff>49696</xdr:rowOff>
    </xdr:from>
    <xdr:to>
      <xdr:col>1</xdr:col>
      <xdr:colOff>0</xdr:colOff>
      <xdr:row>71</xdr:row>
      <xdr:rowOff>1051892</xdr:rowOff>
    </xdr:to>
    <xdr:pic>
      <xdr:nvPicPr>
        <xdr:cNvPr id="73" name="图片 72" descr="QQ截图20170215222206.jpg"/>
        <xdr:cNvPicPr>
          <a:picLocks noChangeAspect="1"/>
        </xdr:cNvPicPr>
      </xdr:nvPicPr>
      <xdr:blipFill>
        <a:blip r:embed="rId71" cstate="email"/>
        <a:stretch>
          <a:fillRect/>
        </a:stretch>
      </xdr:blipFill>
      <xdr:spPr>
        <a:xfrm>
          <a:off x="0" y="79516605"/>
          <a:ext cx="986790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99392</xdr:colOff>
      <xdr:row>72</xdr:row>
      <xdr:rowOff>57979</xdr:rowOff>
    </xdr:from>
    <xdr:to>
      <xdr:col>0</xdr:col>
      <xdr:colOff>977348</xdr:colOff>
      <xdr:row>72</xdr:row>
      <xdr:rowOff>1086767</xdr:rowOff>
    </xdr:to>
    <xdr:pic>
      <xdr:nvPicPr>
        <xdr:cNvPr id="74" name="图片 73" descr="QQ截图20170216225449.jpg"/>
        <xdr:cNvPicPr>
          <a:picLocks noChangeAspect="1"/>
        </xdr:cNvPicPr>
      </xdr:nvPicPr>
      <xdr:blipFill>
        <a:blip r:embed="rId72" cstate="print"/>
        <a:stretch>
          <a:fillRect/>
        </a:stretch>
      </xdr:blipFill>
      <xdr:spPr>
        <a:xfrm>
          <a:off x="99060" y="80677385"/>
          <a:ext cx="878205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132523</xdr:colOff>
      <xdr:row>73</xdr:row>
      <xdr:rowOff>41413</xdr:rowOff>
    </xdr:from>
    <xdr:to>
      <xdr:col>0</xdr:col>
      <xdr:colOff>977349</xdr:colOff>
      <xdr:row>73</xdr:row>
      <xdr:rowOff>1119446</xdr:rowOff>
    </xdr:to>
    <xdr:pic>
      <xdr:nvPicPr>
        <xdr:cNvPr id="75" name="图片 74" descr="QQ截图20170216234511.jpg"/>
        <xdr:cNvPicPr>
          <a:picLocks noChangeAspect="1"/>
        </xdr:cNvPicPr>
      </xdr:nvPicPr>
      <xdr:blipFill>
        <a:blip r:embed="rId73" cstate="print"/>
        <a:stretch>
          <a:fillRect/>
        </a:stretch>
      </xdr:blipFill>
      <xdr:spPr>
        <a:xfrm>
          <a:off x="132080" y="81813400"/>
          <a:ext cx="845185" cy="1077595"/>
        </a:xfrm>
        <a:prstGeom prst="rect">
          <a:avLst/>
        </a:prstGeom>
      </xdr:spPr>
    </xdr:pic>
    <xdr:clientData/>
  </xdr:twoCellAnchor>
  <xdr:twoCellAnchor>
    <xdr:from>
      <xdr:col>0</xdr:col>
      <xdr:colOff>17145</xdr:colOff>
      <xdr:row>74</xdr:row>
      <xdr:rowOff>48260</xdr:rowOff>
    </xdr:from>
    <xdr:to>
      <xdr:col>0</xdr:col>
      <xdr:colOff>935990</xdr:colOff>
      <xdr:row>74</xdr:row>
      <xdr:rowOff>1127125</xdr:rowOff>
    </xdr:to>
    <xdr:pic>
      <xdr:nvPicPr>
        <xdr:cNvPr id="62" name="图片 61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17145" y="82972910"/>
          <a:ext cx="918845" cy="1078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11430</xdr:colOff>
      <xdr:row>75</xdr:row>
      <xdr:rowOff>46990</xdr:rowOff>
    </xdr:from>
    <xdr:to>
      <xdr:col>0</xdr:col>
      <xdr:colOff>971550</xdr:colOff>
      <xdr:row>75</xdr:row>
      <xdr:rowOff>1092200</xdr:rowOff>
    </xdr:to>
    <xdr:pic>
      <xdr:nvPicPr>
        <xdr:cNvPr id="76" name="图片 75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11430" y="84124165"/>
          <a:ext cx="96012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41413</xdr:colOff>
      <xdr:row>76</xdr:row>
      <xdr:rowOff>57978</xdr:rowOff>
    </xdr:from>
    <xdr:to>
      <xdr:col>1</xdr:col>
      <xdr:colOff>0</xdr:colOff>
      <xdr:row>76</xdr:row>
      <xdr:rowOff>1051891</xdr:rowOff>
    </xdr:to>
    <xdr:pic>
      <xdr:nvPicPr>
        <xdr:cNvPr id="77" name="图片 76" descr="光影魔术手拼图.jpg"/>
        <xdr:cNvPicPr>
          <a:picLocks noChangeAspect="1"/>
        </xdr:cNvPicPr>
      </xdr:nvPicPr>
      <xdr:blipFill>
        <a:blip r:embed="rId76" cstate="print"/>
        <a:stretch>
          <a:fillRect/>
        </a:stretch>
      </xdr:blipFill>
      <xdr:spPr>
        <a:xfrm>
          <a:off x="41275" y="85287485"/>
          <a:ext cx="94551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77</xdr:row>
      <xdr:rowOff>49696</xdr:rowOff>
    </xdr:from>
    <xdr:to>
      <xdr:col>1</xdr:col>
      <xdr:colOff>0</xdr:colOff>
      <xdr:row>77</xdr:row>
      <xdr:rowOff>1043609</xdr:rowOff>
    </xdr:to>
    <xdr:pic>
      <xdr:nvPicPr>
        <xdr:cNvPr id="78" name="图片 77" descr="QQ截图20170218213943.jpg"/>
        <xdr:cNvPicPr>
          <a:picLocks noChangeAspect="1"/>
        </xdr:cNvPicPr>
      </xdr:nvPicPr>
      <xdr:blipFill>
        <a:blip r:embed="rId77" cstate="print"/>
        <a:stretch>
          <a:fillRect/>
        </a:stretch>
      </xdr:blipFill>
      <xdr:spPr>
        <a:xfrm>
          <a:off x="33020" y="86431755"/>
          <a:ext cx="953770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78</xdr:row>
      <xdr:rowOff>49697</xdr:rowOff>
    </xdr:from>
    <xdr:to>
      <xdr:col>1</xdr:col>
      <xdr:colOff>0</xdr:colOff>
      <xdr:row>78</xdr:row>
      <xdr:rowOff>1037198</xdr:rowOff>
    </xdr:to>
    <xdr:pic>
      <xdr:nvPicPr>
        <xdr:cNvPr id="79" name="图片 78" descr="1.jpg"/>
        <xdr:cNvPicPr>
          <a:picLocks noChangeAspect="1"/>
        </xdr:cNvPicPr>
      </xdr:nvPicPr>
      <xdr:blipFill>
        <a:blip r:embed="rId78" cstate="print"/>
        <a:stretch>
          <a:fillRect/>
        </a:stretch>
      </xdr:blipFill>
      <xdr:spPr>
        <a:xfrm>
          <a:off x="66040" y="87584280"/>
          <a:ext cx="920750" cy="987425"/>
        </a:xfrm>
        <a:prstGeom prst="rect">
          <a:avLst/>
        </a:prstGeom>
      </xdr:spPr>
    </xdr:pic>
    <xdr:clientData/>
  </xdr:twoCellAnchor>
  <xdr:twoCellAnchor editAs="oneCell">
    <xdr:from>
      <xdr:col>0</xdr:col>
      <xdr:colOff>74543</xdr:colOff>
      <xdr:row>79</xdr:row>
      <xdr:rowOff>33132</xdr:rowOff>
    </xdr:from>
    <xdr:to>
      <xdr:col>1</xdr:col>
      <xdr:colOff>0</xdr:colOff>
      <xdr:row>79</xdr:row>
      <xdr:rowOff>969066</xdr:rowOff>
    </xdr:to>
    <xdr:pic>
      <xdr:nvPicPr>
        <xdr:cNvPr id="80" name="图片 79" descr="QQ截图20170219224013.jpg"/>
        <xdr:cNvPicPr>
          <a:picLocks noChangeAspect="1"/>
        </xdr:cNvPicPr>
      </xdr:nvPicPr>
      <xdr:blipFill>
        <a:blip r:embed="rId79" cstate="print"/>
        <a:stretch>
          <a:fillRect/>
        </a:stretch>
      </xdr:blipFill>
      <xdr:spPr>
        <a:xfrm>
          <a:off x="74295" y="88720295"/>
          <a:ext cx="912495" cy="935990"/>
        </a:xfrm>
        <a:prstGeom prst="rect">
          <a:avLst/>
        </a:prstGeom>
      </xdr:spPr>
    </xdr:pic>
    <xdr:clientData/>
  </xdr:twoCellAnchor>
  <xdr:twoCellAnchor editAs="oneCell">
    <xdr:from>
      <xdr:col>0</xdr:col>
      <xdr:colOff>66262</xdr:colOff>
      <xdr:row>80</xdr:row>
      <xdr:rowOff>66262</xdr:rowOff>
    </xdr:from>
    <xdr:to>
      <xdr:col>0</xdr:col>
      <xdr:colOff>952500</xdr:colOff>
      <xdr:row>80</xdr:row>
      <xdr:rowOff>1016371</xdr:rowOff>
    </xdr:to>
    <xdr:pic>
      <xdr:nvPicPr>
        <xdr:cNvPr id="81" name="图片 80" descr="QQ截图20170220224519.jpg"/>
        <xdr:cNvPicPr>
          <a:picLocks noChangeAspect="1"/>
        </xdr:cNvPicPr>
      </xdr:nvPicPr>
      <xdr:blipFill>
        <a:blip r:embed="rId80" cstate="print"/>
        <a:stretch>
          <a:fillRect/>
        </a:stretch>
      </xdr:blipFill>
      <xdr:spPr>
        <a:xfrm>
          <a:off x="66040" y="89905840"/>
          <a:ext cx="886460" cy="949960"/>
        </a:xfrm>
        <a:prstGeom prst="rect">
          <a:avLst/>
        </a:prstGeom>
      </xdr:spPr>
    </xdr:pic>
    <xdr:clientData/>
  </xdr:twoCellAnchor>
  <xdr:twoCellAnchor editAs="oneCell">
    <xdr:from>
      <xdr:col>0</xdr:col>
      <xdr:colOff>91108</xdr:colOff>
      <xdr:row>81</xdr:row>
      <xdr:rowOff>49697</xdr:rowOff>
    </xdr:from>
    <xdr:to>
      <xdr:col>1</xdr:col>
      <xdr:colOff>0</xdr:colOff>
      <xdr:row>81</xdr:row>
      <xdr:rowOff>974895</xdr:rowOff>
    </xdr:to>
    <xdr:pic>
      <xdr:nvPicPr>
        <xdr:cNvPr id="82" name="图片 81" descr="QQ截图20170222230637.jpg"/>
        <xdr:cNvPicPr>
          <a:picLocks noChangeAspect="1"/>
        </xdr:cNvPicPr>
      </xdr:nvPicPr>
      <xdr:blipFill>
        <a:blip r:embed="rId81" cstate="print"/>
        <a:stretch>
          <a:fillRect/>
        </a:stretch>
      </xdr:blipFill>
      <xdr:spPr>
        <a:xfrm>
          <a:off x="90805" y="91041855"/>
          <a:ext cx="895985" cy="925195"/>
        </a:xfrm>
        <a:prstGeom prst="rect">
          <a:avLst/>
        </a:prstGeom>
      </xdr:spPr>
    </xdr:pic>
    <xdr:clientData/>
  </xdr:twoCellAnchor>
  <xdr:twoCellAnchor editAs="oneCell">
    <xdr:from>
      <xdr:col>0</xdr:col>
      <xdr:colOff>57979</xdr:colOff>
      <xdr:row>82</xdr:row>
      <xdr:rowOff>99392</xdr:rowOff>
    </xdr:from>
    <xdr:to>
      <xdr:col>0</xdr:col>
      <xdr:colOff>977349</xdr:colOff>
      <xdr:row>82</xdr:row>
      <xdr:rowOff>1018762</xdr:rowOff>
    </xdr:to>
    <xdr:pic>
      <xdr:nvPicPr>
        <xdr:cNvPr id="83" name="图片 82" descr="QQ截图20170223231359.jpg"/>
        <xdr:cNvPicPr>
          <a:picLocks noChangeAspect="1"/>
        </xdr:cNvPicPr>
      </xdr:nvPicPr>
      <xdr:blipFill>
        <a:blip r:embed="rId82" cstate="print"/>
        <a:stretch>
          <a:fillRect/>
        </a:stretch>
      </xdr:blipFill>
      <xdr:spPr>
        <a:xfrm>
          <a:off x="57785" y="92243910"/>
          <a:ext cx="919480" cy="91948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83</xdr:row>
      <xdr:rowOff>82827</xdr:rowOff>
    </xdr:from>
    <xdr:to>
      <xdr:col>1</xdr:col>
      <xdr:colOff>0</xdr:colOff>
      <xdr:row>83</xdr:row>
      <xdr:rowOff>1010479</xdr:rowOff>
    </xdr:to>
    <xdr:pic>
      <xdr:nvPicPr>
        <xdr:cNvPr id="84" name="图片 83" descr="QQ截图20170224211515.jpg"/>
        <xdr:cNvPicPr>
          <a:picLocks noChangeAspect="1"/>
        </xdr:cNvPicPr>
      </xdr:nvPicPr>
      <xdr:blipFill>
        <a:blip r:embed="rId83" cstate="print"/>
        <a:stretch>
          <a:fillRect/>
        </a:stretch>
      </xdr:blipFill>
      <xdr:spPr>
        <a:xfrm>
          <a:off x="82550" y="93379925"/>
          <a:ext cx="904240" cy="927735"/>
        </a:xfrm>
        <a:prstGeom prst="rect">
          <a:avLst/>
        </a:prstGeom>
      </xdr:spPr>
    </xdr:pic>
    <xdr:clientData/>
  </xdr:twoCellAnchor>
  <xdr:twoCellAnchor editAs="oneCell">
    <xdr:from>
      <xdr:col>0</xdr:col>
      <xdr:colOff>157370</xdr:colOff>
      <xdr:row>84</xdr:row>
      <xdr:rowOff>240195</xdr:rowOff>
    </xdr:from>
    <xdr:to>
      <xdr:col>0</xdr:col>
      <xdr:colOff>902805</xdr:colOff>
      <xdr:row>84</xdr:row>
      <xdr:rowOff>984620</xdr:rowOff>
    </xdr:to>
    <xdr:pic>
      <xdr:nvPicPr>
        <xdr:cNvPr id="86" name="图片 85" descr="QQ截图20170225113130.jpg"/>
        <xdr:cNvPicPr>
          <a:picLocks noChangeAspect="1"/>
        </xdr:cNvPicPr>
      </xdr:nvPicPr>
      <xdr:blipFill>
        <a:blip r:embed="rId84" cstate="print"/>
        <a:stretch>
          <a:fillRect/>
        </a:stretch>
      </xdr:blipFill>
      <xdr:spPr>
        <a:xfrm>
          <a:off x="156845" y="94689930"/>
          <a:ext cx="745490" cy="744220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85</xdr:row>
      <xdr:rowOff>140804</xdr:rowOff>
    </xdr:from>
    <xdr:to>
      <xdr:col>1</xdr:col>
      <xdr:colOff>0</xdr:colOff>
      <xdr:row>85</xdr:row>
      <xdr:rowOff>1060173</xdr:rowOff>
    </xdr:to>
    <xdr:pic>
      <xdr:nvPicPr>
        <xdr:cNvPr id="87" name="图片 86" descr="QQ截图20170225151046.jpg"/>
        <xdr:cNvPicPr>
          <a:picLocks noChangeAspect="1"/>
        </xdr:cNvPicPr>
      </xdr:nvPicPr>
      <xdr:blipFill>
        <a:blip r:embed="rId85" cstate="print"/>
        <a:stretch>
          <a:fillRect/>
        </a:stretch>
      </xdr:blipFill>
      <xdr:spPr>
        <a:xfrm>
          <a:off x="33020" y="95742760"/>
          <a:ext cx="953770" cy="919480"/>
        </a:xfrm>
        <a:prstGeom prst="rect">
          <a:avLst/>
        </a:prstGeom>
      </xdr:spPr>
    </xdr:pic>
    <xdr:clientData/>
  </xdr:twoCellAnchor>
  <xdr:twoCellAnchor editAs="oneCell">
    <xdr:from>
      <xdr:col>0</xdr:col>
      <xdr:colOff>107674</xdr:colOff>
      <xdr:row>86</xdr:row>
      <xdr:rowOff>91109</xdr:rowOff>
    </xdr:from>
    <xdr:to>
      <xdr:col>0</xdr:col>
      <xdr:colOff>908237</xdr:colOff>
      <xdr:row>86</xdr:row>
      <xdr:rowOff>886241</xdr:rowOff>
    </xdr:to>
    <xdr:pic>
      <xdr:nvPicPr>
        <xdr:cNvPr id="88" name="图片 87" descr="6.jpg"/>
        <xdr:cNvPicPr>
          <a:picLocks noChangeAspect="1"/>
        </xdr:cNvPicPr>
      </xdr:nvPicPr>
      <xdr:blipFill>
        <a:blip r:embed="rId86" cstate="print"/>
        <a:stretch>
          <a:fillRect/>
        </a:stretch>
      </xdr:blipFill>
      <xdr:spPr>
        <a:xfrm>
          <a:off x="107315" y="96845755"/>
          <a:ext cx="800735" cy="79502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190502</xdr:colOff>
      <xdr:row>87</xdr:row>
      <xdr:rowOff>215349</xdr:rowOff>
    </xdr:from>
    <xdr:to>
      <xdr:col>0</xdr:col>
      <xdr:colOff>808325</xdr:colOff>
      <xdr:row>87</xdr:row>
      <xdr:rowOff>836544</xdr:rowOff>
    </xdr:to>
    <xdr:pic>
      <xdr:nvPicPr>
        <xdr:cNvPr id="89" name="图片 88" descr="QQ截图20170225213645.jpg"/>
        <xdr:cNvPicPr>
          <a:picLocks noChangeAspect="1"/>
        </xdr:cNvPicPr>
      </xdr:nvPicPr>
      <xdr:blipFill>
        <a:blip r:embed="rId87" cstate="print"/>
        <a:stretch>
          <a:fillRect/>
        </a:stretch>
      </xdr:blipFill>
      <xdr:spPr>
        <a:xfrm>
          <a:off x="190500" y="98122740"/>
          <a:ext cx="617220" cy="62103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88</xdr:row>
      <xdr:rowOff>52705</xdr:rowOff>
    </xdr:from>
    <xdr:to>
      <xdr:col>0</xdr:col>
      <xdr:colOff>923925</xdr:colOff>
      <xdr:row>88</xdr:row>
      <xdr:rowOff>1086485</xdr:rowOff>
    </xdr:to>
    <xdr:pic>
      <xdr:nvPicPr>
        <xdr:cNvPr id="85" name="图片 84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50165" y="99112705"/>
          <a:ext cx="873760" cy="1033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140805</xdr:colOff>
      <xdr:row>89</xdr:row>
      <xdr:rowOff>132523</xdr:rowOff>
    </xdr:from>
    <xdr:to>
      <xdr:col>0</xdr:col>
      <xdr:colOff>920429</xdr:colOff>
      <xdr:row>89</xdr:row>
      <xdr:rowOff>911089</xdr:rowOff>
    </xdr:to>
    <xdr:pic>
      <xdr:nvPicPr>
        <xdr:cNvPr id="90" name="图片 89" descr="QQ截图20170225234927.jpg"/>
        <xdr:cNvPicPr>
          <a:picLocks noChangeAspect="1"/>
        </xdr:cNvPicPr>
      </xdr:nvPicPr>
      <xdr:blipFill>
        <a:blip r:embed="rId89" cstate="print"/>
        <a:stretch>
          <a:fillRect/>
        </a:stretch>
      </xdr:blipFill>
      <xdr:spPr>
        <a:xfrm>
          <a:off x="140335" y="100344605"/>
          <a:ext cx="779780" cy="77851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90</xdr:row>
      <xdr:rowOff>132521</xdr:rowOff>
    </xdr:from>
    <xdr:to>
      <xdr:col>0</xdr:col>
      <xdr:colOff>919369</xdr:colOff>
      <xdr:row>90</xdr:row>
      <xdr:rowOff>969064</xdr:rowOff>
    </xdr:to>
    <xdr:pic>
      <xdr:nvPicPr>
        <xdr:cNvPr id="91" name="图片 90" descr="QQ截图20170226001503_副本1.jpg"/>
        <xdr:cNvPicPr>
          <a:picLocks noChangeAspect="1"/>
        </xdr:cNvPicPr>
      </xdr:nvPicPr>
      <xdr:blipFill>
        <a:blip r:embed="rId90" cstate="print"/>
        <a:stretch>
          <a:fillRect/>
        </a:stretch>
      </xdr:blipFill>
      <xdr:spPr>
        <a:xfrm>
          <a:off x="82550" y="101497130"/>
          <a:ext cx="836295" cy="836930"/>
        </a:xfrm>
        <a:prstGeom prst="rect">
          <a:avLst/>
        </a:prstGeom>
      </xdr:spPr>
    </xdr:pic>
    <xdr:clientData/>
  </xdr:twoCellAnchor>
  <xdr:twoCellAnchor editAs="oneCell">
    <xdr:from>
      <xdr:col>0</xdr:col>
      <xdr:colOff>157370</xdr:colOff>
      <xdr:row>91</xdr:row>
      <xdr:rowOff>207066</xdr:rowOff>
    </xdr:from>
    <xdr:to>
      <xdr:col>0</xdr:col>
      <xdr:colOff>913128</xdr:colOff>
      <xdr:row>91</xdr:row>
      <xdr:rowOff>960782</xdr:rowOff>
    </xdr:to>
    <xdr:pic>
      <xdr:nvPicPr>
        <xdr:cNvPr id="92" name="图片 91" descr="QQ截图20170226121514.jpg"/>
        <xdr:cNvPicPr>
          <a:picLocks noChangeAspect="1"/>
        </xdr:cNvPicPr>
      </xdr:nvPicPr>
      <xdr:blipFill>
        <a:blip r:embed="rId91" cstate="print"/>
        <a:stretch>
          <a:fillRect/>
        </a:stretch>
      </xdr:blipFill>
      <xdr:spPr>
        <a:xfrm>
          <a:off x="156845" y="102724585"/>
          <a:ext cx="755650" cy="753745"/>
        </a:xfrm>
        <a:prstGeom prst="rect">
          <a:avLst/>
        </a:prstGeom>
      </xdr:spPr>
    </xdr:pic>
    <xdr:clientData/>
  </xdr:twoCellAnchor>
  <xdr:twoCellAnchor editAs="oneCell">
    <xdr:from>
      <xdr:col>0</xdr:col>
      <xdr:colOff>149088</xdr:colOff>
      <xdr:row>92</xdr:row>
      <xdr:rowOff>207065</xdr:rowOff>
    </xdr:from>
    <xdr:to>
      <xdr:col>0</xdr:col>
      <xdr:colOff>893513</xdr:colOff>
      <xdr:row>92</xdr:row>
      <xdr:rowOff>952500</xdr:rowOff>
    </xdr:to>
    <xdr:pic>
      <xdr:nvPicPr>
        <xdr:cNvPr id="93" name="图片 92" descr="QQ截图20170226194126.jpg"/>
        <xdr:cNvPicPr>
          <a:picLocks noChangeAspect="1"/>
        </xdr:cNvPicPr>
      </xdr:nvPicPr>
      <xdr:blipFill>
        <a:blip r:embed="rId92" cstate="print"/>
        <a:stretch>
          <a:fillRect/>
        </a:stretch>
      </xdr:blipFill>
      <xdr:spPr>
        <a:xfrm>
          <a:off x="148590" y="103877110"/>
          <a:ext cx="744855" cy="745490"/>
        </a:xfrm>
        <a:prstGeom prst="rect">
          <a:avLst/>
        </a:prstGeom>
      </xdr:spPr>
    </xdr:pic>
    <xdr:clientData/>
  </xdr:twoCellAnchor>
  <xdr:twoCellAnchor editAs="oneCell">
    <xdr:from>
      <xdr:col>0</xdr:col>
      <xdr:colOff>165653</xdr:colOff>
      <xdr:row>93</xdr:row>
      <xdr:rowOff>215349</xdr:rowOff>
    </xdr:from>
    <xdr:to>
      <xdr:col>0</xdr:col>
      <xdr:colOff>894521</xdr:colOff>
      <xdr:row>93</xdr:row>
      <xdr:rowOff>944217</xdr:rowOff>
    </xdr:to>
    <xdr:pic>
      <xdr:nvPicPr>
        <xdr:cNvPr id="94" name="图片 93" descr="QQ截图20170226211849.jpg"/>
        <xdr:cNvPicPr>
          <a:picLocks noChangeAspect="1"/>
        </xdr:cNvPicPr>
      </xdr:nvPicPr>
      <xdr:blipFill>
        <a:blip r:embed="rId93" cstate="print"/>
        <a:stretch>
          <a:fillRect/>
        </a:stretch>
      </xdr:blipFill>
      <xdr:spPr>
        <a:xfrm>
          <a:off x="165100" y="105037890"/>
          <a:ext cx="728980" cy="728345"/>
        </a:xfrm>
        <a:prstGeom prst="rect">
          <a:avLst/>
        </a:prstGeom>
      </xdr:spPr>
    </xdr:pic>
    <xdr:clientData/>
  </xdr:twoCellAnchor>
  <xdr:twoCellAnchor editAs="oneCell">
    <xdr:from>
      <xdr:col>0</xdr:col>
      <xdr:colOff>66262</xdr:colOff>
      <xdr:row>94</xdr:row>
      <xdr:rowOff>190500</xdr:rowOff>
    </xdr:from>
    <xdr:to>
      <xdr:col>0</xdr:col>
      <xdr:colOff>861392</xdr:colOff>
      <xdr:row>94</xdr:row>
      <xdr:rowOff>982445</xdr:rowOff>
    </xdr:to>
    <xdr:pic>
      <xdr:nvPicPr>
        <xdr:cNvPr id="95" name="图片 94" descr="QQ截图20170226215050.jpg"/>
        <xdr:cNvPicPr>
          <a:picLocks noChangeAspect="1"/>
        </xdr:cNvPicPr>
      </xdr:nvPicPr>
      <xdr:blipFill>
        <a:blip r:embed="rId94" cstate="print"/>
        <a:stretch>
          <a:fillRect/>
        </a:stretch>
      </xdr:blipFill>
      <xdr:spPr>
        <a:xfrm>
          <a:off x="66040" y="106165650"/>
          <a:ext cx="795020" cy="791845"/>
        </a:xfrm>
        <a:prstGeom prst="rect">
          <a:avLst/>
        </a:prstGeom>
      </xdr:spPr>
    </xdr:pic>
    <xdr:clientData/>
  </xdr:twoCellAnchor>
  <xdr:twoCellAnchor editAs="oneCell">
    <xdr:from>
      <xdr:col>0</xdr:col>
      <xdr:colOff>91110</xdr:colOff>
      <xdr:row>95</xdr:row>
      <xdr:rowOff>124240</xdr:rowOff>
    </xdr:from>
    <xdr:to>
      <xdr:col>0</xdr:col>
      <xdr:colOff>902806</xdr:colOff>
      <xdr:row>95</xdr:row>
      <xdr:rowOff>935936</xdr:rowOff>
    </xdr:to>
    <xdr:pic>
      <xdr:nvPicPr>
        <xdr:cNvPr id="96" name="图片 95" descr="QQ截图20170226225847.jpg"/>
        <xdr:cNvPicPr>
          <a:picLocks noChangeAspect="1"/>
        </xdr:cNvPicPr>
      </xdr:nvPicPr>
      <xdr:blipFill>
        <a:blip r:embed="rId95" cstate="print"/>
        <a:stretch>
          <a:fillRect/>
        </a:stretch>
      </xdr:blipFill>
      <xdr:spPr>
        <a:xfrm>
          <a:off x="90805" y="107251500"/>
          <a:ext cx="811530" cy="811530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96</xdr:row>
      <xdr:rowOff>107673</xdr:rowOff>
    </xdr:from>
    <xdr:to>
      <xdr:col>0</xdr:col>
      <xdr:colOff>960782</xdr:colOff>
      <xdr:row>96</xdr:row>
      <xdr:rowOff>1002194</xdr:rowOff>
    </xdr:to>
    <xdr:pic>
      <xdr:nvPicPr>
        <xdr:cNvPr id="97" name="图片 96" descr="QQ截图20170227231806.jpg"/>
        <xdr:cNvPicPr>
          <a:picLocks noChangeAspect="1"/>
        </xdr:cNvPicPr>
      </xdr:nvPicPr>
      <xdr:blipFill>
        <a:blip r:embed="rId96" cstate="print"/>
        <a:stretch>
          <a:fillRect/>
        </a:stretch>
      </xdr:blipFill>
      <xdr:spPr>
        <a:xfrm>
          <a:off x="66040" y="108387515"/>
          <a:ext cx="894715" cy="894715"/>
        </a:xfrm>
        <a:prstGeom prst="rect">
          <a:avLst/>
        </a:prstGeom>
      </xdr:spPr>
    </xdr:pic>
    <xdr:clientData/>
  </xdr:twoCellAnchor>
  <xdr:twoCellAnchor editAs="oneCell">
    <xdr:from>
      <xdr:col>0</xdr:col>
      <xdr:colOff>165653</xdr:colOff>
      <xdr:row>97</xdr:row>
      <xdr:rowOff>157370</xdr:rowOff>
    </xdr:from>
    <xdr:to>
      <xdr:col>0</xdr:col>
      <xdr:colOff>969065</xdr:colOff>
      <xdr:row>97</xdr:row>
      <xdr:rowOff>960782</xdr:rowOff>
    </xdr:to>
    <xdr:pic>
      <xdr:nvPicPr>
        <xdr:cNvPr id="98" name="图片 97" descr="QQ截图20170228212547.jpg"/>
        <xdr:cNvPicPr>
          <a:picLocks noChangeAspect="1"/>
        </xdr:cNvPicPr>
      </xdr:nvPicPr>
      <xdr:blipFill>
        <a:blip r:embed="rId97" cstate="print"/>
        <a:stretch>
          <a:fillRect/>
        </a:stretch>
      </xdr:blipFill>
      <xdr:spPr>
        <a:xfrm>
          <a:off x="165100" y="109589570"/>
          <a:ext cx="803910" cy="803910"/>
        </a:xfrm>
        <a:prstGeom prst="rect">
          <a:avLst/>
        </a:prstGeom>
      </xdr:spPr>
    </xdr:pic>
    <xdr:clientData/>
  </xdr:twoCellAnchor>
  <xdr:twoCellAnchor editAs="oneCell">
    <xdr:from>
      <xdr:col>0</xdr:col>
      <xdr:colOff>57978</xdr:colOff>
      <xdr:row>98</xdr:row>
      <xdr:rowOff>124240</xdr:rowOff>
    </xdr:from>
    <xdr:to>
      <xdr:col>0</xdr:col>
      <xdr:colOff>952500</xdr:colOff>
      <xdr:row>98</xdr:row>
      <xdr:rowOff>1017550</xdr:rowOff>
    </xdr:to>
    <xdr:pic>
      <xdr:nvPicPr>
        <xdr:cNvPr id="99" name="图片 98" descr="QQ截图20170228231729.jpg"/>
        <xdr:cNvPicPr>
          <a:picLocks noChangeAspect="1"/>
        </xdr:cNvPicPr>
      </xdr:nvPicPr>
      <xdr:blipFill>
        <a:blip r:embed="rId98" cstate="print"/>
        <a:stretch>
          <a:fillRect/>
        </a:stretch>
      </xdr:blipFill>
      <xdr:spPr>
        <a:xfrm>
          <a:off x="57785" y="110709075"/>
          <a:ext cx="894715" cy="893445"/>
        </a:xfrm>
        <a:prstGeom prst="rect">
          <a:avLst/>
        </a:prstGeom>
      </xdr:spPr>
    </xdr:pic>
    <xdr:clientData/>
  </xdr:twoCellAnchor>
  <xdr:twoCellAnchor editAs="oneCell">
    <xdr:from>
      <xdr:col>0</xdr:col>
      <xdr:colOff>149086</xdr:colOff>
      <xdr:row>99</xdr:row>
      <xdr:rowOff>165653</xdr:rowOff>
    </xdr:from>
    <xdr:to>
      <xdr:col>0</xdr:col>
      <xdr:colOff>869673</xdr:colOff>
      <xdr:row>99</xdr:row>
      <xdr:rowOff>881358</xdr:rowOff>
    </xdr:to>
    <xdr:pic>
      <xdr:nvPicPr>
        <xdr:cNvPr id="100" name="图片 99" descr="QQ截图20170301222925.jpg"/>
        <xdr:cNvPicPr>
          <a:picLocks noChangeAspect="1"/>
        </xdr:cNvPicPr>
      </xdr:nvPicPr>
      <xdr:blipFill>
        <a:blip r:embed="rId99" cstate="print"/>
        <a:stretch>
          <a:fillRect/>
        </a:stretch>
      </xdr:blipFill>
      <xdr:spPr>
        <a:xfrm>
          <a:off x="148590" y="111902875"/>
          <a:ext cx="720725" cy="715645"/>
        </a:xfrm>
        <a:prstGeom prst="rect">
          <a:avLst/>
        </a:prstGeom>
      </xdr:spPr>
    </xdr:pic>
    <xdr:clientData/>
  </xdr:twoCellAnchor>
  <xdr:twoCellAnchor>
    <xdr:from>
      <xdr:col>0</xdr:col>
      <xdr:colOff>45720</xdr:colOff>
      <xdr:row>100</xdr:row>
      <xdr:rowOff>20955</xdr:rowOff>
    </xdr:from>
    <xdr:to>
      <xdr:col>0</xdr:col>
      <xdr:colOff>947420</xdr:colOff>
      <xdr:row>100</xdr:row>
      <xdr:rowOff>1108710</xdr:rowOff>
    </xdr:to>
    <xdr:pic>
      <xdr:nvPicPr>
        <xdr:cNvPr id="101" name="图片 100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45720" y="112911255"/>
          <a:ext cx="901700" cy="108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9" Type="http://schemas.openxmlformats.org/officeDocument/2006/relationships/hyperlink" Target="https://detail.1688.com/offer/527867681565.html?spm=a261y.7663282.0.0.Kaa2mG&amp;sk=consign" TargetMode="External"/><Relationship Id="rId78" Type="http://schemas.openxmlformats.org/officeDocument/2006/relationships/hyperlink" Target="https://detail.1688.com/offer/537692338427.html?spm=a261y.7663282.0.0.QFQaep&amp;sk=consign" TargetMode="External"/><Relationship Id="rId77" Type="http://schemas.openxmlformats.org/officeDocument/2006/relationships/hyperlink" Target="https://detail.1688.com/offer/544047922082.html?spm=a261y.7663282.0.0.T2b6je&amp;sk=consign" TargetMode="External"/><Relationship Id="rId76" Type="http://schemas.openxmlformats.org/officeDocument/2006/relationships/hyperlink" Target="https://detail.1688.com/offer/520936774201.html?spm=b26110380.7927930.xshy005.1.uG7fI8" TargetMode="External"/><Relationship Id="rId75" Type="http://schemas.openxmlformats.org/officeDocument/2006/relationships/hyperlink" Target="https://detail.1688.com/offer/529046187326.html?spm=a261y.7663282.0.0.Mjtd5V" TargetMode="External"/><Relationship Id="rId74" Type="http://schemas.openxmlformats.org/officeDocument/2006/relationships/hyperlink" Target="https://detail.1688.com/offer/42014445347.html?spm=a2615.7691456.0.0.5dnJHf" TargetMode="External"/><Relationship Id="rId73" Type="http://schemas.openxmlformats.org/officeDocument/2006/relationships/hyperlink" Target="https://detail.1688.com/offer/522103653563.html?spm=0.0.0.0.WT9kMt" TargetMode="External"/><Relationship Id="rId72" Type="http://schemas.openxmlformats.org/officeDocument/2006/relationships/hyperlink" Target="https://detail.1688.com/offer/543503255375.html?spm=0.0.0.0.y8rolA" TargetMode="External"/><Relationship Id="rId71" Type="http://schemas.openxmlformats.org/officeDocument/2006/relationships/hyperlink" Target="https://detail.1688.com/offer/525774337749.html?spm=0.0.0.0.v042e3" TargetMode="External"/><Relationship Id="rId70" Type="http://schemas.openxmlformats.org/officeDocument/2006/relationships/hyperlink" Target="https://detail.1688.com/offer/535621646058.html?spm=a261y.7663282.0.0.lbAPWL&amp;sk=consign" TargetMode="External"/><Relationship Id="rId7" Type="http://schemas.openxmlformats.org/officeDocument/2006/relationships/hyperlink" Target="https://detail.1688.com/offer/534650922032.html" TargetMode="External"/><Relationship Id="rId69" Type="http://schemas.openxmlformats.org/officeDocument/2006/relationships/hyperlink" Target="https://detail.1688.com/offer/1006592548.html?spm=b26110380.7927930.tkhy006.2.zZHajR" TargetMode="External"/><Relationship Id="rId68" Type="http://schemas.openxmlformats.org/officeDocument/2006/relationships/hyperlink" Target="https://detail.1688.com/offer/540563368484.html?spm=a2615.7691456.0.0.HOgtg8" TargetMode="External"/><Relationship Id="rId67" Type="http://schemas.openxmlformats.org/officeDocument/2006/relationships/hyperlink" Target="https://detail.1688.com/offer/40127471168.html?spm=b26110380.sw1688.0.0.WdursY" TargetMode="External"/><Relationship Id="rId66" Type="http://schemas.openxmlformats.org/officeDocument/2006/relationships/hyperlink" Target="https://detail.1688.com/offer/543912393604.html?spm=b26110380.sw1037192.0.0.58eMB8" TargetMode="External"/><Relationship Id="rId65" Type="http://schemas.openxmlformats.org/officeDocument/2006/relationships/hyperlink" Target="https://detail.1688.com/offer/537988893971.html?spm=a2615.7691456.0.0.25U8zv" TargetMode="External"/><Relationship Id="rId64" Type="http://schemas.openxmlformats.org/officeDocument/2006/relationships/hyperlink" Target="https://detail.1688.com/offer/538011942737.html?spm=b26110380.sw1037192.0.0.Ny8x8X&amp;sk=consign" TargetMode="External"/><Relationship Id="rId63" Type="http://schemas.openxmlformats.org/officeDocument/2006/relationships/hyperlink" Target="https://detail.1688.com/offer/536567842860.html?spm=a2615.7691456.0.0.dZ4ybw" TargetMode="External"/><Relationship Id="rId62" Type="http://schemas.openxmlformats.org/officeDocument/2006/relationships/hyperlink" Target="https://detail.1688.com/offer/527317961357.html?spm=0.0.0.0.PZwCwW" TargetMode="External"/><Relationship Id="rId61" Type="http://schemas.openxmlformats.org/officeDocument/2006/relationships/hyperlink" Target="https://detail.1688.com/offer/543920170819.html?spm=a261y.7663282.0.0.TL5U4u&amp;sk=consign" TargetMode="External"/><Relationship Id="rId60" Type="http://schemas.openxmlformats.org/officeDocument/2006/relationships/hyperlink" Target="https://detail.1688.com/offer/542457925937.html?spm=a2615.7691456.0.0.f0Y32d" TargetMode="External"/><Relationship Id="rId6" Type="http://schemas.openxmlformats.org/officeDocument/2006/relationships/hyperlink" Target="https://detail.1688.com/offer/539601777542.html?spm=b26110380.8015204.1688002.1.tV3mIo" TargetMode="External"/><Relationship Id="rId59" Type="http://schemas.openxmlformats.org/officeDocument/2006/relationships/hyperlink" Target="https://detail.1688.com/offer/540415830695.html?spm=a2615.7691456.0.0.fxjODa" TargetMode="External"/><Relationship Id="rId58" Type="http://schemas.openxmlformats.org/officeDocument/2006/relationships/hyperlink" Target="https://detail.1688.com/offer/45422676746.html?spm=b26110380.8015204.xshy005.17.K9Fn6R" TargetMode="External"/><Relationship Id="rId57" Type="http://schemas.openxmlformats.org/officeDocument/2006/relationships/hyperlink" Target="https://detail.1688.com/offer/530505809495.html?spm=a2615.7691456.0.0.mwCaVr" TargetMode="External"/><Relationship Id="rId56" Type="http://schemas.openxmlformats.org/officeDocument/2006/relationships/hyperlink" Target="https://detail.1688.com/offer/536547771377.html?spm=a2615.7691456.0.0.0h3eHa" TargetMode="External"/><Relationship Id="rId55" Type="http://schemas.openxmlformats.org/officeDocument/2006/relationships/hyperlink" Target="https://detail.1688.com/offer/544238732440.html?spm=0.0.0.0.XUpSK3" TargetMode="External"/><Relationship Id="rId54" Type="http://schemas.openxmlformats.org/officeDocument/2006/relationships/hyperlink" Target="https://detail.1688.com/offer/529253294546.html?spm=a2615.7691456.0.0.Q2HHFu" TargetMode="External"/><Relationship Id="rId53" Type="http://schemas.openxmlformats.org/officeDocument/2006/relationships/hyperlink" Target="https://detail.1688.com/offer/537836876907.html?spm=0.0.0.0.aEJnan" TargetMode="External"/><Relationship Id="rId52" Type="http://schemas.openxmlformats.org/officeDocument/2006/relationships/hyperlink" Target="https://detail.1688.com/offer/542800642320.html?spm=b26110380.7927930.xshy005.529.St2Fw9" TargetMode="External"/><Relationship Id="rId51" Type="http://schemas.openxmlformats.org/officeDocument/2006/relationships/hyperlink" Target="https://detail.1688.com/offer/45288474070.html?spm=0.0.0.0.ROTFEe" TargetMode="External"/><Relationship Id="rId50" Type="http://schemas.openxmlformats.org/officeDocument/2006/relationships/hyperlink" Target="https://detail.1688.com/offer/520727227145.html?spm=b26110380.7927930.tkhy006.2.4cRHSy" TargetMode="External"/><Relationship Id="rId5" Type="http://schemas.openxmlformats.org/officeDocument/2006/relationships/hyperlink" Target="https://detail.1688.com/offer/521926765457.html?spm=a2615.7691456.0.0.Iw9wYb" TargetMode="External"/><Relationship Id="rId49" Type="http://schemas.openxmlformats.org/officeDocument/2006/relationships/hyperlink" Target="https://detail.1688.com/offer/543452736487.html?spm=a2615.7691456.0.0.UWc1Wy" TargetMode="External"/><Relationship Id="rId48" Type="http://schemas.openxmlformats.org/officeDocument/2006/relationships/hyperlink" Target="https://detail.1688.com/offer/542163784708.html?spm=0.0.0.0.D3IAEt" TargetMode="External"/><Relationship Id="rId47" Type="http://schemas.openxmlformats.org/officeDocument/2006/relationships/hyperlink" Target="https://detail.1688.com/offer/543879481659.html?spm=a2615.7691456.0.0.UWc1Wy" TargetMode="External"/><Relationship Id="rId46" Type="http://schemas.openxmlformats.org/officeDocument/2006/relationships/hyperlink" Target="https://detail.1688.com/offer/536596301611.html?spm=a2615.7691456.0.0.HFQWm0" TargetMode="External"/><Relationship Id="rId45" Type="http://schemas.openxmlformats.org/officeDocument/2006/relationships/hyperlink" Target="https://detail.1688.com/offer/1148584816.html?spm=0.0.0.0.oGhpUj" TargetMode="External"/><Relationship Id="rId44" Type="http://schemas.openxmlformats.org/officeDocument/2006/relationships/hyperlink" Target="https://detail.1688.com/offer/38711199781.html?spm=b26110380.8015204.tkhy006.2.g0hkme" TargetMode="External"/><Relationship Id="rId43" Type="http://schemas.openxmlformats.org/officeDocument/2006/relationships/hyperlink" Target="https://detail.1688.com/offer/45277079052.html?spm=a261y.7663282.0.0.8G3JEy&amp;sk=consign" TargetMode="External"/><Relationship Id="rId42" Type="http://schemas.openxmlformats.org/officeDocument/2006/relationships/hyperlink" Target="https://detail.1688.com/offer/45242512122.html?spm=a2615.7691456.0.0.SHHrUO" TargetMode="External"/><Relationship Id="rId41" Type="http://schemas.openxmlformats.org/officeDocument/2006/relationships/hyperlink" Target="https://detail.1688.com/offer/543614766781.html?spm=b26110380.8015204.tkhy006.2.m9SOm8" TargetMode="External"/><Relationship Id="rId40" Type="http://schemas.openxmlformats.org/officeDocument/2006/relationships/hyperlink" Target="https://detail.1688.com/offer/543024612109.html?spm=0.0.0.0.QG7IU6" TargetMode="External"/><Relationship Id="rId4" Type="http://schemas.openxmlformats.org/officeDocument/2006/relationships/hyperlink" Target="https://item.taobao.com/item.htm?spm=a230r.1.0.0.NVkYXr&amp;id=535812571550&amp;ns=1" TargetMode="External"/><Relationship Id="rId39" Type="http://schemas.openxmlformats.org/officeDocument/2006/relationships/hyperlink" Target="https://detail.1688.com/offer/542627436877.html?spm=b26110380.sw1037004.0.0.aYzCim&amp;sk=consign" TargetMode="External"/><Relationship Id="rId38" Type="http://schemas.openxmlformats.org/officeDocument/2006/relationships/hyperlink" Target="https://detail.1688.com/offer/527560763616.html?spm=b26110380.sw311.0.0.p4j2tp" TargetMode="External"/><Relationship Id="rId37" Type="http://schemas.openxmlformats.org/officeDocument/2006/relationships/hyperlink" Target="https://detail.1688.com/offer/525529106954.html?spm=a2615.7691456.0.0.4Tm2o6" TargetMode="External"/><Relationship Id="rId36" Type="http://schemas.openxmlformats.org/officeDocument/2006/relationships/hyperlink" Target="https://detail.1688.com/offer/525494755952.html?spm=a2615.7691456.0.0.2qsBMx" TargetMode="External"/><Relationship Id="rId35" Type="http://schemas.openxmlformats.org/officeDocument/2006/relationships/hyperlink" Target="https://detail.1688.com/offer/538321839564.html?spm=b26110380.sw1037005.0.0.jmc4NW" TargetMode="External"/><Relationship Id="rId34" Type="http://schemas.openxmlformats.org/officeDocument/2006/relationships/hyperlink" Target="https://detail.1688.com/offer/524129595472.html?spm=a2615.7691456.0.0.5vRcmp" TargetMode="External"/><Relationship Id="rId33" Type="http://schemas.openxmlformats.org/officeDocument/2006/relationships/hyperlink" Target="https://detail.1688.com/offer/534135284523.html?spm=a2615.2177701.0.0.bCxxaP" TargetMode="External"/><Relationship Id="rId32" Type="http://schemas.openxmlformats.org/officeDocument/2006/relationships/hyperlink" Target="https://detail.1688.com/offer/538656905495.html?spm=b26110380.sw1037004.0.0.dRfQA7&amp;sk=consign" TargetMode="External"/><Relationship Id="rId31" Type="http://schemas.openxmlformats.org/officeDocument/2006/relationships/hyperlink" Target="https://detail.1688.com/offer/531965973421.html?spm=a2615.7691456.0.0.MQ5cDO" TargetMode="External"/><Relationship Id="rId30" Type="http://schemas.openxmlformats.org/officeDocument/2006/relationships/hyperlink" Target="https://detail.1688.com/offer/531232169182.html?spm=a261y.7663282.0.0.1DCfuw" TargetMode="External"/><Relationship Id="rId3" Type="http://schemas.openxmlformats.org/officeDocument/2006/relationships/hyperlink" Target="https://detail.1688.com/offer/532946594199.html?spm=a2615.7691456.0.0.KfqxAP" TargetMode="External"/><Relationship Id="rId29" Type="http://schemas.openxmlformats.org/officeDocument/2006/relationships/hyperlink" Target="https://detail.1688.com/offer/523975460031.html?spm=b26110380.8015204.1688002.1.dPdaJX" TargetMode="External"/><Relationship Id="rId28" Type="http://schemas.openxmlformats.org/officeDocument/2006/relationships/hyperlink" Target="https://detail.1688.com/offer/39363390916.html?spm=b26110380.sw56474001.0.0.AOuyqk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04"/>
  <sheetViews>
    <sheetView tabSelected="1" zoomScale="115" zoomScaleNormal="115" topLeftCell="F1" workbookViewId="0">
      <pane ySplit="1" topLeftCell="A99" activePane="bottomLeft" state="frozen"/>
      <selection/>
      <selection pane="bottomLeft" activeCell="D69" sqref="D69"/>
    </sheetView>
  </sheetViews>
  <sheetFormatPr defaultColWidth="9" defaultRowHeight="14"/>
  <cols>
    <col min="1" max="1" width="14.1272727272727" customWidth="1"/>
    <col min="2" max="2" width="9.5" customWidth="1"/>
    <col min="3" max="3" width="7.5" customWidth="1"/>
    <col min="4" max="4" width="17.3727272727273" customWidth="1"/>
    <col min="5" max="5" width="7.25454545454545" customWidth="1"/>
    <col min="6" max="6" width="8.87272727272727" customWidth="1"/>
    <col min="7" max="7" width="7.5" customWidth="1"/>
    <col min="8" max="8" width="7.37272727272727" customWidth="1"/>
    <col min="10" max="10" width="10.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ht="86.25" customHeight="1" spans="1:18">
      <c r="A2" s="4"/>
      <c r="B2" s="4">
        <v>16072601</v>
      </c>
      <c r="C2" s="4" t="s">
        <v>18</v>
      </c>
      <c r="D2" s="4" t="s">
        <v>19</v>
      </c>
      <c r="E2" s="4">
        <v>33</v>
      </c>
      <c r="F2" s="4">
        <v>2</v>
      </c>
      <c r="G2" s="6">
        <v>0.25</v>
      </c>
      <c r="H2" s="7">
        <v>0.3</v>
      </c>
      <c r="I2" s="6">
        <v>0.15</v>
      </c>
      <c r="J2" s="14">
        <f t="shared" ref="J2:J49" si="0">(E2+F2+($K$104*H2+$M$104)*$L$104)/(1-G2)/(1-$O$104)/(1-I2)/$N$104</f>
        <v>16.8747806027782</v>
      </c>
      <c r="K2" s="15">
        <f t="shared" ref="K2:K6" si="1">(E2+F2+($K$104*H2+$M$104)*$L$104)/(1-G2)/(1-$P$104)/(1-I2)/$N$104</f>
        <v>18.2644684171246</v>
      </c>
      <c r="L2" s="4">
        <f t="shared" ref="L2:L6" si="2">E2+F2+($K$104*H2+$M$104)*$L$104</f>
        <v>67.3</v>
      </c>
      <c r="M2" s="16">
        <f t="shared" ref="M2:M6" si="3">L2/(1-G2)/(1-$O$104)/$N$104</f>
        <v>14.3435635123615</v>
      </c>
      <c r="N2" s="16">
        <f t="shared" ref="N2:N6" si="4">L2/(1-G2)/(1-$P$104)/$N$104</f>
        <v>15.5247981545559</v>
      </c>
      <c r="O2" s="16">
        <f t="shared" ref="O2:O6" si="5">L2/(1-G2)/$N$104</f>
        <v>13.1960784313726</v>
      </c>
      <c r="P2" s="17">
        <f t="shared" ref="P2:P6" si="6">O2*$N$104-L2</f>
        <v>22.4333333333333</v>
      </c>
      <c r="Q2" s="4">
        <v>1</v>
      </c>
      <c r="R2" s="4">
        <v>0</v>
      </c>
    </row>
    <row r="3" ht="86.25" customHeight="1" spans="1:18">
      <c r="A3" s="4"/>
      <c r="B3" s="4">
        <v>16072701</v>
      </c>
      <c r="C3" s="4" t="s">
        <v>18</v>
      </c>
      <c r="D3" s="4" t="s">
        <v>20</v>
      </c>
      <c r="E3" s="4">
        <v>12</v>
      </c>
      <c r="F3" s="4">
        <v>3</v>
      </c>
      <c r="G3" s="6">
        <v>0.25</v>
      </c>
      <c r="H3" s="7">
        <v>0.2</v>
      </c>
      <c r="I3" s="6">
        <v>0.25</v>
      </c>
      <c r="J3" s="14">
        <f t="shared" si="0"/>
        <v>11.02585961921</v>
      </c>
      <c r="K3" s="15">
        <f t="shared" si="1"/>
        <v>11.9338715878508</v>
      </c>
      <c r="L3" s="4">
        <f t="shared" si="2"/>
        <v>38.8</v>
      </c>
      <c r="M3" s="16">
        <f t="shared" si="3"/>
        <v>8.2693947144075</v>
      </c>
      <c r="N3" s="16">
        <f t="shared" si="4"/>
        <v>8.95040369088812</v>
      </c>
      <c r="O3" s="16">
        <f t="shared" si="5"/>
        <v>7.6078431372549</v>
      </c>
      <c r="P3" s="17">
        <f t="shared" si="6"/>
        <v>12.9333333333333</v>
      </c>
      <c r="Q3" s="4">
        <v>1</v>
      </c>
      <c r="R3" s="4">
        <v>1</v>
      </c>
    </row>
    <row r="4" ht="69.75" customHeight="1" spans="1:18">
      <c r="A4" s="4"/>
      <c r="B4" s="4">
        <v>16072901</v>
      </c>
      <c r="C4" s="4" t="s">
        <v>21</v>
      </c>
      <c r="D4" s="8" t="s">
        <v>22</v>
      </c>
      <c r="E4" s="4">
        <v>34</v>
      </c>
      <c r="F4" s="4">
        <v>5</v>
      </c>
      <c r="G4" s="6">
        <v>0.25</v>
      </c>
      <c r="H4" s="4">
        <v>0.2</v>
      </c>
      <c r="I4" s="6">
        <v>0.3</v>
      </c>
      <c r="J4" s="14">
        <f t="shared" si="0"/>
        <v>19.1206917549629</v>
      </c>
      <c r="K4" s="15">
        <f t="shared" si="1"/>
        <v>20.6953369583127</v>
      </c>
      <c r="L4" s="4">
        <f t="shared" si="2"/>
        <v>62.8</v>
      </c>
      <c r="M4" s="16">
        <f t="shared" si="3"/>
        <v>13.384484228474</v>
      </c>
      <c r="N4" s="16">
        <f t="shared" si="4"/>
        <v>14.4867358708189</v>
      </c>
      <c r="O4" s="16">
        <f t="shared" si="5"/>
        <v>12.3137254901961</v>
      </c>
      <c r="P4" s="17">
        <f t="shared" si="6"/>
        <v>20.9333333333333</v>
      </c>
      <c r="Q4" s="4">
        <v>1</v>
      </c>
      <c r="R4" s="4">
        <v>1</v>
      </c>
    </row>
    <row r="5" ht="78" customHeight="1" spans="1:18">
      <c r="A5" s="4"/>
      <c r="B5" s="4">
        <v>16073001</v>
      </c>
      <c r="C5" s="4" t="s">
        <v>23</v>
      </c>
      <c r="D5" s="8" t="s">
        <v>24</v>
      </c>
      <c r="E5" s="4">
        <v>27</v>
      </c>
      <c r="F5" s="4">
        <v>5</v>
      </c>
      <c r="G5" s="6">
        <v>0.25</v>
      </c>
      <c r="H5" s="4">
        <v>0.4</v>
      </c>
      <c r="I5" s="6">
        <v>0.15</v>
      </c>
      <c r="J5" s="14">
        <f t="shared" si="0"/>
        <v>18.2538488541197</v>
      </c>
      <c r="K5" s="15">
        <f t="shared" si="1"/>
        <v>19.7571069950472</v>
      </c>
      <c r="L5" s="4">
        <f t="shared" si="2"/>
        <v>72.8</v>
      </c>
      <c r="M5" s="16">
        <f t="shared" si="3"/>
        <v>15.5157715260017</v>
      </c>
      <c r="N5" s="16">
        <f t="shared" si="4"/>
        <v>16.7935409457901</v>
      </c>
      <c r="O5" s="16">
        <f t="shared" si="5"/>
        <v>14.2745098039216</v>
      </c>
      <c r="P5" s="17">
        <f t="shared" si="6"/>
        <v>24.2666666666667</v>
      </c>
      <c r="Q5" s="4">
        <v>1</v>
      </c>
      <c r="R5" s="4">
        <v>1</v>
      </c>
    </row>
    <row r="6" ht="78" customHeight="1" spans="1:19">
      <c r="A6" s="7"/>
      <c r="B6" s="4">
        <v>16073002</v>
      </c>
      <c r="C6" s="4" t="s">
        <v>25</v>
      </c>
      <c r="D6" s="8" t="s">
        <v>26</v>
      </c>
      <c r="E6" s="4">
        <v>31</v>
      </c>
      <c r="F6" s="4">
        <v>2</v>
      </c>
      <c r="G6" s="6">
        <v>0.2</v>
      </c>
      <c r="H6" s="4">
        <v>0.3</v>
      </c>
      <c r="I6" s="6">
        <v>0.15</v>
      </c>
      <c r="J6" s="14">
        <f t="shared" si="0"/>
        <v>15.3499699112381</v>
      </c>
      <c r="K6" s="15">
        <f t="shared" si="1"/>
        <v>16.6140850803989</v>
      </c>
      <c r="L6" s="4">
        <f t="shared" si="2"/>
        <v>65.3</v>
      </c>
      <c r="M6" s="16">
        <f t="shared" si="3"/>
        <v>13.0474744245524</v>
      </c>
      <c r="N6" s="16">
        <f t="shared" si="4"/>
        <v>14.1219723183391</v>
      </c>
      <c r="O6" s="16">
        <f t="shared" si="5"/>
        <v>12.0036764705882</v>
      </c>
      <c r="P6" s="17">
        <f t="shared" si="6"/>
        <v>16.325</v>
      </c>
      <c r="Q6" s="4">
        <v>0</v>
      </c>
      <c r="R6" s="4">
        <v>1</v>
      </c>
      <c r="S6" s="10" t="s">
        <v>26</v>
      </c>
    </row>
    <row r="7" ht="69" customHeight="1" spans="1:18">
      <c r="A7" s="4"/>
      <c r="B7" s="4">
        <v>16080301</v>
      </c>
      <c r="C7" s="4" t="s">
        <v>23</v>
      </c>
      <c r="D7" s="4" t="s">
        <v>27</v>
      </c>
      <c r="E7" s="4">
        <v>23</v>
      </c>
      <c r="F7" s="4">
        <v>5</v>
      </c>
      <c r="G7" s="6">
        <v>0.25</v>
      </c>
      <c r="H7" s="4">
        <v>0.4</v>
      </c>
      <c r="I7" s="6">
        <v>0.15</v>
      </c>
      <c r="J7" s="14">
        <f t="shared" si="0"/>
        <v>17.2508901258713</v>
      </c>
      <c r="K7" s="15">
        <f t="shared" ref="K7:K49" si="7">(E7+F7+($K$104*H7+$M$104)*$L$104)/(1-G7)/(1-$P$104)/(1-I7)/$N$104</f>
        <v>18.671551665649</v>
      </c>
      <c r="L7" s="4">
        <f t="shared" ref="L7:L49" si="8">E7+F7+($K$104*H7+$M$104)*$L$104</f>
        <v>68.8</v>
      </c>
      <c r="M7" s="16">
        <f t="shared" ref="M7:M49" si="9">L7/(1-G7)/(1-$O$104)/$N$104</f>
        <v>14.6632566069906</v>
      </c>
      <c r="N7" s="16">
        <f t="shared" ref="N7:N49" si="10">L7/(1-G7)/(1-$P$104)/$N$104</f>
        <v>15.8708189158016</v>
      </c>
      <c r="O7" s="16">
        <f t="shared" ref="O7:O49" si="11">L7/(1-G7)/$N$104</f>
        <v>13.4901960784314</v>
      </c>
      <c r="P7" s="17">
        <f t="shared" ref="P7:P49" si="12">O7*$N$104-L7</f>
        <v>22.9333333333333</v>
      </c>
      <c r="Q7" s="4">
        <v>1</v>
      </c>
      <c r="R7" s="4">
        <v>1</v>
      </c>
    </row>
    <row r="8" ht="78" customHeight="1" spans="2:18">
      <c r="B8">
        <v>16080401</v>
      </c>
      <c r="C8" s="4" t="s">
        <v>28</v>
      </c>
      <c r="D8" s="9" t="s">
        <v>29</v>
      </c>
      <c r="E8">
        <v>39</v>
      </c>
      <c r="F8">
        <v>5</v>
      </c>
      <c r="G8" s="6">
        <v>0.2</v>
      </c>
      <c r="H8">
        <v>0.45</v>
      </c>
      <c r="I8" s="18">
        <v>0.5</v>
      </c>
      <c r="J8" s="14">
        <f t="shared" si="0"/>
        <v>35.5858375959079</v>
      </c>
      <c r="K8" s="15">
        <f t="shared" si="7"/>
        <v>38.5164359861592</v>
      </c>
      <c r="L8" s="4">
        <f t="shared" si="8"/>
        <v>89.05</v>
      </c>
      <c r="M8" s="16">
        <f t="shared" si="9"/>
        <v>17.792918797954</v>
      </c>
      <c r="N8" s="16">
        <f t="shared" si="10"/>
        <v>19.2582179930796</v>
      </c>
      <c r="O8" s="16">
        <f t="shared" si="11"/>
        <v>16.3694852941176</v>
      </c>
      <c r="P8" s="17">
        <f t="shared" si="12"/>
        <v>22.2625</v>
      </c>
      <c r="Q8">
        <v>1</v>
      </c>
      <c r="R8">
        <v>1</v>
      </c>
    </row>
    <row r="9" ht="92.25" customHeight="1" spans="2:18">
      <c r="B9">
        <v>16100801</v>
      </c>
      <c r="C9" s="4" t="s">
        <v>18</v>
      </c>
      <c r="D9" s="9" t="s">
        <v>30</v>
      </c>
      <c r="E9">
        <v>32</v>
      </c>
      <c r="F9">
        <v>2</v>
      </c>
      <c r="G9" s="6">
        <v>0.25</v>
      </c>
      <c r="H9">
        <v>0.45</v>
      </c>
      <c r="I9" s="18">
        <v>0.2</v>
      </c>
      <c r="J9" s="14">
        <f t="shared" si="0"/>
        <v>21.0597826086956</v>
      </c>
      <c r="K9" s="15">
        <f t="shared" si="7"/>
        <v>22.7941176470588</v>
      </c>
      <c r="L9" s="4">
        <f t="shared" si="8"/>
        <v>79.05</v>
      </c>
      <c r="M9" s="16">
        <f t="shared" si="9"/>
        <v>16.8478260869565</v>
      </c>
      <c r="N9" s="16">
        <f t="shared" si="10"/>
        <v>18.2352941176471</v>
      </c>
      <c r="O9" s="16">
        <f t="shared" si="11"/>
        <v>15.5</v>
      </c>
      <c r="P9" s="17">
        <f t="shared" si="12"/>
        <v>26.35</v>
      </c>
      <c r="Q9">
        <v>1</v>
      </c>
      <c r="R9">
        <v>1</v>
      </c>
    </row>
    <row r="10" ht="89.25" customHeight="1" spans="2:18">
      <c r="B10">
        <v>16100901</v>
      </c>
      <c r="C10" s="4" t="s">
        <v>18</v>
      </c>
      <c r="D10" s="9" t="s">
        <v>31</v>
      </c>
      <c r="E10">
        <v>46</v>
      </c>
      <c r="F10">
        <v>2</v>
      </c>
      <c r="G10" s="6">
        <v>0.25</v>
      </c>
      <c r="H10">
        <v>0.8</v>
      </c>
      <c r="I10" s="18">
        <v>0.3</v>
      </c>
      <c r="J10" s="14">
        <f t="shared" si="0"/>
        <v>37.3888685909146</v>
      </c>
      <c r="K10" s="15">
        <f t="shared" si="7"/>
        <v>40.467951886637</v>
      </c>
      <c r="L10" s="4">
        <f t="shared" si="8"/>
        <v>122.8</v>
      </c>
      <c r="M10" s="16">
        <f t="shared" si="9"/>
        <v>26.1722080136402</v>
      </c>
      <c r="N10" s="16">
        <f t="shared" si="10"/>
        <v>28.3275663206459</v>
      </c>
      <c r="O10" s="16">
        <f t="shared" si="11"/>
        <v>24.078431372549</v>
      </c>
      <c r="P10" s="17">
        <f t="shared" si="12"/>
        <v>40.9333333333333</v>
      </c>
      <c r="Q10">
        <v>1</v>
      </c>
      <c r="R10">
        <v>1</v>
      </c>
    </row>
    <row r="11" ht="95.25" customHeight="1" spans="2:18">
      <c r="B11">
        <v>16101601</v>
      </c>
      <c r="C11" s="4" t="s">
        <v>18</v>
      </c>
      <c r="D11" s="9" t="s">
        <v>32</v>
      </c>
      <c r="E11">
        <v>88</v>
      </c>
      <c r="F11">
        <v>2</v>
      </c>
      <c r="G11" s="6">
        <v>0.25</v>
      </c>
      <c r="H11">
        <v>0.4</v>
      </c>
      <c r="I11" s="18">
        <v>0.15</v>
      </c>
      <c r="J11" s="14">
        <f t="shared" si="0"/>
        <v>32.7967504137205</v>
      </c>
      <c r="K11" s="15">
        <f t="shared" si="7"/>
        <v>35.497659271321</v>
      </c>
      <c r="L11" s="4">
        <f t="shared" si="8"/>
        <v>130.8</v>
      </c>
      <c r="M11" s="16">
        <f t="shared" si="9"/>
        <v>27.8772378516624</v>
      </c>
      <c r="N11" s="16">
        <f t="shared" si="10"/>
        <v>30.1730103806228</v>
      </c>
      <c r="O11" s="16">
        <f t="shared" si="11"/>
        <v>25.6470588235294</v>
      </c>
      <c r="P11" s="17">
        <f t="shared" si="12"/>
        <v>43.6</v>
      </c>
      <c r="Q11">
        <v>1</v>
      </c>
      <c r="R11">
        <v>1</v>
      </c>
    </row>
    <row r="12" ht="81.75" customHeight="1" spans="2:18">
      <c r="B12">
        <v>16101602</v>
      </c>
      <c r="C12" s="4" t="s">
        <v>18</v>
      </c>
      <c r="D12" s="9" t="s">
        <v>33</v>
      </c>
      <c r="E12">
        <v>78</v>
      </c>
      <c r="F12">
        <v>2</v>
      </c>
      <c r="G12" s="6">
        <v>0.26</v>
      </c>
      <c r="H12">
        <v>0.5</v>
      </c>
      <c r="I12" s="18">
        <v>0.15</v>
      </c>
      <c r="J12" s="14">
        <f t="shared" si="0"/>
        <v>32.8587576594196</v>
      </c>
      <c r="K12" s="15">
        <f t="shared" si="7"/>
        <v>35.5647729960777</v>
      </c>
      <c r="L12" s="4">
        <f t="shared" si="8"/>
        <v>129.3</v>
      </c>
      <c r="M12" s="16">
        <f t="shared" si="9"/>
        <v>27.9299440105067</v>
      </c>
      <c r="N12" s="16">
        <f t="shared" si="10"/>
        <v>30.230057046666</v>
      </c>
      <c r="O12" s="16">
        <f t="shared" si="11"/>
        <v>25.6955484896661</v>
      </c>
      <c r="P12" s="17">
        <f t="shared" si="12"/>
        <v>45.4297297297297</v>
      </c>
      <c r="Q12">
        <v>0</v>
      </c>
      <c r="R12">
        <v>1</v>
      </c>
    </row>
    <row r="13" ht="89.1" customHeight="1" spans="2:18">
      <c r="B13">
        <v>16101701</v>
      </c>
      <c r="C13" s="4" t="s">
        <v>23</v>
      </c>
      <c r="D13" s="9" t="s">
        <v>34</v>
      </c>
      <c r="E13">
        <v>23</v>
      </c>
      <c r="F13">
        <v>1</v>
      </c>
      <c r="G13" s="6">
        <v>0.25</v>
      </c>
      <c r="H13">
        <v>0.35</v>
      </c>
      <c r="I13" s="18">
        <v>0.15</v>
      </c>
      <c r="J13" s="14">
        <f t="shared" si="0"/>
        <v>15.1822877488591</v>
      </c>
      <c r="K13" s="15">
        <f t="shared" si="7"/>
        <v>16.4325937987652</v>
      </c>
      <c r="L13" s="4">
        <f t="shared" si="8"/>
        <v>60.55</v>
      </c>
      <c r="M13" s="16">
        <f t="shared" si="9"/>
        <v>12.9049445865303</v>
      </c>
      <c r="N13" s="16">
        <f t="shared" si="10"/>
        <v>13.9677047289504</v>
      </c>
      <c r="O13" s="16">
        <f t="shared" si="11"/>
        <v>11.8725490196078</v>
      </c>
      <c r="P13" s="17">
        <f t="shared" si="12"/>
        <v>20.1833333333333</v>
      </c>
      <c r="Q13">
        <v>1</v>
      </c>
      <c r="R13">
        <v>1</v>
      </c>
    </row>
    <row r="14" ht="84" customHeight="1" spans="2:18">
      <c r="B14">
        <v>16101703</v>
      </c>
      <c r="C14" s="4" t="s">
        <v>28</v>
      </c>
      <c r="D14" s="10" t="s">
        <v>35</v>
      </c>
      <c r="E14">
        <v>80</v>
      </c>
      <c r="F14">
        <v>2</v>
      </c>
      <c r="G14" s="6">
        <v>0.25</v>
      </c>
      <c r="H14">
        <v>0.6</v>
      </c>
      <c r="I14" s="18">
        <v>0.5</v>
      </c>
      <c r="J14" s="14">
        <f t="shared" si="0"/>
        <v>59.5907928388747</v>
      </c>
      <c r="K14" s="15">
        <f t="shared" si="7"/>
        <v>64.4982698961938</v>
      </c>
      <c r="L14" s="4">
        <f t="shared" si="8"/>
        <v>139.8</v>
      </c>
      <c r="M14" s="16">
        <f t="shared" si="9"/>
        <v>29.7953964194373</v>
      </c>
      <c r="N14" s="16">
        <f t="shared" si="10"/>
        <v>32.2491349480969</v>
      </c>
      <c r="O14" s="16">
        <f t="shared" si="11"/>
        <v>27.4117647058824</v>
      </c>
      <c r="P14" s="17">
        <f t="shared" si="12"/>
        <v>46.6</v>
      </c>
      <c r="Q14">
        <v>0</v>
      </c>
      <c r="R14">
        <v>1</v>
      </c>
    </row>
    <row r="15" ht="90.75" customHeight="1" spans="2:18">
      <c r="B15">
        <v>16101702</v>
      </c>
      <c r="C15" s="4" t="s">
        <v>36</v>
      </c>
      <c r="D15" s="10" t="s">
        <v>37</v>
      </c>
      <c r="E15">
        <v>50</v>
      </c>
      <c r="F15">
        <v>1</v>
      </c>
      <c r="G15" s="6">
        <v>0.25</v>
      </c>
      <c r="H15">
        <v>0.4</v>
      </c>
      <c r="I15" s="18">
        <v>0.15</v>
      </c>
      <c r="J15" s="14">
        <f t="shared" si="0"/>
        <v>23.0179028132992</v>
      </c>
      <c r="K15" s="15">
        <f t="shared" si="7"/>
        <v>24.9134948096886</v>
      </c>
      <c r="L15" s="4">
        <f t="shared" si="8"/>
        <v>91.8</v>
      </c>
      <c r="M15" s="16">
        <f t="shared" si="9"/>
        <v>19.5652173913043</v>
      </c>
      <c r="N15" s="16">
        <f t="shared" si="10"/>
        <v>21.1764705882353</v>
      </c>
      <c r="O15" s="16">
        <f t="shared" si="11"/>
        <v>18</v>
      </c>
      <c r="P15" s="17">
        <f t="shared" si="12"/>
        <v>30.6</v>
      </c>
      <c r="Q15">
        <v>0</v>
      </c>
      <c r="R15">
        <v>1</v>
      </c>
    </row>
    <row r="16" ht="90.75" customHeight="1" spans="2:18">
      <c r="B16">
        <v>16101901</v>
      </c>
      <c r="C16" s="4" t="s">
        <v>38</v>
      </c>
      <c r="D16" s="9" t="s">
        <v>39</v>
      </c>
      <c r="E16">
        <v>18</v>
      </c>
      <c r="F16">
        <v>2</v>
      </c>
      <c r="G16" s="6">
        <v>0.2</v>
      </c>
      <c r="H16">
        <v>0.2</v>
      </c>
      <c r="I16" s="18">
        <v>0.25</v>
      </c>
      <c r="J16" s="14">
        <f t="shared" si="0"/>
        <v>11.6687979539642</v>
      </c>
      <c r="K16" s="15">
        <f t="shared" si="7"/>
        <v>12.6297577854671</v>
      </c>
      <c r="L16" s="4">
        <f t="shared" si="8"/>
        <v>43.8</v>
      </c>
      <c r="M16" s="16">
        <f t="shared" si="9"/>
        <v>8.75159846547314</v>
      </c>
      <c r="N16" s="16">
        <f t="shared" si="10"/>
        <v>9.47231833910035</v>
      </c>
      <c r="O16" s="16">
        <f t="shared" si="11"/>
        <v>8.05147058823529</v>
      </c>
      <c r="P16" s="17">
        <f t="shared" si="12"/>
        <v>10.95</v>
      </c>
      <c r="Q16">
        <v>0</v>
      </c>
      <c r="R16">
        <v>1</v>
      </c>
    </row>
    <row r="17" ht="90.75" customHeight="1" spans="2:18">
      <c r="B17">
        <v>16110801</v>
      </c>
      <c r="C17" s="4" t="s">
        <v>23</v>
      </c>
      <c r="D17" s="10" t="s">
        <v>40</v>
      </c>
      <c r="E17">
        <v>20</v>
      </c>
      <c r="F17">
        <v>5</v>
      </c>
      <c r="G17" s="6">
        <v>0.25</v>
      </c>
      <c r="H17">
        <v>0.4</v>
      </c>
      <c r="I17" s="18">
        <v>0.15</v>
      </c>
      <c r="J17" s="14">
        <f t="shared" si="0"/>
        <v>16.4986710796851</v>
      </c>
      <c r="K17" s="15">
        <f t="shared" si="7"/>
        <v>17.8573851686003</v>
      </c>
      <c r="L17" s="4">
        <f t="shared" si="8"/>
        <v>65.8</v>
      </c>
      <c r="M17" s="16">
        <f t="shared" si="9"/>
        <v>14.0238704177323</v>
      </c>
      <c r="N17" s="16">
        <f t="shared" si="10"/>
        <v>15.1787773933103</v>
      </c>
      <c r="O17" s="16">
        <f t="shared" si="11"/>
        <v>12.9019607843137</v>
      </c>
      <c r="P17" s="17">
        <f t="shared" si="12"/>
        <v>21.9333333333333</v>
      </c>
      <c r="Q17" s="18">
        <v>0.15</v>
      </c>
      <c r="R17" s="18">
        <v>0.45</v>
      </c>
    </row>
    <row r="18" ht="90.75" customHeight="1" spans="2:18">
      <c r="B18">
        <v>16110802</v>
      </c>
      <c r="C18" s="4" t="s">
        <v>23</v>
      </c>
      <c r="D18" s="11" t="s">
        <v>41</v>
      </c>
      <c r="E18">
        <v>20</v>
      </c>
      <c r="F18">
        <v>5</v>
      </c>
      <c r="G18" s="6">
        <v>0.25</v>
      </c>
      <c r="H18">
        <v>0.4</v>
      </c>
      <c r="I18" s="18">
        <v>0.15</v>
      </c>
      <c r="J18" s="14">
        <f t="shared" si="0"/>
        <v>16.4986710796851</v>
      </c>
      <c r="K18" s="15">
        <f t="shared" si="7"/>
        <v>17.8573851686003</v>
      </c>
      <c r="L18" s="4">
        <f t="shared" si="8"/>
        <v>65.8</v>
      </c>
      <c r="M18" s="16">
        <f t="shared" si="9"/>
        <v>14.0238704177323</v>
      </c>
      <c r="N18" s="16">
        <f t="shared" si="10"/>
        <v>15.1787773933103</v>
      </c>
      <c r="O18" s="16">
        <f t="shared" si="11"/>
        <v>12.9019607843137</v>
      </c>
      <c r="P18" s="17">
        <f t="shared" si="12"/>
        <v>21.9333333333333</v>
      </c>
      <c r="Q18" s="18">
        <v>0.15</v>
      </c>
      <c r="R18" s="18">
        <v>0.4</v>
      </c>
    </row>
    <row r="19" ht="90.75" customHeight="1" spans="2:18">
      <c r="B19">
        <v>16110901</v>
      </c>
      <c r="C19" s="4" t="s">
        <v>42</v>
      </c>
      <c r="D19" s="10" t="s">
        <v>43</v>
      </c>
      <c r="E19">
        <v>18.5</v>
      </c>
      <c r="F19">
        <v>2</v>
      </c>
      <c r="G19" s="6">
        <v>0.25</v>
      </c>
      <c r="H19">
        <v>0.15</v>
      </c>
      <c r="I19" s="18">
        <v>0.5</v>
      </c>
      <c r="J19" s="14">
        <f t="shared" si="0"/>
        <v>17.0716112531969</v>
      </c>
      <c r="K19" s="15">
        <f t="shared" si="7"/>
        <v>18.477508650519</v>
      </c>
      <c r="L19" s="4">
        <f t="shared" si="8"/>
        <v>40.05</v>
      </c>
      <c r="M19" s="16">
        <f t="shared" si="9"/>
        <v>8.53580562659847</v>
      </c>
      <c r="N19" s="16">
        <f t="shared" si="10"/>
        <v>9.23875432525952</v>
      </c>
      <c r="O19" s="16">
        <f t="shared" si="11"/>
        <v>7.85294117647059</v>
      </c>
      <c r="P19" s="17">
        <f t="shared" si="12"/>
        <v>13.35</v>
      </c>
      <c r="Q19">
        <v>15</v>
      </c>
      <c r="R19">
        <v>50</v>
      </c>
    </row>
    <row r="20" ht="90.75" customHeight="1" spans="2:18">
      <c r="B20">
        <v>16111001</v>
      </c>
      <c r="C20" s="4" t="s">
        <v>18</v>
      </c>
      <c r="D20" s="10" t="s">
        <v>44</v>
      </c>
      <c r="E20">
        <v>25.5</v>
      </c>
      <c r="F20">
        <v>3</v>
      </c>
      <c r="G20" s="6">
        <v>0.25</v>
      </c>
      <c r="H20">
        <v>0.3</v>
      </c>
      <c r="I20" s="18">
        <v>0.3</v>
      </c>
      <c r="J20" s="14">
        <f t="shared" si="0"/>
        <v>18.5117525270978</v>
      </c>
      <c r="K20" s="15">
        <f t="shared" si="7"/>
        <v>20.0362497940353</v>
      </c>
      <c r="L20" s="4">
        <f t="shared" si="8"/>
        <v>60.8</v>
      </c>
      <c r="M20" s="16">
        <f t="shared" si="9"/>
        <v>12.9582267689685</v>
      </c>
      <c r="N20" s="16">
        <f t="shared" si="10"/>
        <v>14.0253748558247</v>
      </c>
      <c r="O20" s="16">
        <f t="shared" si="11"/>
        <v>11.921568627451</v>
      </c>
      <c r="P20" s="17">
        <f t="shared" si="12"/>
        <v>20.2666666666667</v>
      </c>
      <c r="R20">
        <v>30</v>
      </c>
    </row>
    <row r="21" ht="90.75" customHeight="1" spans="2:18">
      <c r="B21">
        <v>16111901</v>
      </c>
      <c r="C21" s="4" t="s">
        <v>21</v>
      </c>
      <c r="D21" s="10" t="s">
        <v>45</v>
      </c>
      <c r="E21">
        <v>34</v>
      </c>
      <c r="F21">
        <v>5</v>
      </c>
      <c r="G21" s="6">
        <v>0.25</v>
      </c>
      <c r="H21">
        <v>0.25</v>
      </c>
      <c r="I21" s="18">
        <v>0.45</v>
      </c>
      <c r="J21" s="14">
        <f t="shared" si="0"/>
        <v>25.9823296907696</v>
      </c>
      <c r="K21" s="15">
        <f t="shared" si="7"/>
        <v>28.1220509594212</v>
      </c>
      <c r="L21" s="4">
        <f t="shared" si="8"/>
        <v>67.05</v>
      </c>
      <c r="M21" s="16">
        <f t="shared" si="9"/>
        <v>14.2902813299233</v>
      </c>
      <c r="N21" s="16">
        <f t="shared" si="10"/>
        <v>15.4671280276817</v>
      </c>
      <c r="O21" s="16">
        <f t="shared" si="11"/>
        <v>13.1470588235294</v>
      </c>
      <c r="P21" s="17">
        <f t="shared" si="12"/>
        <v>22.35</v>
      </c>
      <c r="R21">
        <v>45</v>
      </c>
    </row>
    <row r="22" ht="90.95" customHeight="1" spans="2:18">
      <c r="B22">
        <v>16112001</v>
      </c>
      <c r="C22" s="4" t="s">
        <v>21</v>
      </c>
      <c r="D22" s="10" t="s">
        <v>46</v>
      </c>
      <c r="E22">
        <v>34</v>
      </c>
      <c r="F22">
        <v>5</v>
      </c>
      <c r="G22" s="6">
        <v>0.25</v>
      </c>
      <c r="H22">
        <v>0.25</v>
      </c>
      <c r="I22" s="18">
        <v>0.45</v>
      </c>
      <c r="J22" s="14">
        <f t="shared" si="0"/>
        <v>25.9823296907696</v>
      </c>
      <c r="K22" s="15">
        <f t="shared" si="7"/>
        <v>28.1220509594212</v>
      </c>
      <c r="L22" s="4">
        <f t="shared" si="8"/>
        <v>67.05</v>
      </c>
      <c r="M22" s="16">
        <f t="shared" si="9"/>
        <v>14.2902813299233</v>
      </c>
      <c r="N22" s="16">
        <f t="shared" si="10"/>
        <v>15.4671280276817</v>
      </c>
      <c r="O22" s="16">
        <f t="shared" si="11"/>
        <v>13.1470588235294</v>
      </c>
      <c r="P22" s="17">
        <f t="shared" si="12"/>
        <v>22.35</v>
      </c>
      <c r="R22">
        <v>45</v>
      </c>
    </row>
    <row r="23" ht="90.95" customHeight="1" spans="2:18">
      <c r="B23">
        <v>16112002</v>
      </c>
      <c r="C23" t="s">
        <v>21</v>
      </c>
      <c r="D23" s="10" t="s">
        <v>47</v>
      </c>
      <c r="E23">
        <v>38</v>
      </c>
      <c r="F23">
        <v>5</v>
      </c>
      <c r="G23" s="6">
        <v>0.25</v>
      </c>
      <c r="H23">
        <v>0.25</v>
      </c>
      <c r="I23" s="18">
        <v>0.45</v>
      </c>
      <c r="J23" s="14">
        <f t="shared" si="0"/>
        <v>27.5323568162443</v>
      </c>
      <c r="K23" s="15">
        <f t="shared" si="7"/>
        <v>29.799727377582</v>
      </c>
      <c r="L23" s="4">
        <f t="shared" si="8"/>
        <v>71.05</v>
      </c>
      <c r="M23" s="16">
        <f t="shared" si="9"/>
        <v>15.1427962489344</v>
      </c>
      <c r="N23" s="16">
        <f t="shared" si="10"/>
        <v>16.3898500576701</v>
      </c>
      <c r="O23" s="16">
        <f t="shared" si="11"/>
        <v>13.9313725490196</v>
      </c>
      <c r="P23" s="17">
        <f t="shared" si="12"/>
        <v>23.6833333333333</v>
      </c>
      <c r="R23">
        <v>45</v>
      </c>
    </row>
    <row r="24" ht="90.75" customHeight="1" spans="2:18">
      <c r="B24">
        <v>16112003</v>
      </c>
      <c r="C24" s="4" t="s">
        <v>21</v>
      </c>
      <c r="D24" s="10" t="s">
        <v>45</v>
      </c>
      <c r="E24">
        <v>35</v>
      </c>
      <c r="F24">
        <v>5</v>
      </c>
      <c r="G24" s="6">
        <v>0.25</v>
      </c>
      <c r="H24">
        <v>0.25</v>
      </c>
      <c r="I24" s="18">
        <v>0.45</v>
      </c>
      <c r="J24" s="14">
        <f t="shared" si="0"/>
        <v>26.3698364721383</v>
      </c>
      <c r="K24" s="15">
        <f t="shared" si="7"/>
        <v>28.5414700639614</v>
      </c>
      <c r="L24" s="4">
        <f t="shared" si="8"/>
        <v>68.05</v>
      </c>
      <c r="M24" s="16">
        <f t="shared" si="9"/>
        <v>14.503410059676</v>
      </c>
      <c r="N24" s="16">
        <f t="shared" si="10"/>
        <v>15.6978085351788</v>
      </c>
      <c r="O24" s="16">
        <f t="shared" si="11"/>
        <v>13.343137254902</v>
      </c>
      <c r="P24" s="17">
        <f t="shared" si="12"/>
        <v>22.6833333333333</v>
      </c>
      <c r="R24">
        <v>45</v>
      </c>
    </row>
    <row r="25" ht="90.75" customHeight="1" spans="2:18">
      <c r="B25">
        <v>16112301</v>
      </c>
      <c r="C25" s="4" t="s">
        <v>28</v>
      </c>
      <c r="D25" s="11" t="s">
        <v>48</v>
      </c>
      <c r="E25">
        <v>32</v>
      </c>
      <c r="F25">
        <v>3</v>
      </c>
      <c r="G25" s="6">
        <v>0.25</v>
      </c>
      <c r="H25">
        <v>0.35</v>
      </c>
      <c r="I25" s="18">
        <v>0.4</v>
      </c>
      <c r="J25" s="14">
        <f t="shared" si="0"/>
        <v>25.4156010230179</v>
      </c>
      <c r="K25" s="15">
        <f t="shared" si="7"/>
        <v>27.5086505190311</v>
      </c>
      <c r="L25" s="4">
        <f t="shared" si="8"/>
        <v>71.55</v>
      </c>
      <c r="M25" s="16">
        <f t="shared" si="9"/>
        <v>15.2493606138107</v>
      </c>
      <c r="N25" s="16">
        <f t="shared" si="10"/>
        <v>16.5051903114187</v>
      </c>
      <c r="O25" s="16">
        <f t="shared" si="11"/>
        <v>14.0294117647059</v>
      </c>
      <c r="P25" s="17">
        <f t="shared" si="12"/>
        <v>23.85</v>
      </c>
      <c r="R25">
        <v>40</v>
      </c>
    </row>
    <row r="26" ht="90.75" customHeight="1" spans="2:18">
      <c r="B26">
        <v>16112302</v>
      </c>
      <c r="C26" s="4" t="s">
        <v>28</v>
      </c>
      <c r="D26" s="10" t="s">
        <v>49</v>
      </c>
      <c r="E26">
        <v>33</v>
      </c>
      <c r="F26">
        <v>3</v>
      </c>
      <c r="G26" s="6">
        <v>0.25</v>
      </c>
      <c r="H26">
        <v>0.25</v>
      </c>
      <c r="I26" s="18">
        <v>0.4</v>
      </c>
      <c r="J26" s="14">
        <f t="shared" si="0"/>
        <v>22.7514919011083</v>
      </c>
      <c r="K26" s="15">
        <f t="shared" si="7"/>
        <v>24.6251441753172</v>
      </c>
      <c r="L26" s="4">
        <f t="shared" si="8"/>
        <v>64.05</v>
      </c>
      <c r="M26" s="16">
        <f t="shared" si="9"/>
        <v>13.650895140665</v>
      </c>
      <c r="N26" s="16">
        <f t="shared" si="10"/>
        <v>14.7750865051903</v>
      </c>
      <c r="O26" s="16">
        <f t="shared" si="11"/>
        <v>12.5588235294118</v>
      </c>
      <c r="P26" s="17">
        <f t="shared" si="12"/>
        <v>21.35</v>
      </c>
      <c r="R26">
        <v>40</v>
      </c>
    </row>
    <row r="27" ht="90.75" customHeight="1" spans="2:18">
      <c r="B27">
        <v>16112401</v>
      </c>
      <c r="C27" s="4" t="s">
        <v>28</v>
      </c>
      <c r="D27" s="10" t="s">
        <v>50</v>
      </c>
      <c r="E27">
        <v>35</v>
      </c>
      <c r="F27">
        <v>3</v>
      </c>
      <c r="G27" s="6">
        <v>0.25</v>
      </c>
      <c r="H27">
        <v>0.22</v>
      </c>
      <c r="I27" s="18">
        <v>0.3</v>
      </c>
      <c r="J27" s="14">
        <f t="shared" si="0"/>
        <v>19.3338204847156</v>
      </c>
      <c r="K27" s="15">
        <f t="shared" si="7"/>
        <v>20.9260174658099</v>
      </c>
      <c r="L27" s="4">
        <f t="shared" si="8"/>
        <v>63.5</v>
      </c>
      <c r="M27" s="16">
        <f t="shared" si="9"/>
        <v>13.5336743393009</v>
      </c>
      <c r="N27" s="16">
        <f t="shared" si="10"/>
        <v>14.6482122260669</v>
      </c>
      <c r="O27" s="16">
        <f t="shared" si="11"/>
        <v>12.4509803921569</v>
      </c>
      <c r="P27" s="17">
        <f t="shared" si="12"/>
        <v>21.1666666666667</v>
      </c>
      <c r="Q27">
        <v>40</v>
      </c>
      <c r="R27">
        <v>30</v>
      </c>
    </row>
    <row r="28" ht="90.75" customHeight="1" spans="2:18">
      <c r="B28">
        <v>16112501</v>
      </c>
      <c r="C28" s="4" t="s">
        <v>23</v>
      </c>
      <c r="D28" s="11" t="s">
        <v>51</v>
      </c>
      <c r="E28">
        <v>26</v>
      </c>
      <c r="F28">
        <v>3</v>
      </c>
      <c r="G28" s="6">
        <v>0.25</v>
      </c>
      <c r="H28">
        <v>0.45</v>
      </c>
      <c r="I28" s="18">
        <v>0.45</v>
      </c>
      <c r="J28" s="14">
        <f t="shared" si="0"/>
        <v>28.6948771603503</v>
      </c>
      <c r="K28" s="15">
        <f t="shared" si="7"/>
        <v>31.0579846912027</v>
      </c>
      <c r="L28" s="4">
        <f t="shared" si="8"/>
        <v>74.05</v>
      </c>
      <c r="M28" s="16">
        <f t="shared" si="9"/>
        <v>15.7821824381927</v>
      </c>
      <c r="N28" s="16">
        <f t="shared" si="10"/>
        <v>17.0818915801615</v>
      </c>
      <c r="O28" s="16">
        <f t="shared" si="11"/>
        <v>14.5196078431373</v>
      </c>
      <c r="P28" s="17">
        <f t="shared" si="12"/>
        <v>24.6833333333333</v>
      </c>
      <c r="Q28">
        <v>45</v>
      </c>
      <c r="R28">
        <v>30</v>
      </c>
    </row>
    <row r="29" ht="90.75" customHeight="1" spans="2:18">
      <c r="B29">
        <v>16112801</v>
      </c>
      <c r="C29" s="4" t="s">
        <v>38</v>
      </c>
      <c r="D29" s="9" t="s">
        <v>52</v>
      </c>
      <c r="E29">
        <v>30</v>
      </c>
      <c r="F29">
        <v>1</v>
      </c>
      <c r="G29" s="6">
        <v>0.25</v>
      </c>
      <c r="H29">
        <v>0.45</v>
      </c>
      <c r="I29" s="18">
        <v>0.25</v>
      </c>
      <c r="J29" s="14">
        <f t="shared" si="0"/>
        <v>21.6112531969309</v>
      </c>
      <c r="K29" s="15">
        <f t="shared" si="7"/>
        <v>23.3910034602076</v>
      </c>
      <c r="L29" s="4">
        <f t="shared" si="8"/>
        <v>76.05</v>
      </c>
      <c r="M29" s="16">
        <f t="shared" si="9"/>
        <v>16.2084398976982</v>
      </c>
      <c r="N29" s="16">
        <f t="shared" si="10"/>
        <v>17.5432525951557</v>
      </c>
      <c r="O29" s="16">
        <f t="shared" si="11"/>
        <v>14.9117647058824</v>
      </c>
      <c r="P29" s="17">
        <f t="shared" si="12"/>
        <v>25.35</v>
      </c>
      <c r="Q29">
        <v>0</v>
      </c>
      <c r="R29">
        <v>25</v>
      </c>
    </row>
    <row r="30" ht="90.75" customHeight="1" spans="2:18">
      <c r="B30">
        <v>16112901</v>
      </c>
      <c r="C30" s="4" t="s">
        <v>23</v>
      </c>
      <c r="D30" s="11" t="s">
        <v>53</v>
      </c>
      <c r="E30">
        <v>25</v>
      </c>
      <c r="F30">
        <v>3</v>
      </c>
      <c r="G30" s="6">
        <v>0.25</v>
      </c>
      <c r="H30">
        <v>0.4</v>
      </c>
      <c r="I30" s="18">
        <v>0.45</v>
      </c>
      <c r="J30" s="14">
        <f t="shared" si="0"/>
        <v>26.6604665581648</v>
      </c>
      <c r="K30" s="15">
        <f t="shared" si="7"/>
        <v>28.8560343923666</v>
      </c>
      <c r="L30" s="4">
        <f t="shared" si="8"/>
        <v>68.8</v>
      </c>
      <c r="M30" s="16">
        <f t="shared" si="9"/>
        <v>14.6632566069906</v>
      </c>
      <c r="N30" s="16">
        <f t="shared" si="10"/>
        <v>15.8708189158016</v>
      </c>
      <c r="O30" s="16">
        <f t="shared" si="11"/>
        <v>13.4901960784314</v>
      </c>
      <c r="P30" s="17">
        <f t="shared" si="12"/>
        <v>22.9333333333333</v>
      </c>
      <c r="Q30">
        <v>30</v>
      </c>
      <c r="R30">
        <v>45</v>
      </c>
    </row>
    <row r="31" ht="90.75" customHeight="1" spans="2:18">
      <c r="B31">
        <v>16113001</v>
      </c>
      <c r="C31" s="4" t="s">
        <v>23</v>
      </c>
      <c r="D31" s="9" t="s">
        <v>54</v>
      </c>
      <c r="E31">
        <v>15</v>
      </c>
      <c r="F31">
        <v>5</v>
      </c>
      <c r="G31" s="6">
        <v>0.25</v>
      </c>
      <c r="H31">
        <v>0.25</v>
      </c>
      <c r="I31" s="18">
        <v>0.2</v>
      </c>
      <c r="J31" s="14">
        <f t="shared" si="0"/>
        <v>12.8010443307758</v>
      </c>
      <c r="K31" s="15">
        <f t="shared" si="7"/>
        <v>13.8552479815456</v>
      </c>
      <c r="L31" s="4">
        <f t="shared" si="8"/>
        <v>48.05</v>
      </c>
      <c r="M31" s="16">
        <f t="shared" si="9"/>
        <v>10.2408354646206</v>
      </c>
      <c r="N31" s="16">
        <f t="shared" si="10"/>
        <v>11.0841983852364</v>
      </c>
      <c r="O31" s="16">
        <f t="shared" si="11"/>
        <v>9.42156862745098</v>
      </c>
      <c r="P31" s="17">
        <f t="shared" si="12"/>
        <v>16.0166666666667</v>
      </c>
      <c r="Q31">
        <v>20</v>
      </c>
      <c r="R31">
        <v>45</v>
      </c>
    </row>
    <row r="32" ht="90.75" customHeight="1" spans="2:18">
      <c r="B32">
        <v>16113002</v>
      </c>
      <c r="C32" s="4" t="s">
        <v>21</v>
      </c>
      <c r="D32" s="11" t="s">
        <v>55</v>
      </c>
      <c r="E32">
        <v>22</v>
      </c>
      <c r="F32">
        <v>5</v>
      </c>
      <c r="G32" s="6">
        <v>0.25</v>
      </c>
      <c r="H32">
        <v>0.2</v>
      </c>
      <c r="I32" s="18">
        <v>0.4</v>
      </c>
      <c r="J32" s="14">
        <f t="shared" si="0"/>
        <v>18.0448991190679</v>
      </c>
      <c r="K32" s="15">
        <f t="shared" si="7"/>
        <v>19.5309496347559</v>
      </c>
      <c r="L32" s="4">
        <f t="shared" si="8"/>
        <v>50.8</v>
      </c>
      <c r="M32" s="16">
        <f t="shared" si="9"/>
        <v>10.8269394714407</v>
      </c>
      <c r="N32" s="16">
        <f t="shared" si="10"/>
        <v>11.7185697808535</v>
      </c>
      <c r="O32" s="16">
        <f t="shared" si="11"/>
        <v>9.96078431372549</v>
      </c>
      <c r="P32" s="17">
        <f t="shared" si="12"/>
        <v>16.9333333333333</v>
      </c>
      <c r="Q32">
        <v>20</v>
      </c>
      <c r="R32">
        <v>40</v>
      </c>
    </row>
    <row r="33" ht="90.75" customHeight="1" spans="2:18">
      <c r="B33">
        <v>16113003</v>
      </c>
      <c r="C33" s="4" t="s">
        <v>25</v>
      </c>
      <c r="D33" s="9" t="s">
        <v>56</v>
      </c>
      <c r="E33">
        <v>32</v>
      </c>
      <c r="F33">
        <v>3</v>
      </c>
      <c r="G33" s="6">
        <v>0.25</v>
      </c>
      <c r="H33">
        <v>0.3</v>
      </c>
      <c r="I33" s="18">
        <v>0.45</v>
      </c>
      <c r="J33" s="14">
        <f t="shared" si="0"/>
        <v>26.0792063861118</v>
      </c>
      <c r="K33" s="15">
        <f t="shared" si="7"/>
        <v>28.2269057355563</v>
      </c>
      <c r="L33" s="4">
        <f t="shared" si="8"/>
        <v>67.3</v>
      </c>
      <c r="M33" s="16">
        <f t="shared" si="9"/>
        <v>14.3435635123615</v>
      </c>
      <c r="N33" s="16">
        <f t="shared" si="10"/>
        <v>15.5247981545559</v>
      </c>
      <c r="O33" s="16">
        <f t="shared" si="11"/>
        <v>13.1960784313726</v>
      </c>
      <c r="P33" s="17">
        <f t="shared" si="12"/>
        <v>22.4333333333333</v>
      </c>
      <c r="Q33">
        <v>45</v>
      </c>
      <c r="R33">
        <v>30</v>
      </c>
    </row>
    <row r="34" ht="90.75" customHeight="1" spans="2:18">
      <c r="B34">
        <v>16113004</v>
      </c>
      <c r="C34" s="4" t="s">
        <v>18</v>
      </c>
      <c r="D34" s="11" t="s">
        <v>56</v>
      </c>
      <c r="E34">
        <v>36</v>
      </c>
      <c r="F34">
        <v>2</v>
      </c>
      <c r="G34" s="6">
        <v>0.25</v>
      </c>
      <c r="H34">
        <v>0.3</v>
      </c>
      <c r="I34" s="18">
        <v>0.25</v>
      </c>
      <c r="J34" s="14">
        <f t="shared" si="0"/>
        <v>19.9772662688264</v>
      </c>
      <c r="K34" s="15">
        <f t="shared" si="7"/>
        <v>21.6224529027297</v>
      </c>
      <c r="L34" s="4">
        <f t="shared" si="8"/>
        <v>70.3</v>
      </c>
      <c r="M34" s="16">
        <f t="shared" si="9"/>
        <v>14.9829497016198</v>
      </c>
      <c r="N34" s="16">
        <f t="shared" si="10"/>
        <v>16.2168396770473</v>
      </c>
      <c r="O34" s="16">
        <f t="shared" si="11"/>
        <v>13.7843137254902</v>
      </c>
      <c r="P34" s="17">
        <f t="shared" si="12"/>
        <v>23.4333333333333</v>
      </c>
      <c r="Q34">
        <v>45</v>
      </c>
      <c r="R34">
        <v>30</v>
      </c>
    </row>
    <row r="35" ht="90.75" customHeight="1" spans="2:18">
      <c r="B35">
        <v>16120201</v>
      </c>
      <c r="C35" s="4" t="s">
        <v>18</v>
      </c>
      <c r="D35" s="11" t="s">
        <v>57</v>
      </c>
      <c r="E35">
        <v>24</v>
      </c>
      <c r="F35">
        <v>4</v>
      </c>
      <c r="G35" s="6">
        <v>0.25</v>
      </c>
      <c r="H35">
        <v>0.3</v>
      </c>
      <c r="I35" s="18">
        <v>0.2</v>
      </c>
      <c r="J35" s="14">
        <f t="shared" si="0"/>
        <v>16.0645780051151</v>
      </c>
      <c r="K35" s="15">
        <f t="shared" si="7"/>
        <v>17.3875432525952</v>
      </c>
      <c r="L35" s="4">
        <f t="shared" si="8"/>
        <v>60.3</v>
      </c>
      <c r="M35" s="16">
        <f t="shared" si="9"/>
        <v>12.8516624040921</v>
      </c>
      <c r="N35" s="16">
        <f t="shared" si="10"/>
        <v>13.9100346020761</v>
      </c>
      <c r="O35" s="16">
        <f t="shared" si="11"/>
        <v>11.8235294117647</v>
      </c>
      <c r="P35" s="17">
        <f t="shared" si="12"/>
        <v>20.1</v>
      </c>
      <c r="R35">
        <v>20</v>
      </c>
    </row>
    <row r="36" ht="90.75" customHeight="1" spans="2:17">
      <c r="B36">
        <v>16120301</v>
      </c>
      <c r="C36" s="4"/>
      <c r="D36" s="11" t="s">
        <v>58</v>
      </c>
      <c r="E36">
        <v>28</v>
      </c>
      <c r="F36">
        <v>3</v>
      </c>
      <c r="G36" s="6">
        <v>0.25</v>
      </c>
      <c r="H36">
        <v>0.3</v>
      </c>
      <c r="I36" s="18">
        <v>0.45</v>
      </c>
      <c r="J36" s="14">
        <f t="shared" si="0"/>
        <v>24.5291792606371</v>
      </c>
      <c r="K36" s="15">
        <f t="shared" si="7"/>
        <v>26.5492293173954</v>
      </c>
      <c r="L36" s="4">
        <f t="shared" si="8"/>
        <v>63.3</v>
      </c>
      <c r="M36" s="16">
        <f t="shared" si="9"/>
        <v>13.4910485933504</v>
      </c>
      <c r="N36" s="16">
        <f t="shared" si="10"/>
        <v>14.6020761245675</v>
      </c>
      <c r="O36" s="16">
        <f t="shared" si="11"/>
        <v>12.4117647058824</v>
      </c>
      <c r="P36" s="17">
        <f t="shared" si="12"/>
        <v>21.1</v>
      </c>
      <c r="Q36">
        <v>45</v>
      </c>
    </row>
    <row r="37" ht="90.75" customHeight="1" spans="2:17">
      <c r="B37">
        <v>16120302</v>
      </c>
      <c r="C37" s="4"/>
      <c r="D37" s="9" t="s">
        <v>59</v>
      </c>
      <c r="E37">
        <v>6</v>
      </c>
      <c r="F37">
        <v>2</v>
      </c>
      <c r="G37" s="6">
        <v>0.25</v>
      </c>
      <c r="H37">
        <v>0.15</v>
      </c>
      <c r="I37" s="18">
        <v>0.2</v>
      </c>
      <c r="J37" s="14">
        <f t="shared" si="0"/>
        <v>7.33962063086104</v>
      </c>
      <c r="K37" s="15">
        <f t="shared" si="7"/>
        <v>7.94405997693195</v>
      </c>
      <c r="L37" s="4">
        <f t="shared" si="8"/>
        <v>27.55</v>
      </c>
      <c r="M37" s="16">
        <f t="shared" si="9"/>
        <v>5.87169650468883</v>
      </c>
      <c r="N37" s="16">
        <f t="shared" si="10"/>
        <v>6.35524798154556</v>
      </c>
      <c r="O37" s="16">
        <f t="shared" si="11"/>
        <v>5.40196078431373</v>
      </c>
      <c r="P37" s="17">
        <f t="shared" si="12"/>
        <v>9.18333333333333</v>
      </c>
      <c r="Q37">
        <v>20</v>
      </c>
    </row>
    <row r="38" ht="90.75" customHeight="1" spans="2:18">
      <c r="B38">
        <v>16120401</v>
      </c>
      <c r="C38" s="4"/>
      <c r="D38" s="9" t="s">
        <v>60</v>
      </c>
      <c r="E38">
        <v>21</v>
      </c>
      <c r="F38">
        <v>2</v>
      </c>
      <c r="G38" s="6">
        <v>0.25</v>
      </c>
      <c r="H38">
        <v>0.1</v>
      </c>
      <c r="I38" s="18">
        <v>0.5</v>
      </c>
      <c r="J38" s="14">
        <f t="shared" si="0"/>
        <v>16.3256606990622</v>
      </c>
      <c r="K38" s="15">
        <f t="shared" si="7"/>
        <v>17.6701268742791</v>
      </c>
      <c r="L38" s="4">
        <f t="shared" si="8"/>
        <v>38.3</v>
      </c>
      <c r="M38" s="16">
        <f t="shared" si="9"/>
        <v>8.16283034953112</v>
      </c>
      <c r="N38" s="16">
        <f t="shared" si="10"/>
        <v>8.83506343713956</v>
      </c>
      <c r="O38" s="16">
        <f t="shared" si="11"/>
        <v>7.50980392156863</v>
      </c>
      <c r="P38" s="17">
        <f t="shared" si="12"/>
        <v>12.7666666666667</v>
      </c>
      <c r="Q38">
        <v>20</v>
      </c>
      <c r="R38">
        <v>45</v>
      </c>
    </row>
    <row r="39" ht="84" customHeight="1" spans="2:18">
      <c r="B39">
        <v>16122001</v>
      </c>
      <c r="C39" s="4" t="s">
        <v>21</v>
      </c>
      <c r="D39" s="9" t="s">
        <v>61</v>
      </c>
      <c r="E39">
        <v>22</v>
      </c>
      <c r="F39">
        <v>5</v>
      </c>
      <c r="G39" s="6">
        <v>0.25</v>
      </c>
      <c r="H39">
        <v>0.2</v>
      </c>
      <c r="I39" s="18">
        <v>0.4</v>
      </c>
      <c r="J39" s="14">
        <f t="shared" si="0"/>
        <v>18.0448991190679</v>
      </c>
      <c r="K39" s="15">
        <f t="shared" si="7"/>
        <v>19.5309496347559</v>
      </c>
      <c r="L39" s="4">
        <f t="shared" si="8"/>
        <v>50.8</v>
      </c>
      <c r="M39" s="16">
        <f t="shared" si="9"/>
        <v>10.8269394714407</v>
      </c>
      <c r="N39" s="16">
        <f t="shared" si="10"/>
        <v>11.7185697808535</v>
      </c>
      <c r="O39" s="16">
        <f t="shared" si="11"/>
        <v>9.96078431372549</v>
      </c>
      <c r="P39" s="17">
        <f t="shared" si="12"/>
        <v>16.9333333333333</v>
      </c>
      <c r="Q39">
        <v>20</v>
      </c>
      <c r="R39">
        <v>40</v>
      </c>
    </row>
    <row r="40" ht="90.75" customHeight="1" spans="2:18">
      <c r="B40">
        <v>17011301</v>
      </c>
      <c r="C40" s="4" t="s">
        <v>21</v>
      </c>
      <c r="D40" s="9" t="s">
        <v>62</v>
      </c>
      <c r="E40">
        <v>19</v>
      </c>
      <c r="F40">
        <v>5</v>
      </c>
      <c r="G40" s="6">
        <v>0.25</v>
      </c>
      <c r="H40">
        <v>0.2</v>
      </c>
      <c r="I40" s="18">
        <v>0.45</v>
      </c>
      <c r="J40" s="14">
        <f t="shared" si="0"/>
        <v>18.5228241494226</v>
      </c>
      <c r="K40" s="15">
        <f t="shared" si="7"/>
        <v>20.0482331970221</v>
      </c>
      <c r="L40" s="4">
        <f t="shared" si="8"/>
        <v>47.8</v>
      </c>
      <c r="M40" s="16">
        <f t="shared" si="9"/>
        <v>10.1875532821824</v>
      </c>
      <c r="N40" s="16">
        <f t="shared" si="10"/>
        <v>11.0265282583622</v>
      </c>
      <c r="O40" s="16">
        <f t="shared" si="11"/>
        <v>9.37254901960784</v>
      </c>
      <c r="P40" s="17">
        <f t="shared" si="12"/>
        <v>15.9333333333333</v>
      </c>
      <c r="Q40">
        <v>20</v>
      </c>
      <c r="R40">
        <v>45</v>
      </c>
    </row>
    <row r="41" ht="90.75" customHeight="1" spans="2:18">
      <c r="B41">
        <v>17011302</v>
      </c>
      <c r="C41" s="4" t="s">
        <v>38</v>
      </c>
      <c r="D41" s="12" t="s">
        <v>63</v>
      </c>
      <c r="E41">
        <v>18</v>
      </c>
      <c r="F41">
        <v>2</v>
      </c>
      <c r="G41" s="6">
        <v>0.25</v>
      </c>
      <c r="H41">
        <v>0.16</v>
      </c>
      <c r="I41" s="18">
        <v>0.25</v>
      </c>
      <c r="J41" s="14">
        <f t="shared" si="0"/>
        <v>11.4805342426826</v>
      </c>
      <c r="K41" s="15">
        <f t="shared" si="7"/>
        <v>12.4259900038447</v>
      </c>
      <c r="L41" s="4">
        <f t="shared" si="8"/>
        <v>40.4</v>
      </c>
      <c r="M41" s="16">
        <f t="shared" si="9"/>
        <v>8.61040068201194</v>
      </c>
      <c r="N41" s="16">
        <f t="shared" si="10"/>
        <v>9.31949250288351</v>
      </c>
      <c r="O41" s="16">
        <f t="shared" si="11"/>
        <v>7.92156862745098</v>
      </c>
      <c r="P41" s="17">
        <f t="shared" si="12"/>
        <v>13.4666666666667</v>
      </c>
      <c r="Q41">
        <v>20</v>
      </c>
      <c r="R41">
        <v>25</v>
      </c>
    </row>
    <row r="42" ht="90.75" customHeight="1" spans="2:18">
      <c r="B42">
        <v>17011303</v>
      </c>
      <c r="C42" s="4" t="s">
        <v>25</v>
      </c>
      <c r="D42" s="12" t="s">
        <v>64</v>
      </c>
      <c r="E42">
        <v>33</v>
      </c>
      <c r="F42">
        <v>3</v>
      </c>
      <c r="G42" s="6">
        <v>0.25</v>
      </c>
      <c r="H42">
        <v>0.25</v>
      </c>
      <c r="I42" s="18">
        <v>0.45</v>
      </c>
      <c r="J42" s="14">
        <f t="shared" si="0"/>
        <v>24.8198093466636</v>
      </c>
      <c r="K42" s="15">
        <f t="shared" si="7"/>
        <v>26.8637936458006</v>
      </c>
      <c r="L42" s="4">
        <f t="shared" si="8"/>
        <v>64.05</v>
      </c>
      <c r="M42" s="16">
        <f t="shared" si="9"/>
        <v>13.650895140665</v>
      </c>
      <c r="N42" s="16">
        <f t="shared" si="10"/>
        <v>14.7750865051903</v>
      </c>
      <c r="O42" s="16">
        <f t="shared" si="11"/>
        <v>12.5588235294118</v>
      </c>
      <c r="P42" s="17">
        <f t="shared" si="12"/>
        <v>21.35</v>
      </c>
      <c r="Q42">
        <v>45</v>
      </c>
      <c r="R42">
        <v>15</v>
      </c>
    </row>
    <row r="43" ht="90.75" customHeight="1" spans="2:18">
      <c r="B43">
        <v>17011401</v>
      </c>
      <c r="C43" s="4" t="s">
        <v>65</v>
      </c>
      <c r="D43" s="12" t="s">
        <v>66</v>
      </c>
      <c r="E43">
        <v>19</v>
      </c>
      <c r="F43">
        <v>2</v>
      </c>
      <c r="G43" s="6">
        <v>0.25</v>
      </c>
      <c r="H43">
        <v>0.2</v>
      </c>
      <c r="I43" s="18">
        <v>0.25</v>
      </c>
      <c r="J43" s="14">
        <f t="shared" si="0"/>
        <v>12.7308894572322</v>
      </c>
      <c r="K43" s="15">
        <f t="shared" si="7"/>
        <v>13.7793156478278</v>
      </c>
      <c r="L43" s="4">
        <f t="shared" si="8"/>
        <v>44.8</v>
      </c>
      <c r="M43" s="16">
        <f t="shared" si="9"/>
        <v>9.54816709292412</v>
      </c>
      <c r="N43" s="16">
        <f t="shared" si="10"/>
        <v>10.3344867358708</v>
      </c>
      <c r="O43" s="16">
        <f t="shared" si="11"/>
        <v>8.7843137254902</v>
      </c>
      <c r="P43" s="17">
        <f t="shared" si="12"/>
        <v>14.9333333333333</v>
      </c>
      <c r="Q43">
        <v>0</v>
      </c>
      <c r="R43">
        <v>25</v>
      </c>
    </row>
    <row r="44" ht="90.75" customHeight="1" spans="2:18">
      <c r="B44">
        <v>17011501</v>
      </c>
      <c r="C44" s="4" t="s">
        <v>21</v>
      </c>
      <c r="D44" s="12" t="s">
        <v>67</v>
      </c>
      <c r="E44">
        <v>26</v>
      </c>
      <c r="F44">
        <v>2</v>
      </c>
      <c r="G44" s="6">
        <v>0.25</v>
      </c>
      <c r="H44">
        <v>0.3</v>
      </c>
      <c r="I44" s="18">
        <v>0.25</v>
      </c>
      <c r="J44" s="14">
        <f t="shared" si="0"/>
        <v>17.1355498721228</v>
      </c>
      <c r="K44" s="15">
        <f t="shared" si="7"/>
        <v>18.5467128027682</v>
      </c>
      <c r="L44" s="4">
        <f t="shared" si="8"/>
        <v>60.3</v>
      </c>
      <c r="M44" s="16">
        <f t="shared" si="9"/>
        <v>12.8516624040921</v>
      </c>
      <c r="N44" s="16">
        <f t="shared" si="10"/>
        <v>13.9100346020761</v>
      </c>
      <c r="O44" s="16">
        <f t="shared" si="11"/>
        <v>11.8235294117647</v>
      </c>
      <c r="P44" s="17">
        <f t="shared" si="12"/>
        <v>20.1</v>
      </c>
      <c r="Q44">
        <v>0</v>
      </c>
      <c r="R44">
        <v>25</v>
      </c>
    </row>
    <row r="45" ht="90.75" customHeight="1" spans="2:18">
      <c r="B45">
        <v>17011502</v>
      </c>
      <c r="C45" s="4" t="s">
        <v>25</v>
      </c>
      <c r="D45" s="12" t="s">
        <v>68</v>
      </c>
      <c r="E45">
        <v>25</v>
      </c>
      <c r="F45">
        <v>2</v>
      </c>
      <c r="G45" s="6">
        <v>0.25</v>
      </c>
      <c r="H45">
        <v>0.25</v>
      </c>
      <c r="I45" s="18">
        <v>0.45</v>
      </c>
      <c r="J45" s="14">
        <f t="shared" si="0"/>
        <v>21.3322483143455</v>
      </c>
      <c r="K45" s="15">
        <f t="shared" si="7"/>
        <v>23.0890217049387</v>
      </c>
      <c r="L45" s="4">
        <f t="shared" si="8"/>
        <v>55.05</v>
      </c>
      <c r="M45" s="16">
        <f t="shared" si="9"/>
        <v>11.73273657289</v>
      </c>
      <c r="N45" s="16">
        <f t="shared" si="10"/>
        <v>12.6989619377163</v>
      </c>
      <c r="O45" s="16">
        <f t="shared" si="11"/>
        <v>10.7941176470588</v>
      </c>
      <c r="P45" s="17">
        <f t="shared" si="12"/>
        <v>18.35</v>
      </c>
      <c r="Q45">
        <v>45</v>
      </c>
      <c r="R45">
        <v>25</v>
      </c>
    </row>
    <row r="46" ht="90.75" customHeight="1" spans="2:18">
      <c r="B46">
        <v>17011601</v>
      </c>
      <c r="C46" s="4" t="s">
        <v>25</v>
      </c>
      <c r="D46" s="12" t="s">
        <v>69</v>
      </c>
      <c r="E46">
        <v>23</v>
      </c>
      <c r="F46">
        <v>2</v>
      </c>
      <c r="G46" s="6">
        <v>0.25</v>
      </c>
      <c r="H46">
        <v>0.25</v>
      </c>
      <c r="I46" s="18">
        <v>0.45</v>
      </c>
      <c r="J46" s="14">
        <f t="shared" si="0"/>
        <v>20.5572347516081</v>
      </c>
      <c r="K46" s="15">
        <f t="shared" si="7"/>
        <v>22.2501834958582</v>
      </c>
      <c r="L46" s="4">
        <f t="shared" si="8"/>
        <v>53.05</v>
      </c>
      <c r="M46" s="16">
        <f t="shared" si="9"/>
        <v>11.3064791133845</v>
      </c>
      <c r="N46" s="16">
        <f t="shared" si="10"/>
        <v>12.237600922722</v>
      </c>
      <c r="O46" s="16">
        <f t="shared" si="11"/>
        <v>10.4019607843137</v>
      </c>
      <c r="P46" s="17">
        <f t="shared" si="12"/>
        <v>17.6833333333333</v>
      </c>
      <c r="Q46">
        <v>25</v>
      </c>
      <c r="R46">
        <v>45</v>
      </c>
    </row>
    <row r="47" ht="90.75" customHeight="1" spans="2:18">
      <c r="B47">
        <v>17011503</v>
      </c>
      <c r="C47" s="4" t="s">
        <v>25</v>
      </c>
      <c r="D47" s="12" t="s">
        <v>70</v>
      </c>
      <c r="E47">
        <v>29</v>
      </c>
      <c r="F47">
        <v>2</v>
      </c>
      <c r="G47" s="6">
        <v>0.2</v>
      </c>
      <c r="H47">
        <v>0.25</v>
      </c>
      <c r="I47" s="18">
        <v>0.25</v>
      </c>
      <c r="J47" s="14">
        <f t="shared" si="0"/>
        <v>15.7315643648764</v>
      </c>
      <c r="K47" s="15">
        <f t="shared" si="7"/>
        <v>17.0271049596309</v>
      </c>
      <c r="L47" s="4">
        <f t="shared" si="8"/>
        <v>59.05</v>
      </c>
      <c r="M47" s="16">
        <f t="shared" si="9"/>
        <v>11.7986732736573</v>
      </c>
      <c r="N47" s="16">
        <f t="shared" si="10"/>
        <v>12.7703287197232</v>
      </c>
      <c r="O47" s="16">
        <f t="shared" si="11"/>
        <v>10.8547794117647</v>
      </c>
      <c r="P47" s="17">
        <f t="shared" si="12"/>
        <v>14.7625</v>
      </c>
      <c r="Q47">
        <v>0</v>
      </c>
      <c r="R47">
        <v>25</v>
      </c>
    </row>
    <row r="48" ht="90.75" customHeight="1" spans="2:18">
      <c r="B48">
        <v>17011504</v>
      </c>
      <c r="C48" s="4" t="s">
        <v>25</v>
      </c>
      <c r="D48" s="12" t="s">
        <v>71</v>
      </c>
      <c r="E48">
        <v>29</v>
      </c>
      <c r="F48">
        <v>2</v>
      </c>
      <c r="G48" s="6">
        <v>0.2</v>
      </c>
      <c r="H48">
        <v>0.25</v>
      </c>
      <c r="I48" s="18">
        <v>0.25</v>
      </c>
      <c r="J48" s="14">
        <f t="shared" si="0"/>
        <v>15.7315643648764</v>
      </c>
      <c r="K48" s="15">
        <f t="shared" si="7"/>
        <v>17.0271049596309</v>
      </c>
      <c r="L48" s="4">
        <f t="shared" si="8"/>
        <v>59.05</v>
      </c>
      <c r="M48" s="16">
        <f t="shared" si="9"/>
        <v>11.7986732736573</v>
      </c>
      <c r="N48" s="16">
        <f t="shared" si="10"/>
        <v>12.7703287197232</v>
      </c>
      <c r="O48" s="16">
        <f t="shared" si="11"/>
        <v>10.8547794117647</v>
      </c>
      <c r="P48" s="17">
        <f t="shared" si="12"/>
        <v>14.7625</v>
      </c>
      <c r="Q48">
        <v>0</v>
      </c>
      <c r="R48">
        <v>25</v>
      </c>
    </row>
    <row r="49" ht="90.75" customHeight="1" spans="2:18">
      <c r="B49">
        <v>17011602</v>
      </c>
      <c r="C49" s="4" t="s">
        <v>28</v>
      </c>
      <c r="D49" s="12" t="s">
        <v>72</v>
      </c>
      <c r="E49">
        <v>28</v>
      </c>
      <c r="F49">
        <v>2</v>
      </c>
      <c r="G49" s="6">
        <v>0.25</v>
      </c>
      <c r="H49">
        <v>0.25</v>
      </c>
      <c r="I49" s="18">
        <v>0.25</v>
      </c>
      <c r="J49" s="14">
        <f t="shared" si="0"/>
        <v>16.4961636828644</v>
      </c>
      <c r="K49" s="15">
        <f t="shared" si="7"/>
        <v>17.8546712802768</v>
      </c>
      <c r="L49" s="4">
        <f t="shared" si="8"/>
        <v>58.05</v>
      </c>
      <c r="M49" s="16">
        <f t="shared" si="9"/>
        <v>12.3721227621483</v>
      </c>
      <c r="N49" s="16">
        <f t="shared" si="10"/>
        <v>13.3910034602076</v>
      </c>
      <c r="O49" s="16">
        <f t="shared" si="11"/>
        <v>11.3823529411765</v>
      </c>
      <c r="P49" s="17">
        <f t="shared" si="12"/>
        <v>19.35</v>
      </c>
      <c r="Q49">
        <v>0</v>
      </c>
      <c r="R49">
        <v>25</v>
      </c>
    </row>
    <row r="50" ht="90.75" customHeight="1" spans="2:18">
      <c r="B50">
        <v>17011901</v>
      </c>
      <c r="C50" s="4" t="s">
        <v>38</v>
      </c>
      <c r="D50" s="12" t="s">
        <v>73</v>
      </c>
      <c r="E50">
        <v>13</v>
      </c>
      <c r="F50">
        <v>3</v>
      </c>
      <c r="G50" s="6">
        <v>0.25</v>
      </c>
      <c r="H50">
        <v>0.25</v>
      </c>
      <c r="I50" s="18">
        <v>0.45</v>
      </c>
      <c r="J50" s="14">
        <f t="shared" ref="J50:J60" si="13">(E50+F50+($K$104*H50+$M$104)*$L$104)/(1-G50)/(1-$O$104)/(1-I50)/$N$104</f>
        <v>17.0696737192901</v>
      </c>
      <c r="K50" s="15">
        <f t="shared" ref="K50:K60" si="14">(E50+F50+($K$104*H50+$M$104)*$L$104)/(1-G50)/(1-$P$104)/(1-I50)/$N$104</f>
        <v>18.4754115549963</v>
      </c>
      <c r="L50" s="4">
        <f t="shared" ref="L50:L60" si="15">E50+F50+($K$104*H50+$M$104)*$L$104</f>
        <v>44.05</v>
      </c>
      <c r="M50" s="16">
        <f t="shared" ref="M50:M60" si="16">L50/(1-G50)/(1-$O$104)/$N$104</f>
        <v>9.38832054560955</v>
      </c>
      <c r="N50" s="16">
        <f t="shared" ref="N50:N60" si="17">L50/(1-G50)/(1-$P$104)/$N$104</f>
        <v>10.161476355248</v>
      </c>
      <c r="O50" s="16">
        <f t="shared" ref="O50:O60" si="18">L50/(1-G50)/$N$104</f>
        <v>8.63725490196078</v>
      </c>
      <c r="P50" s="17">
        <f t="shared" ref="P50:P60" si="19">O50*$N$104-L50</f>
        <v>14.6833333333333</v>
      </c>
      <c r="Q50">
        <v>25</v>
      </c>
      <c r="R50">
        <v>45</v>
      </c>
    </row>
    <row r="51" ht="90.75" customHeight="1" spans="2:18">
      <c r="B51">
        <v>17011902</v>
      </c>
      <c r="C51" s="4" t="s">
        <v>21</v>
      </c>
      <c r="D51" s="12" t="s">
        <v>74</v>
      </c>
      <c r="E51">
        <v>28</v>
      </c>
      <c r="F51">
        <v>2</v>
      </c>
      <c r="G51" s="6">
        <v>0.2</v>
      </c>
      <c r="H51">
        <v>0.2</v>
      </c>
      <c r="I51" s="18">
        <v>0.25</v>
      </c>
      <c r="J51" s="14">
        <f t="shared" si="13"/>
        <v>14.3329070758738</v>
      </c>
      <c r="K51" s="15">
        <f t="shared" si="14"/>
        <v>15.5132641291811</v>
      </c>
      <c r="L51" s="4">
        <f t="shared" si="15"/>
        <v>53.8</v>
      </c>
      <c r="M51" s="16">
        <f t="shared" si="16"/>
        <v>10.7496803069054</v>
      </c>
      <c r="N51" s="16">
        <f t="shared" si="17"/>
        <v>11.6349480968858</v>
      </c>
      <c r="O51" s="16">
        <f t="shared" si="18"/>
        <v>9.88970588235294</v>
      </c>
      <c r="P51" s="17">
        <f t="shared" si="19"/>
        <v>13.45</v>
      </c>
      <c r="Q51">
        <v>0</v>
      </c>
      <c r="R51">
        <v>25</v>
      </c>
    </row>
    <row r="52" ht="90.75" customHeight="1" spans="2:18">
      <c r="B52">
        <v>17020501</v>
      </c>
      <c r="C52" s="4" t="s">
        <v>21</v>
      </c>
      <c r="D52" s="12" t="s">
        <v>75</v>
      </c>
      <c r="E52">
        <v>58</v>
      </c>
      <c r="F52">
        <v>2</v>
      </c>
      <c r="G52" s="6">
        <v>0.2</v>
      </c>
      <c r="H52">
        <v>0.25</v>
      </c>
      <c r="I52" s="18">
        <v>0.25</v>
      </c>
      <c r="J52" s="14">
        <f t="shared" si="13"/>
        <v>23.4574808184143</v>
      </c>
      <c r="K52" s="15">
        <f t="shared" si="14"/>
        <v>25.3892733564014</v>
      </c>
      <c r="L52" s="4">
        <f t="shared" si="15"/>
        <v>88.05</v>
      </c>
      <c r="M52" s="16">
        <f t="shared" si="16"/>
        <v>17.5931106138107</v>
      </c>
      <c r="N52" s="16">
        <f t="shared" si="17"/>
        <v>19.041955017301</v>
      </c>
      <c r="O52" s="16">
        <f t="shared" si="18"/>
        <v>16.1856617647059</v>
      </c>
      <c r="P52" s="17">
        <f t="shared" si="19"/>
        <v>22.0125</v>
      </c>
      <c r="Q52">
        <v>30</v>
      </c>
      <c r="R52">
        <v>25</v>
      </c>
    </row>
    <row r="53" ht="90.75" customHeight="1" spans="2:18">
      <c r="B53">
        <v>17020502</v>
      </c>
      <c r="C53" s="4" t="s">
        <v>21</v>
      </c>
      <c r="D53" s="12" t="s">
        <v>76</v>
      </c>
      <c r="E53">
        <v>55</v>
      </c>
      <c r="F53">
        <v>2</v>
      </c>
      <c r="G53" s="6">
        <v>0.24</v>
      </c>
      <c r="H53">
        <v>0.2</v>
      </c>
      <c r="I53" s="18">
        <v>0.3</v>
      </c>
      <c r="J53" s="14">
        <f t="shared" si="13"/>
        <v>24.2774455319885</v>
      </c>
      <c r="K53" s="15">
        <f t="shared" si="14"/>
        <v>26.2767645757994</v>
      </c>
      <c r="L53" s="4">
        <f t="shared" si="15"/>
        <v>80.8</v>
      </c>
      <c r="M53" s="16">
        <f t="shared" si="16"/>
        <v>16.994211872392</v>
      </c>
      <c r="N53" s="16">
        <f t="shared" si="17"/>
        <v>18.3937352030596</v>
      </c>
      <c r="O53" s="16">
        <f t="shared" si="18"/>
        <v>15.6346749226006</v>
      </c>
      <c r="P53" s="17">
        <f t="shared" si="19"/>
        <v>25.5157894736842</v>
      </c>
      <c r="Q53">
        <v>30</v>
      </c>
      <c r="R53">
        <v>25</v>
      </c>
    </row>
    <row r="54" ht="90.75" customHeight="1" spans="2:19">
      <c r="B54">
        <v>17020601</v>
      </c>
      <c r="C54" s="4" t="s">
        <v>28</v>
      </c>
      <c r="D54" s="13" t="s">
        <v>77</v>
      </c>
      <c r="E54">
        <v>37</v>
      </c>
      <c r="F54">
        <v>2</v>
      </c>
      <c r="G54" s="6">
        <v>0.2</v>
      </c>
      <c r="H54">
        <v>0.3</v>
      </c>
      <c r="I54" s="18">
        <v>0.25</v>
      </c>
      <c r="J54" s="14">
        <f t="shared" si="13"/>
        <v>18.9950980392157</v>
      </c>
      <c r="K54" s="15">
        <f t="shared" si="14"/>
        <v>20.5594002306805</v>
      </c>
      <c r="L54" s="4">
        <f t="shared" si="15"/>
        <v>71.3</v>
      </c>
      <c r="M54" s="16">
        <f t="shared" si="16"/>
        <v>14.2463235294118</v>
      </c>
      <c r="N54" s="16">
        <f t="shared" si="17"/>
        <v>15.4195501730104</v>
      </c>
      <c r="O54" s="16">
        <f t="shared" si="18"/>
        <v>13.1066176470588</v>
      </c>
      <c r="P54" s="17">
        <f t="shared" si="19"/>
        <v>17.825</v>
      </c>
      <c r="Q54">
        <v>30</v>
      </c>
      <c r="R54">
        <v>25</v>
      </c>
      <c r="S54" s="9" t="s">
        <v>78</v>
      </c>
    </row>
    <row r="55" ht="90.75" customHeight="1" spans="2:18">
      <c r="B55">
        <v>17020701</v>
      </c>
      <c r="C55" s="4" t="s">
        <v>21</v>
      </c>
      <c r="D55" s="12" t="s">
        <v>76</v>
      </c>
      <c r="E55">
        <v>60</v>
      </c>
      <c r="F55">
        <v>2</v>
      </c>
      <c r="G55" s="6">
        <v>0.2</v>
      </c>
      <c r="H55">
        <v>0.2</v>
      </c>
      <c r="I55" s="18">
        <v>0.3</v>
      </c>
      <c r="J55" s="14">
        <f t="shared" si="13"/>
        <v>24.4907745706978</v>
      </c>
      <c r="K55" s="15">
        <f t="shared" si="14"/>
        <v>26.5076618882847</v>
      </c>
      <c r="L55" s="4">
        <f t="shared" si="15"/>
        <v>85.8</v>
      </c>
      <c r="M55" s="16">
        <f t="shared" si="16"/>
        <v>17.1435421994885</v>
      </c>
      <c r="N55" s="16">
        <f t="shared" si="17"/>
        <v>18.5553633217993</v>
      </c>
      <c r="O55" s="16">
        <f t="shared" si="18"/>
        <v>15.7720588235294</v>
      </c>
      <c r="P55" s="17">
        <f t="shared" si="19"/>
        <v>21.45</v>
      </c>
      <c r="Q55">
        <v>30</v>
      </c>
      <c r="R55">
        <v>25</v>
      </c>
    </row>
    <row r="56" ht="90.75" customHeight="1" spans="2:18">
      <c r="B56">
        <v>17020801</v>
      </c>
      <c r="C56" s="4" t="s">
        <v>25</v>
      </c>
      <c r="D56" s="12" t="s">
        <v>79</v>
      </c>
      <c r="E56">
        <v>24.5</v>
      </c>
      <c r="F56">
        <v>2</v>
      </c>
      <c r="G56" s="6">
        <v>0.2</v>
      </c>
      <c r="H56">
        <v>0.18</v>
      </c>
      <c r="I56" s="18">
        <v>0.25</v>
      </c>
      <c r="J56" s="14">
        <f t="shared" si="13"/>
        <v>12.9475703324808</v>
      </c>
      <c r="K56" s="15">
        <f t="shared" si="14"/>
        <v>14.0138408304498</v>
      </c>
      <c r="L56" s="4">
        <f t="shared" si="15"/>
        <v>48.6</v>
      </c>
      <c r="M56" s="16">
        <f t="shared" si="16"/>
        <v>9.71067774936061</v>
      </c>
      <c r="N56" s="16">
        <f t="shared" si="17"/>
        <v>10.5103806228374</v>
      </c>
      <c r="O56" s="16">
        <f t="shared" si="18"/>
        <v>8.93382352941176</v>
      </c>
      <c r="P56" s="17">
        <f t="shared" si="19"/>
        <v>12.15</v>
      </c>
      <c r="Q56">
        <v>30</v>
      </c>
      <c r="R56">
        <v>25</v>
      </c>
    </row>
    <row r="57" ht="90.75" customHeight="1" spans="2:18">
      <c r="B57">
        <v>17020901</v>
      </c>
      <c r="C57" s="4" t="s">
        <v>25</v>
      </c>
      <c r="D57" s="12" t="s">
        <v>80</v>
      </c>
      <c r="E57">
        <v>30</v>
      </c>
      <c r="F57">
        <v>2</v>
      </c>
      <c r="G57" s="6">
        <v>0.2</v>
      </c>
      <c r="H57">
        <v>0.18</v>
      </c>
      <c r="I57" s="18">
        <v>0.45</v>
      </c>
      <c r="J57" s="14">
        <f t="shared" si="13"/>
        <v>19.6538595675424</v>
      </c>
      <c r="K57" s="15">
        <f t="shared" si="14"/>
        <v>21.2724127083989</v>
      </c>
      <c r="L57" s="4">
        <f t="shared" si="15"/>
        <v>54.1</v>
      </c>
      <c r="M57" s="16">
        <f t="shared" si="16"/>
        <v>10.8096227621483</v>
      </c>
      <c r="N57" s="16">
        <f t="shared" si="17"/>
        <v>11.6998269896194</v>
      </c>
      <c r="O57" s="16">
        <f t="shared" si="18"/>
        <v>9.94485294117647</v>
      </c>
      <c r="P57" s="17">
        <f t="shared" si="19"/>
        <v>13.525</v>
      </c>
      <c r="Q57">
        <v>45</v>
      </c>
      <c r="R57">
        <v>30</v>
      </c>
    </row>
    <row r="58" ht="90.75" customHeight="1" spans="2:18">
      <c r="B58">
        <v>17020901</v>
      </c>
      <c r="C58" s="4" t="s">
        <v>21</v>
      </c>
      <c r="D58" s="12" t="s">
        <v>81</v>
      </c>
      <c r="E58">
        <v>49</v>
      </c>
      <c r="F58">
        <v>2</v>
      </c>
      <c r="G58" s="6">
        <v>0.2</v>
      </c>
      <c r="H58">
        <v>0.2</v>
      </c>
      <c r="I58" s="18">
        <v>0.4</v>
      </c>
      <c r="J58" s="14">
        <f t="shared" si="13"/>
        <v>24.9094202898551</v>
      </c>
      <c r="K58" s="15">
        <f t="shared" si="14"/>
        <v>26.9607843137255</v>
      </c>
      <c r="L58" s="4">
        <f t="shared" si="15"/>
        <v>74.8</v>
      </c>
      <c r="M58" s="16">
        <f t="shared" si="16"/>
        <v>14.945652173913</v>
      </c>
      <c r="N58" s="16">
        <f t="shared" si="17"/>
        <v>16.1764705882353</v>
      </c>
      <c r="O58" s="16">
        <f t="shared" si="18"/>
        <v>13.75</v>
      </c>
      <c r="P58" s="17">
        <f t="shared" si="19"/>
        <v>18.7</v>
      </c>
      <c r="Q58">
        <v>0</v>
      </c>
      <c r="R58">
        <v>40</v>
      </c>
    </row>
    <row r="59" ht="90.75" customHeight="1" spans="2:18">
      <c r="B59">
        <v>17021104</v>
      </c>
      <c r="C59" s="4" t="s">
        <v>21</v>
      </c>
      <c r="D59" s="13" t="s">
        <v>82</v>
      </c>
      <c r="E59">
        <v>29</v>
      </c>
      <c r="F59">
        <v>2</v>
      </c>
      <c r="G59" s="6">
        <v>0.2</v>
      </c>
      <c r="H59">
        <v>0.2</v>
      </c>
      <c r="I59" s="18">
        <v>0.3</v>
      </c>
      <c r="J59" s="14">
        <f t="shared" si="13"/>
        <v>15.6421264157837</v>
      </c>
      <c r="K59" s="15">
        <f t="shared" si="14"/>
        <v>16.9303015323777</v>
      </c>
      <c r="L59" s="4">
        <f t="shared" si="15"/>
        <v>54.8</v>
      </c>
      <c r="M59" s="16">
        <f t="shared" si="16"/>
        <v>10.9494884910486</v>
      </c>
      <c r="N59" s="16">
        <f t="shared" si="17"/>
        <v>11.8512110726644</v>
      </c>
      <c r="O59" s="16">
        <f t="shared" si="18"/>
        <v>10.0735294117647</v>
      </c>
      <c r="P59" s="17">
        <f t="shared" si="19"/>
        <v>13.7</v>
      </c>
      <c r="Q59">
        <v>30</v>
      </c>
      <c r="R59">
        <v>45</v>
      </c>
    </row>
    <row r="60" ht="90.75" customHeight="1" spans="2:18">
      <c r="B60">
        <v>17021105</v>
      </c>
      <c r="C60" s="4" t="s">
        <v>21</v>
      </c>
      <c r="D60" s="13" t="s">
        <v>83</v>
      </c>
      <c r="E60">
        <v>29</v>
      </c>
      <c r="F60">
        <v>2</v>
      </c>
      <c r="G60" s="6">
        <v>0.2</v>
      </c>
      <c r="H60">
        <v>0.2</v>
      </c>
      <c r="I60" s="18">
        <v>0.3</v>
      </c>
      <c r="J60" s="14">
        <f t="shared" si="13"/>
        <v>15.6421264157837</v>
      </c>
      <c r="K60" s="15">
        <f t="shared" si="14"/>
        <v>16.9303015323777</v>
      </c>
      <c r="L60" s="4">
        <f t="shared" si="15"/>
        <v>54.8</v>
      </c>
      <c r="M60" s="16">
        <f t="shared" si="16"/>
        <v>10.9494884910486</v>
      </c>
      <c r="N60" s="16">
        <f t="shared" si="17"/>
        <v>11.8512110726644</v>
      </c>
      <c r="O60" s="16">
        <f t="shared" si="18"/>
        <v>10.0735294117647</v>
      </c>
      <c r="P60" s="17">
        <f t="shared" si="19"/>
        <v>13.7</v>
      </c>
      <c r="Q60">
        <v>30</v>
      </c>
      <c r="R60">
        <v>45</v>
      </c>
    </row>
    <row r="61" ht="90.75" customHeight="1" spans="2:18">
      <c r="B61">
        <v>17021101</v>
      </c>
      <c r="C61" s="4" t="s">
        <v>21</v>
      </c>
      <c r="D61" s="8" t="s">
        <v>84</v>
      </c>
      <c r="E61">
        <v>26</v>
      </c>
      <c r="F61">
        <v>2</v>
      </c>
      <c r="G61" s="6">
        <v>0.2</v>
      </c>
      <c r="H61">
        <v>0.09</v>
      </c>
      <c r="I61" s="18">
        <v>0.25</v>
      </c>
      <c r="J61" s="14">
        <f t="shared" ref="J61:J68" si="20">(E61+F61+($K$104*H61+$M$104)*$L$104)/(1-G61)/(1-$O$104)/(1-I61)/$N$104</f>
        <v>11.3091432225064</v>
      </c>
      <c r="K61" s="15">
        <f t="shared" ref="K61:K68" si="21">(E61+F61+($K$104*H61+$M$104)*$L$104)/(1-G61)/(1-$P$104)/(1-I61)/$N$104</f>
        <v>12.2404844290657</v>
      </c>
      <c r="L61" s="4">
        <f t="shared" ref="L61:L68" si="22">E61+F61+($K$104*H61+$M$104)*$L$104</f>
        <v>42.45</v>
      </c>
      <c r="M61" s="16">
        <f t="shared" ref="M61:M68" si="23">L61/(1-G61)/(1-$O$104)/$N$104</f>
        <v>8.4818574168798</v>
      </c>
      <c r="N61" s="16">
        <f t="shared" ref="N61:N68" si="24">L61/(1-G61)/(1-$P$104)/$N$104</f>
        <v>9.18036332179931</v>
      </c>
      <c r="O61" s="16">
        <f t="shared" ref="O61:O68" si="25">L61/(1-G61)/$N$104</f>
        <v>7.80330882352941</v>
      </c>
      <c r="P61" s="17">
        <f t="shared" ref="P61:P68" si="26">O61*$N$104-L61</f>
        <v>10.6125</v>
      </c>
      <c r="Q61">
        <v>25</v>
      </c>
      <c r="R61">
        <v>40</v>
      </c>
    </row>
    <row r="62" ht="90.75" customHeight="1" spans="2:18">
      <c r="B62">
        <v>17021102</v>
      </c>
      <c r="C62" s="4" t="s">
        <v>21</v>
      </c>
      <c r="D62" s="12" t="s">
        <v>85</v>
      </c>
      <c r="E62">
        <v>24</v>
      </c>
      <c r="F62">
        <v>2</v>
      </c>
      <c r="G62" s="6">
        <v>0.25</v>
      </c>
      <c r="H62">
        <v>0.1</v>
      </c>
      <c r="I62" s="18">
        <v>0.25</v>
      </c>
      <c r="J62" s="14">
        <f t="shared" si="20"/>
        <v>11.7362887183859</v>
      </c>
      <c r="K62" s="15">
        <f t="shared" si="21"/>
        <v>12.7028066128412</v>
      </c>
      <c r="L62" s="4">
        <f t="shared" si="22"/>
        <v>41.3</v>
      </c>
      <c r="M62" s="16">
        <f t="shared" si="23"/>
        <v>8.80221653878943</v>
      </c>
      <c r="N62" s="16">
        <f t="shared" si="24"/>
        <v>9.52710495963091</v>
      </c>
      <c r="O62" s="16">
        <f t="shared" si="25"/>
        <v>8.09803921568627</v>
      </c>
      <c r="P62" s="17">
        <f t="shared" si="26"/>
        <v>13.7666666666667</v>
      </c>
      <c r="Q62">
        <v>25</v>
      </c>
      <c r="R62">
        <v>40</v>
      </c>
    </row>
    <row r="63" ht="90.75" customHeight="1" spans="2:18">
      <c r="B63">
        <v>17021103</v>
      </c>
      <c r="C63" s="4" t="s">
        <v>21</v>
      </c>
      <c r="D63" s="12" t="s">
        <v>86</v>
      </c>
      <c r="E63">
        <v>24</v>
      </c>
      <c r="F63">
        <v>2</v>
      </c>
      <c r="G63" s="6">
        <v>0.25</v>
      </c>
      <c r="H63">
        <v>0.1</v>
      </c>
      <c r="I63" s="18">
        <v>0.4</v>
      </c>
      <c r="J63" s="14">
        <f t="shared" si="20"/>
        <v>14.6703608979824</v>
      </c>
      <c r="K63" s="15">
        <f t="shared" si="21"/>
        <v>15.8785082660515</v>
      </c>
      <c r="L63" s="4">
        <f t="shared" si="22"/>
        <v>41.3</v>
      </c>
      <c r="M63" s="16">
        <f t="shared" si="23"/>
        <v>8.80221653878943</v>
      </c>
      <c r="N63" s="16">
        <f t="shared" si="24"/>
        <v>9.52710495963091</v>
      </c>
      <c r="O63" s="16">
        <f t="shared" si="25"/>
        <v>8.09803921568627</v>
      </c>
      <c r="P63" s="17">
        <f t="shared" si="26"/>
        <v>13.7666666666667</v>
      </c>
      <c r="Q63">
        <v>25</v>
      </c>
      <c r="R63">
        <v>40</v>
      </c>
    </row>
    <row r="64" ht="90.75" customHeight="1" spans="2:18">
      <c r="B64">
        <v>17021106</v>
      </c>
      <c r="C64" s="4" t="s">
        <v>21</v>
      </c>
      <c r="D64" s="12" t="s">
        <v>87</v>
      </c>
      <c r="E64">
        <v>32</v>
      </c>
      <c r="F64">
        <v>2</v>
      </c>
      <c r="G64" s="6">
        <v>0.2</v>
      </c>
      <c r="H64">
        <v>0.2</v>
      </c>
      <c r="I64" s="18">
        <v>0.25</v>
      </c>
      <c r="J64" s="14">
        <f t="shared" si="20"/>
        <v>15.3985507246377</v>
      </c>
      <c r="K64" s="15">
        <f t="shared" si="21"/>
        <v>16.6666666666667</v>
      </c>
      <c r="L64" s="4">
        <f t="shared" si="22"/>
        <v>57.8</v>
      </c>
      <c r="M64" s="16">
        <f t="shared" si="23"/>
        <v>11.5489130434783</v>
      </c>
      <c r="N64" s="16">
        <f t="shared" si="24"/>
        <v>12.5</v>
      </c>
      <c r="O64" s="16">
        <f t="shared" si="25"/>
        <v>10.625</v>
      </c>
      <c r="P64" s="17">
        <f t="shared" si="26"/>
        <v>14.45</v>
      </c>
      <c r="Q64">
        <v>25</v>
      </c>
      <c r="R64">
        <v>40</v>
      </c>
    </row>
    <row r="65" ht="90.75" customHeight="1" spans="2:20">
      <c r="B65">
        <v>17021201</v>
      </c>
      <c r="C65" s="4" t="s">
        <v>38</v>
      </c>
      <c r="D65" s="12" t="s">
        <v>88</v>
      </c>
      <c r="E65">
        <v>22</v>
      </c>
      <c r="F65">
        <v>2</v>
      </c>
      <c r="G65" s="6">
        <v>0.2</v>
      </c>
      <c r="H65">
        <v>0.22</v>
      </c>
      <c r="I65" s="18">
        <v>0.4</v>
      </c>
      <c r="J65" s="14">
        <f t="shared" si="20"/>
        <v>16.4841751918159</v>
      </c>
      <c r="K65" s="15">
        <f t="shared" si="21"/>
        <v>17.8416955017301</v>
      </c>
      <c r="L65" s="4">
        <f t="shared" si="22"/>
        <v>49.5</v>
      </c>
      <c r="M65" s="16">
        <f t="shared" si="23"/>
        <v>9.89050511508951</v>
      </c>
      <c r="N65" s="16">
        <f t="shared" si="24"/>
        <v>10.7050173010381</v>
      </c>
      <c r="O65" s="16">
        <f t="shared" si="25"/>
        <v>9.09926470588235</v>
      </c>
      <c r="P65" s="17">
        <f t="shared" si="26"/>
        <v>12.375</v>
      </c>
      <c r="Q65">
        <v>40</v>
      </c>
      <c r="R65">
        <v>30</v>
      </c>
      <c r="S65" s="21" t="s">
        <v>89</v>
      </c>
      <c r="T65" s="9" t="s">
        <v>90</v>
      </c>
    </row>
    <row r="66" ht="90.75" customHeight="1" spans="2:19">
      <c r="B66">
        <v>17021301</v>
      </c>
      <c r="C66" s="4" t="s">
        <v>28</v>
      </c>
      <c r="D66" s="12" t="s">
        <v>91</v>
      </c>
      <c r="E66">
        <v>35</v>
      </c>
      <c r="F66">
        <v>2</v>
      </c>
      <c r="G66" s="6">
        <v>0.2</v>
      </c>
      <c r="H66">
        <v>0.32</v>
      </c>
      <c r="I66" s="18">
        <v>0.3</v>
      </c>
      <c r="J66" s="14">
        <f t="shared" si="20"/>
        <v>20.266258677384</v>
      </c>
      <c r="K66" s="15">
        <f t="shared" si="21"/>
        <v>21.9352446861097</v>
      </c>
      <c r="L66" s="4">
        <f t="shared" si="22"/>
        <v>71</v>
      </c>
      <c r="M66" s="16">
        <f t="shared" si="23"/>
        <v>14.1863810741688</v>
      </c>
      <c r="N66" s="16">
        <f t="shared" si="24"/>
        <v>15.3546712802768</v>
      </c>
      <c r="O66" s="16">
        <f t="shared" si="25"/>
        <v>13.0514705882353</v>
      </c>
      <c r="P66" s="17">
        <f t="shared" si="26"/>
        <v>17.75</v>
      </c>
      <c r="Q66">
        <v>30</v>
      </c>
      <c r="R66">
        <v>25</v>
      </c>
      <c r="S66" s="21"/>
    </row>
    <row r="67" ht="90.75" customHeight="1" spans="2:19">
      <c r="B67">
        <v>17021401</v>
      </c>
      <c r="C67" s="4" t="s">
        <v>21</v>
      </c>
      <c r="D67" s="12" t="s">
        <v>92</v>
      </c>
      <c r="E67">
        <v>14</v>
      </c>
      <c r="F67">
        <v>1</v>
      </c>
      <c r="G67" s="6">
        <v>0.25</v>
      </c>
      <c r="H67">
        <v>0.09</v>
      </c>
      <c r="I67" s="18">
        <v>0.4</v>
      </c>
      <c r="J67" s="14">
        <f t="shared" si="20"/>
        <v>10.4610684853652</v>
      </c>
      <c r="K67" s="15">
        <f t="shared" si="21"/>
        <v>11.3225682429835</v>
      </c>
      <c r="L67" s="4">
        <f t="shared" si="22"/>
        <v>29.45</v>
      </c>
      <c r="M67" s="16">
        <f t="shared" si="23"/>
        <v>6.2766410912191</v>
      </c>
      <c r="N67" s="16">
        <f t="shared" si="24"/>
        <v>6.79354094579008</v>
      </c>
      <c r="O67" s="16">
        <f t="shared" si="25"/>
        <v>5.77450980392157</v>
      </c>
      <c r="P67" s="17">
        <f t="shared" si="26"/>
        <v>9.81666666666667</v>
      </c>
      <c r="Q67">
        <v>25</v>
      </c>
      <c r="R67">
        <v>40</v>
      </c>
      <c r="S67" s="21"/>
    </row>
    <row r="68" ht="90.75" customHeight="1" spans="2:19">
      <c r="B68">
        <v>17021402</v>
      </c>
      <c r="C68" s="4" t="s">
        <v>21</v>
      </c>
      <c r="D68" s="12" t="s">
        <v>93</v>
      </c>
      <c r="E68">
        <v>20</v>
      </c>
      <c r="F68">
        <v>2</v>
      </c>
      <c r="G68" s="6">
        <v>0.25</v>
      </c>
      <c r="H68">
        <v>0.08</v>
      </c>
      <c r="I68" s="18">
        <v>0.45</v>
      </c>
      <c r="J68" s="14">
        <f t="shared" si="20"/>
        <v>13.7952414167248</v>
      </c>
      <c r="K68" s="15">
        <f t="shared" si="21"/>
        <v>14.9313201216315</v>
      </c>
      <c r="L68" s="4">
        <f t="shared" si="22"/>
        <v>35.6</v>
      </c>
      <c r="M68" s="16">
        <f t="shared" si="23"/>
        <v>7.58738277919864</v>
      </c>
      <c r="N68" s="16">
        <f t="shared" si="24"/>
        <v>8.21222606689735</v>
      </c>
      <c r="O68" s="16">
        <f t="shared" si="25"/>
        <v>6.98039215686275</v>
      </c>
      <c r="P68" s="17">
        <f t="shared" si="26"/>
        <v>11.8666666666667</v>
      </c>
      <c r="Q68">
        <v>45</v>
      </c>
      <c r="R68">
        <v>25</v>
      </c>
      <c r="S68" s="21"/>
    </row>
    <row r="69" ht="90.75" customHeight="1" spans="2:19">
      <c r="B69">
        <v>17021403</v>
      </c>
      <c r="C69" s="4" t="s">
        <v>21</v>
      </c>
      <c r="D69" s="13" t="s">
        <v>94</v>
      </c>
      <c r="E69">
        <v>20</v>
      </c>
      <c r="F69">
        <v>0</v>
      </c>
      <c r="G69" s="6">
        <v>0.25</v>
      </c>
      <c r="H69">
        <v>0.1</v>
      </c>
      <c r="I69" s="18">
        <v>0.4</v>
      </c>
      <c r="J69" s="14">
        <f t="shared" ref="J69:J76" si="27">(E69+F69+($K$104*H69+$M$104)*$L$104)/(1-G69)/(1-$O$104)/(1-I69)/$N$104</f>
        <v>12.5390736004547</v>
      </c>
      <c r="K69" s="15">
        <f t="shared" ref="K69:K76" si="28">(E69+F69+($K$104*H69+$M$104)*$L$104)/(1-G69)/(1-$P$104)/(1-I69)/$N$104</f>
        <v>13.5717031910804</v>
      </c>
      <c r="L69" s="4">
        <f t="shared" ref="L69:L76" si="29">E69+F69+($K$104*H69+$M$104)*$L$104</f>
        <v>35.3</v>
      </c>
      <c r="M69" s="16">
        <f t="shared" ref="M69:M76" si="30">L69/(1-G69)/(1-$O$104)/$N$104</f>
        <v>7.5234441602728</v>
      </c>
      <c r="N69" s="16">
        <f t="shared" ref="N69:N76" si="31">L69/(1-G69)/(1-$P$104)/$N$104</f>
        <v>8.14302191464821</v>
      </c>
      <c r="O69" s="16">
        <f t="shared" ref="O69:O76" si="32">L69/(1-G69)/$N$104</f>
        <v>6.92156862745098</v>
      </c>
      <c r="P69" s="17">
        <f t="shared" ref="P69:P76" si="33">O69*$N$104-L69</f>
        <v>11.7666666666667</v>
      </c>
      <c r="Q69">
        <v>25</v>
      </c>
      <c r="R69">
        <v>40</v>
      </c>
      <c r="S69" s="21"/>
    </row>
    <row r="70" ht="90.75" customHeight="1" spans="2:19">
      <c r="B70">
        <v>17021501</v>
      </c>
      <c r="C70" s="4" t="s">
        <v>21</v>
      </c>
      <c r="D70" s="12" t="s">
        <v>95</v>
      </c>
      <c r="E70">
        <v>27.5</v>
      </c>
      <c r="F70">
        <v>2</v>
      </c>
      <c r="G70" s="6">
        <v>0.25</v>
      </c>
      <c r="H70">
        <v>0.1</v>
      </c>
      <c r="I70" s="18">
        <v>0.25</v>
      </c>
      <c r="J70" s="14">
        <f t="shared" si="27"/>
        <v>12.7308894572322</v>
      </c>
      <c r="K70" s="15">
        <f t="shared" si="28"/>
        <v>13.7793156478278</v>
      </c>
      <c r="L70" s="4">
        <f t="shared" si="29"/>
        <v>44.8</v>
      </c>
      <c r="M70" s="16">
        <f t="shared" si="30"/>
        <v>9.54816709292412</v>
      </c>
      <c r="N70" s="16">
        <f t="shared" si="31"/>
        <v>10.3344867358708</v>
      </c>
      <c r="O70" s="16">
        <f t="shared" si="32"/>
        <v>8.7843137254902</v>
      </c>
      <c r="P70" s="17">
        <f t="shared" si="33"/>
        <v>14.9333333333333</v>
      </c>
      <c r="Q70">
        <v>40</v>
      </c>
      <c r="R70">
        <v>25</v>
      </c>
      <c r="S70" s="21"/>
    </row>
    <row r="71" ht="90.75" customHeight="1" spans="2:19">
      <c r="B71">
        <v>17021502</v>
      </c>
      <c r="C71" s="4" t="s">
        <v>18</v>
      </c>
      <c r="D71" s="12" t="s">
        <v>96</v>
      </c>
      <c r="E71">
        <v>19.5</v>
      </c>
      <c r="F71">
        <v>2</v>
      </c>
      <c r="G71" s="6">
        <v>0.25</v>
      </c>
      <c r="H71">
        <v>0.08</v>
      </c>
      <c r="I71" s="18">
        <v>0.25</v>
      </c>
      <c r="J71" s="14">
        <f t="shared" si="27"/>
        <v>9.97442455242967</v>
      </c>
      <c r="K71" s="15">
        <f t="shared" si="28"/>
        <v>10.7958477508651</v>
      </c>
      <c r="L71" s="4">
        <f t="shared" si="29"/>
        <v>35.1</v>
      </c>
      <c r="M71" s="16">
        <f t="shared" si="30"/>
        <v>7.48081841432225</v>
      </c>
      <c r="N71" s="16">
        <f t="shared" si="31"/>
        <v>8.09688581314879</v>
      </c>
      <c r="O71" s="16">
        <f t="shared" si="32"/>
        <v>6.88235294117647</v>
      </c>
      <c r="P71" s="17">
        <f t="shared" si="33"/>
        <v>11.7</v>
      </c>
      <c r="Q71">
        <v>25</v>
      </c>
      <c r="R71">
        <v>45</v>
      </c>
      <c r="S71" s="21"/>
    </row>
    <row r="72" ht="90.75" customHeight="1" spans="2:19">
      <c r="B72">
        <v>17021503</v>
      </c>
      <c r="C72" s="4" t="s">
        <v>36</v>
      </c>
      <c r="D72" s="12" t="s">
        <v>97</v>
      </c>
      <c r="E72">
        <v>23</v>
      </c>
      <c r="F72">
        <v>1</v>
      </c>
      <c r="G72" s="6">
        <v>0.25</v>
      </c>
      <c r="H72">
        <v>0.15</v>
      </c>
      <c r="I72" s="18">
        <v>0.25</v>
      </c>
      <c r="J72" s="14">
        <f t="shared" si="27"/>
        <v>12.3756749076442</v>
      </c>
      <c r="K72" s="15">
        <f t="shared" si="28"/>
        <v>13.3948481353326</v>
      </c>
      <c r="L72" s="4">
        <f t="shared" si="29"/>
        <v>43.55</v>
      </c>
      <c r="M72" s="16">
        <f t="shared" si="30"/>
        <v>9.28175618073316</v>
      </c>
      <c r="N72" s="16">
        <f t="shared" si="31"/>
        <v>10.0461361014994</v>
      </c>
      <c r="O72" s="16">
        <f t="shared" si="32"/>
        <v>8.53921568627451</v>
      </c>
      <c r="P72" s="17">
        <f t="shared" si="33"/>
        <v>14.5166666666667</v>
      </c>
      <c r="Q72">
        <v>40</v>
      </c>
      <c r="R72">
        <v>25</v>
      </c>
      <c r="S72" s="21"/>
    </row>
    <row r="73" ht="90.75" customHeight="1" spans="2:19">
      <c r="B73">
        <v>17021601</v>
      </c>
      <c r="C73" s="4" t="s">
        <v>38</v>
      </c>
      <c r="D73" s="12" t="s">
        <v>98</v>
      </c>
      <c r="E73">
        <v>22</v>
      </c>
      <c r="F73">
        <v>2</v>
      </c>
      <c r="G73" s="6">
        <v>0.25</v>
      </c>
      <c r="H73">
        <v>0.28</v>
      </c>
      <c r="I73" s="18">
        <v>0.4</v>
      </c>
      <c r="J73" s="14">
        <f t="shared" si="27"/>
        <v>19.3947144075021</v>
      </c>
      <c r="K73" s="15">
        <f t="shared" si="28"/>
        <v>20.9919261822376</v>
      </c>
      <c r="L73" s="4">
        <f t="shared" si="29"/>
        <v>54.6</v>
      </c>
      <c r="M73" s="16">
        <f t="shared" si="30"/>
        <v>11.6368286445013</v>
      </c>
      <c r="N73" s="16">
        <f t="shared" si="31"/>
        <v>12.5951557093426</v>
      </c>
      <c r="O73" s="16">
        <f t="shared" si="32"/>
        <v>10.7058823529412</v>
      </c>
      <c r="P73" s="17">
        <f t="shared" si="33"/>
        <v>18.2</v>
      </c>
      <c r="Q73">
        <v>40</v>
      </c>
      <c r="R73">
        <v>25</v>
      </c>
      <c r="S73" s="21" t="s">
        <v>88</v>
      </c>
    </row>
    <row r="74" ht="90.75" customHeight="1" spans="2:19">
      <c r="B74">
        <v>17021602</v>
      </c>
      <c r="C74" s="4" t="s">
        <v>28</v>
      </c>
      <c r="D74" s="12" t="s">
        <v>98</v>
      </c>
      <c r="E74">
        <v>60</v>
      </c>
      <c r="F74">
        <v>2</v>
      </c>
      <c r="G74" s="6">
        <v>0.2</v>
      </c>
      <c r="H74">
        <v>0.55</v>
      </c>
      <c r="I74" s="18">
        <v>0.4</v>
      </c>
      <c r="J74" s="14">
        <f t="shared" si="27"/>
        <v>38.4797261295823</v>
      </c>
      <c r="K74" s="15">
        <f t="shared" si="28"/>
        <v>41.6486447520185</v>
      </c>
      <c r="L74" s="4">
        <f t="shared" si="29"/>
        <v>115.55</v>
      </c>
      <c r="M74" s="16">
        <f t="shared" si="30"/>
        <v>23.0878356777494</v>
      </c>
      <c r="N74" s="16">
        <f t="shared" si="31"/>
        <v>24.9891868512111</v>
      </c>
      <c r="O74" s="16">
        <f t="shared" si="32"/>
        <v>21.2408088235294</v>
      </c>
      <c r="P74" s="17">
        <f t="shared" si="33"/>
        <v>28.8875</v>
      </c>
      <c r="Q74">
        <v>0</v>
      </c>
      <c r="R74">
        <v>25</v>
      </c>
      <c r="S74" s="21"/>
    </row>
    <row r="75" ht="90.75" customHeight="1" spans="2:19">
      <c r="B75">
        <v>17021701</v>
      </c>
      <c r="C75" s="4" t="s">
        <v>28</v>
      </c>
      <c r="D75" s="12" t="s">
        <v>99</v>
      </c>
      <c r="E75">
        <v>19</v>
      </c>
      <c r="F75">
        <v>2</v>
      </c>
      <c r="G75" s="6">
        <v>0.2</v>
      </c>
      <c r="H75">
        <v>0.28</v>
      </c>
      <c r="I75" s="18">
        <v>0.4</v>
      </c>
      <c r="J75" s="14">
        <f t="shared" si="27"/>
        <v>17.1835038363171</v>
      </c>
      <c r="K75" s="15">
        <f t="shared" si="28"/>
        <v>18.598615916955</v>
      </c>
      <c r="L75" s="4">
        <f t="shared" si="29"/>
        <v>51.6</v>
      </c>
      <c r="M75" s="16">
        <f t="shared" si="30"/>
        <v>10.3101023017903</v>
      </c>
      <c r="N75" s="16">
        <f t="shared" si="31"/>
        <v>11.159169550173</v>
      </c>
      <c r="O75" s="16">
        <f t="shared" si="32"/>
        <v>9.48529411764706</v>
      </c>
      <c r="P75" s="17">
        <f t="shared" si="33"/>
        <v>12.9</v>
      </c>
      <c r="Q75">
        <v>25</v>
      </c>
      <c r="R75">
        <v>40</v>
      </c>
      <c r="S75" s="21"/>
    </row>
    <row r="76" ht="90.75" customHeight="1" spans="2:19">
      <c r="B76">
        <v>17021702</v>
      </c>
      <c r="C76" s="4" t="s">
        <v>25</v>
      </c>
      <c r="D76" s="12" t="s">
        <v>100</v>
      </c>
      <c r="E76">
        <v>23.5</v>
      </c>
      <c r="F76">
        <v>2</v>
      </c>
      <c r="G76" s="6">
        <v>0.2</v>
      </c>
      <c r="H76">
        <v>0.18</v>
      </c>
      <c r="I76" s="18">
        <v>0.45</v>
      </c>
      <c r="J76" s="14">
        <f t="shared" si="27"/>
        <v>17.2924901185771</v>
      </c>
      <c r="K76" s="15">
        <f t="shared" si="28"/>
        <v>18.716577540107</v>
      </c>
      <c r="L76" s="4">
        <f t="shared" si="29"/>
        <v>47.6</v>
      </c>
      <c r="M76" s="16">
        <f t="shared" si="30"/>
        <v>9.51086956521739</v>
      </c>
      <c r="N76" s="16">
        <f t="shared" si="31"/>
        <v>10.2941176470588</v>
      </c>
      <c r="O76" s="16">
        <f t="shared" si="32"/>
        <v>8.75</v>
      </c>
      <c r="P76" s="17">
        <f t="shared" si="33"/>
        <v>11.9</v>
      </c>
      <c r="Q76">
        <v>25</v>
      </c>
      <c r="R76">
        <v>45</v>
      </c>
      <c r="S76" s="21"/>
    </row>
    <row r="77" ht="90.75" customHeight="1" spans="2:19">
      <c r="B77">
        <v>17021703</v>
      </c>
      <c r="C77" s="4" t="s">
        <v>25</v>
      </c>
      <c r="D77" s="12" t="s">
        <v>101</v>
      </c>
      <c r="E77">
        <v>190</v>
      </c>
      <c r="F77">
        <v>6</v>
      </c>
      <c r="G77" s="6">
        <v>0.2</v>
      </c>
      <c r="H77">
        <v>1.5</v>
      </c>
      <c r="I77" s="18">
        <v>0.25</v>
      </c>
      <c r="J77" s="14">
        <f t="shared" ref="J77:J90" si="34">(E77+F77+($K$104*H77+$M$104)*$L$104)/(1-G77)/(1-$O$104)/(1-I77)/$N$104</f>
        <v>87.9955242966752</v>
      </c>
      <c r="K77" s="15">
        <f t="shared" ref="K77:K90" si="35">(E77+F77+($K$104*H77+$M$104)*$L$104)/(1-G77)/(1-$P$104)/(1-I77)/$N$104</f>
        <v>95.242214532872</v>
      </c>
      <c r="L77" s="4">
        <f t="shared" ref="L77:L90" si="36">E77+F77+($K$104*H77+$M$104)*$L$104</f>
        <v>330.3</v>
      </c>
      <c r="M77" s="16">
        <f t="shared" ref="M77:M90" si="37">L77/(1-G77)/(1-$O$104)/$N$104</f>
        <v>65.9966432225064</v>
      </c>
      <c r="N77" s="16">
        <f t="shared" ref="N77:N90" si="38">L77/(1-G77)/(1-$P$104)/$N$104</f>
        <v>71.431660899654</v>
      </c>
      <c r="O77" s="16">
        <f t="shared" ref="O77:O90" si="39">L77/(1-G77)/$N$104</f>
        <v>60.7169117647059</v>
      </c>
      <c r="P77" s="17">
        <f t="shared" ref="P77:P90" si="40">O77*$N$104-L77</f>
        <v>82.575</v>
      </c>
      <c r="Q77">
        <v>0</v>
      </c>
      <c r="R77">
        <v>25</v>
      </c>
      <c r="S77" s="21"/>
    </row>
    <row r="78" ht="90.75" customHeight="1" spans="2:19">
      <c r="B78">
        <v>17021801</v>
      </c>
      <c r="C78" s="4" t="s">
        <v>18</v>
      </c>
      <c r="D78" s="8" t="s">
        <v>102</v>
      </c>
      <c r="E78">
        <v>60</v>
      </c>
      <c r="F78">
        <v>1</v>
      </c>
      <c r="G78" s="6">
        <v>0.25</v>
      </c>
      <c r="H78">
        <v>0.6</v>
      </c>
      <c r="I78" s="18">
        <v>0.25</v>
      </c>
      <c r="J78" s="14">
        <f t="shared" si="34"/>
        <v>33.7595907928389</v>
      </c>
      <c r="K78" s="15">
        <f t="shared" si="35"/>
        <v>36.5397923875433</v>
      </c>
      <c r="L78" s="4">
        <f t="shared" si="36"/>
        <v>118.8</v>
      </c>
      <c r="M78" s="16">
        <f t="shared" si="37"/>
        <v>25.3196930946292</v>
      </c>
      <c r="N78" s="16">
        <f t="shared" si="38"/>
        <v>27.4048442906574</v>
      </c>
      <c r="O78" s="16">
        <f t="shared" si="39"/>
        <v>23.2941176470588</v>
      </c>
      <c r="P78" s="17">
        <f t="shared" si="40"/>
        <v>39.6</v>
      </c>
      <c r="Q78">
        <v>40</v>
      </c>
      <c r="R78">
        <v>25</v>
      </c>
      <c r="S78" s="21"/>
    </row>
    <row r="79" ht="90.75" customHeight="1" spans="2:19">
      <c r="B79">
        <v>17021802</v>
      </c>
      <c r="C79" s="4" t="s">
        <v>28</v>
      </c>
      <c r="D79" s="8" t="s">
        <v>103</v>
      </c>
      <c r="E79">
        <v>45</v>
      </c>
      <c r="F79">
        <v>1</v>
      </c>
      <c r="G79" s="6">
        <v>0.2</v>
      </c>
      <c r="H79">
        <v>0.35</v>
      </c>
      <c r="I79" s="18">
        <v>0.4</v>
      </c>
      <c r="J79" s="14">
        <f t="shared" si="34"/>
        <v>27.490276001705</v>
      </c>
      <c r="K79" s="15">
        <f t="shared" si="35"/>
        <v>29.7541810841984</v>
      </c>
      <c r="L79" s="4">
        <f t="shared" si="36"/>
        <v>82.55</v>
      </c>
      <c r="M79" s="16">
        <f t="shared" si="37"/>
        <v>16.494165601023</v>
      </c>
      <c r="N79" s="16">
        <f t="shared" si="38"/>
        <v>17.852508650519</v>
      </c>
      <c r="O79" s="16">
        <f t="shared" si="39"/>
        <v>15.1746323529412</v>
      </c>
      <c r="P79" s="17">
        <f t="shared" si="40"/>
        <v>20.6375</v>
      </c>
      <c r="Q79">
        <v>25</v>
      </c>
      <c r="R79">
        <v>40</v>
      </c>
      <c r="S79" s="21"/>
    </row>
    <row r="80" ht="90.75" customHeight="1" spans="2:19">
      <c r="B80">
        <v>17021901</v>
      </c>
      <c r="C80" s="4" t="s">
        <v>36</v>
      </c>
      <c r="D80" s="12" t="s">
        <v>104</v>
      </c>
      <c r="E80">
        <v>10.5</v>
      </c>
      <c r="F80">
        <v>0</v>
      </c>
      <c r="G80" s="6">
        <v>0.25</v>
      </c>
      <c r="H80">
        <v>0.2</v>
      </c>
      <c r="I80" s="18">
        <v>0.45</v>
      </c>
      <c r="J80" s="14">
        <f t="shared" si="34"/>
        <v>13.2914826009455</v>
      </c>
      <c r="K80" s="15">
        <f t="shared" si="35"/>
        <v>14.3860752857293</v>
      </c>
      <c r="L80" s="4">
        <f t="shared" si="36"/>
        <v>34.3</v>
      </c>
      <c r="M80" s="16">
        <f t="shared" si="37"/>
        <v>7.31031543052003</v>
      </c>
      <c r="N80" s="16">
        <f t="shared" si="38"/>
        <v>7.91234140715109</v>
      </c>
      <c r="O80" s="16">
        <f t="shared" si="39"/>
        <v>6.72549019607843</v>
      </c>
      <c r="P80" s="17">
        <f t="shared" si="40"/>
        <v>11.4333333333333</v>
      </c>
      <c r="Q80">
        <v>40</v>
      </c>
      <c r="R80">
        <v>45</v>
      </c>
      <c r="S80" s="21"/>
    </row>
    <row r="81" ht="90.75" customHeight="1" spans="2:19">
      <c r="B81">
        <v>17022001</v>
      </c>
      <c r="C81" s="4" t="s">
        <v>28</v>
      </c>
      <c r="D81" s="12" t="s">
        <v>105</v>
      </c>
      <c r="E81">
        <v>47</v>
      </c>
      <c r="F81">
        <v>2</v>
      </c>
      <c r="G81" s="6">
        <v>0.2</v>
      </c>
      <c r="H81">
        <v>0.6</v>
      </c>
      <c r="I81" s="18">
        <v>0.25</v>
      </c>
      <c r="J81" s="14">
        <f t="shared" si="34"/>
        <v>28.4526854219949</v>
      </c>
      <c r="K81" s="15">
        <f t="shared" si="35"/>
        <v>30.7958477508651</v>
      </c>
      <c r="L81" s="4">
        <f t="shared" si="36"/>
        <v>106.8</v>
      </c>
      <c r="M81" s="16">
        <f t="shared" si="37"/>
        <v>21.3395140664962</v>
      </c>
      <c r="N81" s="16">
        <f t="shared" si="38"/>
        <v>23.0968858131488</v>
      </c>
      <c r="O81" s="16">
        <f t="shared" si="39"/>
        <v>19.6323529411765</v>
      </c>
      <c r="P81" s="17">
        <f t="shared" si="40"/>
        <v>26.7</v>
      </c>
      <c r="Q81">
        <v>25</v>
      </c>
      <c r="R81">
        <v>30</v>
      </c>
      <c r="S81" s="21"/>
    </row>
    <row r="82" ht="90.75" customHeight="1" spans="2:19">
      <c r="B82">
        <v>17022201</v>
      </c>
      <c r="C82" s="4" t="s">
        <v>28</v>
      </c>
      <c r="D82" s="12" t="s">
        <v>106</v>
      </c>
      <c r="E82">
        <v>32</v>
      </c>
      <c r="F82">
        <v>1</v>
      </c>
      <c r="G82" s="6">
        <v>0.2</v>
      </c>
      <c r="H82">
        <v>0.3</v>
      </c>
      <c r="I82" s="18">
        <v>0.25</v>
      </c>
      <c r="J82" s="14">
        <f t="shared" si="34"/>
        <v>17.3966325660699</v>
      </c>
      <c r="K82" s="15">
        <f t="shared" si="35"/>
        <v>18.8292964244521</v>
      </c>
      <c r="L82" s="4">
        <f t="shared" si="36"/>
        <v>65.3</v>
      </c>
      <c r="M82" s="16">
        <f t="shared" si="37"/>
        <v>13.0474744245524</v>
      </c>
      <c r="N82" s="16">
        <f t="shared" si="38"/>
        <v>14.1219723183391</v>
      </c>
      <c r="O82" s="16">
        <f t="shared" si="39"/>
        <v>12.0036764705882</v>
      </c>
      <c r="P82" s="17">
        <f t="shared" si="40"/>
        <v>16.325</v>
      </c>
      <c r="Q82">
        <v>25</v>
      </c>
      <c r="R82">
        <v>30</v>
      </c>
      <c r="S82" s="21"/>
    </row>
    <row r="83" ht="90.75" customHeight="1" spans="2:19">
      <c r="B83">
        <v>17022301</v>
      </c>
      <c r="C83" s="4" t="s">
        <v>38</v>
      </c>
      <c r="D83" s="12" t="s">
        <v>107</v>
      </c>
      <c r="E83">
        <v>28</v>
      </c>
      <c r="F83">
        <v>2</v>
      </c>
      <c r="G83" s="6">
        <v>0.2</v>
      </c>
      <c r="H83">
        <v>0.5</v>
      </c>
      <c r="I83" s="18">
        <v>0.3</v>
      </c>
      <c r="J83" s="14">
        <f t="shared" si="34"/>
        <v>22.6354128607965</v>
      </c>
      <c r="K83" s="15">
        <f t="shared" si="35"/>
        <v>24.4995056846268</v>
      </c>
      <c r="L83" s="4">
        <f t="shared" si="36"/>
        <v>79.3</v>
      </c>
      <c r="M83" s="16">
        <f t="shared" si="37"/>
        <v>15.8447890025575</v>
      </c>
      <c r="N83" s="16">
        <f t="shared" si="38"/>
        <v>17.1496539792388</v>
      </c>
      <c r="O83" s="16">
        <f t="shared" si="39"/>
        <v>14.5772058823529</v>
      </c>
      <c r="P83" s="17">
        <f t="shared" si="40"/>
        <v>19.825</v>
      </c>
      <c r="Q83">
        <v>25</v>
      </c>
      <c r="R83">
        <v>30</v>
      </c>
      <c r="S83" s="21"/>
    </row>
    <row r="84" ht="90.75" customHeight="1" spans="2:19">
      <c r="B84">
        <v>17022401</v>
      </c>
      <c r="C84" s="4" t="s">
        <v>108</v>
      </c>
      <c r="D84" s="12" t="s">
        <v>109</v>
      </c>
      <c r="E84">
        <v>15</v>
      </c>
      <c r="F84">
        <v>1</v>
      </c>
      <c r="G84" s="6">
        <v>0.25</v>
      </c>
      <c r="H84">
        <v>0.23</v>
      </c>
      <c r="I84" s="18">
        <v>0.4</v>
      </c>
      <c r="J84" s="14">
        <f t="shared" si="34"/>
        <v>15.0433361750497</v>
      </c>
      <c r="K84" s="15">
        <f t="shared" si="35"/>
        <v>16.2821991541715</v>
      </c>
      <c r="L84" s="4">
        <f t="shared" si="36"/>
        <v>42.35</v>
      </c>
      <c r="M84" s="16">
        <f t="shared" si="37"/>
        <v>9.02600170502984</v>
      </c>
      <c r="N84" s="16">
        <f t="shared" si="38"/>
        <v>9.76931949250288</v>
      </c>
      <c r="O84" s="16">
        <f t="shared" si="39"/>
        <v>8.30392156862745</v>
      </c>
      <c r="P84" s="17">
        <f t="shared" si="40"/>
        <v>14.1166666666667</v>
      </c>
      <c r="Q84">
        <v>40</v>
      </c>
      <c r="R84">
        <v>30</v>
      </c>
      <c r="S84" s="21"/>
    </row>
    <row r="85" ht="90.75" customHeight="1" spans="2:19">
      <c r="B85">
        <v>17022501</v>
      </c>
      <c r="C85" s="4" t="s">
        <v>28</v>
      </c>
      <c r="D85" s="12" t="s">
        <v>110</v>
      </c>
      <c r="E85">
        <v>39</v>
      </c>
      <c r="F85">
        <v>1</v>
      </c>
      <c r="G85" s="6">
        <v>0.2</v>
      </c>
      <c r="H85">
        <v>0.3</v>
      </c>
      <c r="I85" s="18">
        <v>0.25</v>
      </c>
      <c r="J85" s="14">
        <f t="shared" si="34"/>
        <v>19.2615089514066</v>
      </c>
      <c r="K85" s="15">
        <f t="shared" si="35"/>
        <v>20.8477508650519</v>
      </c>
      <c r="L85" s="4">
        <f t="shared" si="36"/>
        <v>72.3</v>
      </c>
      <c r="M85" s="16">
        <f t="shared" si="37"/>
        <v>14.446131713555</v>
      </c>
      <c r="N85" s="16">
        <f t="shared" si="38"/>
        <v>15.6358131487889</v>
      </c>
      <c r="O85" s="16">
        <f t="shared" si="39"/>
        <v>13.2904411764706</v>
      </c>
      <c r="P85" s="17">
        <f t="shared" si="40"/>
        <v>18.075</v>
      </c>
      <c r="Q85">
        <v>25</v>
      </c>
      <c r="R85">
        <v>30</v>
      </c>
      <c r="S85" s="21"/>
    </row>
    <row r="86" ht="90.75" customHeight="1" spans="2:19">
      <c r="B86">
        <v>17022502</v>
      </c>
      <c r="C86" s="4" t="s">
        <v>111</v>
      </c>
      <c r="D86" s="12" t="s">
        <v>112</v>
      </c>
      <c r="E86">
        <v>23</v>
      </c>
      <c r="F86">
        <v>1</v>
      </c>
      <c r="G86" s="6">
        <v>0.29</v>
      </c>
      <c r="H86">
        <v>0.3</v>
      </c>
      <c r="I86" s="18">
        <v>0.25</v>
      </c>
      <c r="J86" s="14">
        <f t="shared" si="34"/>
        <v>16.9002077254662</v>
      </c>
      <c r="K86" s="15">
        <f t="shared" si="35"/>
        <v>18.2919895381516</v>
      </c>
      <c r="L86" s="4">
        <f t="shared" si="36"/>
        <v>56.3</v>
      </c>
      <c r="M86" s="16">
        <f t="shared" si="37"/>
        <v>12.6751557940996</v>
      </c>
      <c r="N86" s="16">
        <f t="shared" si="38"/>
        <v>13.7189921536137</v>
      </c>
      <c r="O86" s="16">
        <f t="shared" si="39"/>
        <v>11.6611433305717</v>
      </c>
      <c r="P86" s="17">
        <f t="shared" si="40"/>
        <v>22.9957746478873</v>
      </c>
      <c r="Q86">
        <v>25</v>
      </c>
      <c r="R86">
        <v>30</v>
      </c>
      <c r="S86" s="21"/>
    </row>
    <row r="87" ht="90.75" customHeight="1" spans="2:19">
      <c r="B87">
        <v>17022503</v>
      </c>
      <c r="C87" s="4" t="s">
        <v>111</v>
      </c>
      <c r="D87" s="12" t="s">
        <v>113</v>
      </c>
      <c r="E87">
        <v>16</v>
      </c>
      <c r="F87">
        <v>1</v>
      </c>
      <c r="G87" s="6">
        <v>0.24</v>
      </c>
      <c r="H87">
        <v>0.1</v>
      </c>
      <c r="I87" s="18">
        <v>0.25</v>
      </c>
      <c r="J87" s="14">
        <f t="shared" si="34"/>
        <v>9.05797101449275</v>
      </c>
      <c r="K87" s="15">
        <f t="shared" si="35"/>
        <v>9.80392156862745</v>
      </c>
      <c r="L87" s="4">
        <f t="shared" si="36"/>
        <v>32.3</v>
      </c>
      <c r="M87" s="16">
        <f t="shared" si="37"/>
        <v>6.79347826086956</v>
      </c>
      <c r="N87" s="16">
        <f t="shared" si="38"/>
        <v>7.35294117647059</v>
      </c>
      <c r="O87" s="16">
        <f t="shared" si="39"/>
        <v>6.25</v>
      </c>
      <c r="P87" s="17">
        <f t="shared" si="40"/>
        <v>10.2</v>
      </c>
      <c r="Q87">
        <v>25</v>
      </c>
      <c r="R87">
        <v>30</v>
      </c>
      <c r="S87" s="21"/>
    </row>
    <row r="88" ht="90.75" customHeight="1" spans="2:19">
      <c r="B88">
        <v>17022504</v>
      </c>
      <c r="C88" s="4" t="s">
        <v>114</v>
      </c>
      <c r="D88" s="12" t="s">
        <v>115</v>
      </c>
      <c r="E88">
        <v>11.2</v>
      </c>
      <c r="F88">
        <v>1</v>
      </c>
      <c r="G88" s="6">
        <v>0.26</v>
      </c>
      <c r="H88">
        <v>0.1</v>
      </c>
      <c r="I88" s="18">
        <v>0.1</v>
      </c>
      <c r="J88" s="14">
        <f t="shared" si="34"/>
        <v>6.60027034707342</v>
      </c>
      <c r="K88" s="15">
        <f t="shared" si="35"/>
        <v>7.14382202271476</v>
      </c>
      <c r="L88" s="4">
        <f t="shared" si="36"/>
        <v>27.5</v>
      </c>
      <c r="M88" s="16">
        <f t="shared" si="37"/>
        <v>5.94024331236607</v>
      </c>
      <c r="N88" s="16">
        <f t="shared" si="38"/>
        <v>6.42943982044328</v>
      </c>
      <c r="O88" s="16">
        <f t="shared" si="39"/>
        <v>5.46502384737679</v>
      </c>
      <c r="P88" s="17">
        <f t="shared" si="40"/>
        <v>9.66216216216216</v>
      </c>
      <c r="Q88">
        <v>0</v>
      </c>
      <c r="R88">
        <v>30</v>
      </c>
      <c r="S88" s="21"/>
    </row>
    <row r="89" ht="90.75" customHeight="1" spans="2:19">
      <c r="B89">
        <v>17022505</v>
      </c>
      <c r="C89" s="4" t="s">
        <v>21</v>
      </c>
      <c r="D89" s="12" t="s">
        <v>116</v>
      </c>
      <c r="E89">
        <v>23</v>
      </c>
      <c r="F89">
        <v>2</v>
      </c>
      <c r="G89" s="6">
        <v>0.2</v>
      </c>
      <c r="H89">
        <v>0.2</v>
      </c>
      <c r="I89" s="18">
        <v>0.45</v>
      </c>
      <c r="J89" s="14">
        <f t="shared" si="34"/>
        <v>17.7284352476168</v>
      </c>
      <c r="K89" s="15">
        <f t="shared" si="35"/>
        <v>19.1884240327147</v>
      </c>
      <c r="L89" s="4">
        <f t="shared" si="36"/>
        <v>48.8</v>
      </c>
      <c r="M89" s="16">
        <f t="shared" si="37"/>
        <v>9.75063938618926</v>
      </c>
      <c r="N89" s="16">
        <f t="shared" si="38"/>
        <v>10.5536332179931</v>
      </c>
      <c r="O89" s="16">
        <f t="shared" si="39"/>
        <v>8.97058823529412</v>
      </c>
      <c r="P89" s="17">
        <f t="shared" si="40"/>
        <v>12.2</v>
      </c>
      <c r="Q89">
        <v>45</v>
      </c>
      <c r="R89">
        <v>20</v>
      </c>
      <c r="S89" s="21"/>
    </row>
    <row r="90" ht="90.75" customHeight="1" spans="2:19">
      <c r="B90">
        <v>17022506</v>
      </c>
      <c r="C90" s="4" t="s">
        <v>114</v>
      </c>
      <c r="D90" s="12" t="s">
        <v>117</v>
      </c>
      <c r="E90">
        <v>12</v>
      </c>
      <c r="F90">
        <v>1</v>
      </c>
      <c r="G90" s="6">
        <v>0.25</v>
      </c>
      <c r="H90">
        <v>0.12</v>
      </c>
      <c r="I90" s="18">
        <v>0.05</v>
      </c>
      <c r="J90" s="14">
        <f t="shared" si="34"/>
        <v>6.73038093956118</v>
      </c>
      <c r="K90" s="15">
        <f t="shared" si="35"/>
        <v>7.2846476051721</v>
      </c>
      <c r="L90" s="4">
        <f t="shared" si="36"/>
        <v>30</v>
      </c>
      <c r="M90" s="16">
        <f t="shared" si="37"/>
        <v>6.39386189258312</v>
      </c>
      <c r="N90" s="16">
        <f t="shared" si="38"/>
        <v>6.9204152249135</v>
      </c>
      <c r="O90" s="16">
        <f t="shared" si="39"/>
        <v>5.88235294117647</v>
      </c>
      <c r="P90" s="17">
        <f t="shared" si="40"/>
        <v>10</v>
      </c>
      <c r="Q90">
        <v>0</v>
      </c>
      <c r="R90">
        <v>20</v>
      </c>
      <c r="S90" s="21"/>
    </row>
    <row r="91" ht="90.75" customHeight="1" spans="2:19">
      <c r="B91">
        <v>17022507</v>
      </c>
      <c r="C91" s="4" t="s">
        <v>114</v>
      </c>
      <c r="D91" s="12" t="s">
        <v>118</v>
      </c>
      <c r="E91">
        <v>8</v>
      </c>
      <c r="F91">
        <v>1</v>
      </c>
      <c r="G91" s="6">
        <v>0.3</v>
      </c>
      <c r="H91">
        <v>0.1</v>
      </c>
      <c r="I91" s="18">
        <v>0.2</v>
      </c>
      <c r="J91" s="14">
        <f t="shared" ref="J91" si="41">(E91+F91+($K$104*H91+$M$104)*$L$104)/(1-G91)/(1-$O$104)/(1-I91)/$N$104</f>
        <v>6.93619839240044</v>
      </c>
      <c r="K91" s="15">
        <f t="shared" ref="K91" si="42">(E91+F91+($K$104*H91+$M$104)*$L$104)/(1-G91)/(1-$P$104)/(1-I91)/$N$104</f>
        <v>7.50741473059812</v>
      </c>
      <c r="L91" s="4">
        <f t="shared" ref="L91" si="43">E91+F91+($K$104*H91+$M$104)*$L$104</f>
        <v>24.3</v>
      </c>
      <c r="M91" s="16">
        <f t="shared" ref="M91" si="44">L91/(1-G91)/(1-$O$104)/$N$104</f>
        <v>5.54895871392035</v>
      </c>
      <c r="N91" s="16">
        <f t="shared" ref="N91" si="45">L91/(1-G91)/(1-$P$104)/$N$104</f>
        <v>6.0059317844785</v>
      </c>
      <c r="O91" s="16">
        <f t="shared" ref="O91" si="46">L91/(1-G91)/$N$104</f>
        <v>5.10504201680672</v>
      </c>
      <c r="P91" s="17">
        <f t="shared" ref="P91" si="47">O91*$N$104-L91</f>
        <v>10.4142857142857</v>
      </c>
      <c r="Q91">
        <v>0</v>
      </c>
      <c r="R91">
        <v>20</v>
      </c>
      <c r="S91" s="21"/>
    </row>
    <row r="92" ht="90.75" customHeight="1" spans="2:20">
      <c r="B92">
        <v>17022601</v>
      </c>
      <c r="C92" s="4" t="s">
        <v>28</v>
      </c>
      <c r="D92" s="12" t="s">
        <v>119</v>
      </c>
      <c r="E92">
        <v>34</v>
      </c>
      <c r="F92">
        <v>2</v>
      </c>
      <c r="G92" s="6">
        <v>0.25</v>
      </c>
      <c r="H92">
        <v>0.5</v>
      </c>
      <c r="I92" s="18">
        <v>0.25</v>
      </c>
      <c r="J92" s="14">
        <f t="shared" ref="J92" si="48">(E92+F92+($K$104*H92+$M$104)*$L$104)/(1-G92)/(1-$O$104)/(1-I92)/$N$104</f>
        <v>24.2398408638818</v>
      </c>
      <c r="K92" s="15">
        <f t="shared" ref="K92" si="49">(E92+F92+($K$104*H92+$M$104)*$L$104)/(1-G92)/(1-$P$104)/(1-I92)/$N$104</f>
        <v>26.2360630526721</v>
      </c>
      <c r="L92" s="4">
        <f t="shared" ref="L92" si="50">E92+F92+($K$104*H92+$M$104)*$L$104</f>
        <v>85.3</v>
      </c>
      <c r="M92" s="16">
        <f t="shared" ref="M92" si="51">L92/(1-G92)/(1-$O$104)/$N$104</f>
        <v>18.1798806479113</v>
      </c>
      <c r="N92" s="16">
        <f t="shared" ref="N92" si="52">L92/(1-G92)/(1-$P$104)/$N$104</f>
        <v>19.677047289504</v>
      </c>
      <c r="O92" s="16">
        <f t="shared" ref="O92" si="53">L92/(1-G92)/$N$104</f>
        <v>16.7254901960784</v>
      </c>
      <c r="P92" s="17">
        <f t="shared" ref="P92" si="54">O92*$N$104-L92</f>
        <v>28.4333333333333</v>
      </c>
      <c r="Q92">
        <v>30</v>
      </c>
      <c r="R92">
        <v>25</v>
      </c>
      <c r="S92" s="21" t="s">
        <v>120</v>
      </c>
      <c r="T92" s="22" t="s">
        <v>121</v>
      </c>
    </row>
    <row r="93" ht="90.75" customHeight="1" spans="2:20">
      <c r="B93">
        <v>17022602</v>
      </c>
      <c r="C93" s="4" t="s">
        <v>21</v>
      </c>
      <c r="D93" s="12" t="s">
        <v>122</v>
      </c>
      <c r="E93">
        <v>20</v>
      </c>
      <c r="F93">
        <v>2</v>
      </c>
      <c r="G93" s="6">
        <v>0.25</v>
      </c>
      <c r="H93">
        <v>0.1</v>
      </c>
      <c r="I93" s="18">
        <v>0.3</v>
      </c>
      <c r="J93" s="14">
        <f t="shared" ref="J93" si="55">(E93+F93+($K$104*H93+$M$104)*$L$104)/(1-G93)/(1-$O$104)/(1-I93)/$N$104</f>
        <v>11.3567165996834</v>
      </c>
      <c r="K93" s="15">
        <f t="shared" ref="K93" si="56">(E93+F93+($K$104*H93+$M$104)*$L$104)/(1-G93)/(1-$P$104)/(1-I93)/$N$104</f>
        <v>12.2919756137749</v>
      </c>
      <c r="L93" s="4">
        <f t="shared" ref="L93" si="57">E93+F93+($K$104*H93+$M$104)*$L$104</f>
        <v>37.3</v>
      </c>
      <c r="M93" s="16">
        <f t="shared" ref="M93" si="58">L93/(1-G93)/(1-$O$104)/$N$104</f>
        <v>7.94970161977835</v>
      </c>
      <c r="N93" s="16">
        <f t="shared" ref="N93" si="59">L93/(1-G93)/(1-$P$104)/$N$104</f>
        <v>8.60438292964244</v>
      </c>
      <c r="O93" s="16">
        <f t="shared" ref="O93" si="60">L93/(1-G93)/$N$104</f>
        <v>7.31372549019608</v>
      </c>
      <c r="P93" s="17">
        <f t="shared" ref="P93" si="61">O93*$N$104-L93</f>
        <v>12.4333333333333</v>
      </c>
      <c r="Q93">
        <v>40</v>
      </c>
      <c r="R93">
        <v>30</v>
      </c>
      <c r="S93" s="21"/>
      <c r="T93" s="22"/>
    </row>
    <row r="94" ht="90.75" customHeight="1" spans="2:20">
      <c r="B94">
        <v>17022603</v>
      </c>
      <c r="C94" s="4" t="s">
        <v>28</v>
      </c>
      <c r="D94" s="12" t="s">
        <v>123</v>
      </c>
      <c r="E94">
        <v>29</v>
      </c>
      <c r="F94">
        <v>1</v>
      </c>
      <c r="G94" s="6">
        <v>0.2</v>
      </c>
      <c r="H94">
        <v>0.3</v>
      </c>
      <c r="I94" s="18">
        <v>0.4</v>
      </c>
      <c r="J94" s="14">
        <f t="shared" ref="J94" si="62">(E94+F94+($K$104*H94+$M$104)*$L$104)/(1-G94)/(1-$O$104)/(1-I94)/$N$104</f>
        <v>20.7467497868713</v>
      </c>
      <c r="K94" s="15">
        <f t="shared" ref="K94" si="63">(E94+F94+($K$104*H94+$M$104)*$L$104)/(1-G94)/(1-$P$104)/(1-I94)/$N$104</f>
        <v>22.4553056516724</v>
      </c>
      <c r="L94" s="4">
        <f t="shared" ref="L94" si="64">E94+F94+($K$104*H94+$M$104)*$L$104</f>
        <v>62.3</v>
      </c>
      <c r="M94" s="16">
        <f t="shared" ref="M94" si="65">L94/(1-G94)/(1-$O$104)/$N$104</f>
        <v>12.4480498721228</v>
      </c>
      <c r="N94" s="16">
        <f t="shared" ref="N94" si="66">L94/(1-G94)/(1-$P$104)/$N$104</f>
        <v>13.4731833910035</v>
      </c>
      <c r="O94" s="16">
        <f t="shared" ref="O94" si="67">L94/(1-G94)/$N$104</f>
        <v>11.4522058823529</v>
      </c>
      <c r="P94" s="17">
        <f t="shared" ref="P94" si="68">O94*$N$104-L94</f>
        <v>15.575</v>
      </c>
      <c r="Q94">
        <v>40</v>
      </c>
      <c r="R94">
        <v>30</v>
      </c>
      <c r="S94" s="21"/>
      <c r="T94" s="22"/>
    </row>
    <row r="95" ht="90.75" customHeight="1" spans="2:20">
      <c r="B95">
        <v>17022604</v>
      </c>
      <c r="C95" s="4" t="s">
        <v>28</v>
      </c>
      <c r="D95" s="12" t="s">
        <v>124</v>
      </c>
      <c r="E95">
        <v>30</v>
      </c>
      <c r="F95">
        <v>1</v>
      </c>
      <c r="G95" s="6">
        <v>0.25</v>
      </c>
      <c r="H95">
        <v>0.3</v>
      </c>
      <c r="I95" s="18">
        <v>0.25</v>
      </c>
      <c r="J95" s="14">
        <f t="shared" ref="J95" si="69">(E95+F95+($K$104*H95+$M$104)*$L$104)/(1-G95)/(1-$O$104)/(1-I95)/$N$104</f>
        <v>17.9880647911338</v>
      </c>
      <c r="K95" s="15">
        <f t="shared" ref="K95" si="70">(E95+F95+($K$104*H95+$M$104)*$L$104)/(1-G95)/(1-$P$104)/(1-I95)/$N$104</f>
        <v>19.4694348327566</v>
      </c>
      <c r="L95" s="4">
        <f t="shared" ref="L95" si="71">E95+F95+($K$104*H95+$M$104)*$L$104</f>
        <v>63.3</v>
      </c>
      <c r="M95" s="16">
        <f t="shared" ref="M95" si="72">L95/(1-G95)/(1-$O$104)/$N$104</f>
        <v>13.4910485933504</v>
      </c>
      <c r="N95" s="16">
        <f t="shared" ref="N95" si="73">L95/(1-G95)/(1-$P$104)/$N$104</f>
        <v>14.6020761245675</v>
      </c>
      <c r="O95" s="16">
        <f t="shared" ref="O95" si="74">L95/(1-G95)/$N$104</f>
        <v>12.4117647058824</v>
      </c>
      <c r="P95" s="17">
        <f t="shared" ref="P95" si="75">O95*$N$104-L95</f>
        <v>21.1</v>
      </c>
      <c r="R95">
        <v>25</v>
      </c>
      <c r="S95" s="21"/>
      <c r="T95" s="22"/>
    </row>
    <row r="96" ht="90.75" customHeight="1" spans="2:20">
      <c r="B96">
        <v>17022605</v>
      </c>
      <c r="C96" s="4" t="s">
        <v>28</v>
      </c>
      <c r="D96" s="12" t="s">
        <v>125</v>
      </c>
      <c r="E96">
        <v>21</v>
      </c>
      <c r="F96">
        <v>1</v>
      </c>
      <c r="G96" s="6">
        <v>0.2</v>
      </c>
      <c r="H96">
        <v>0.2</v>
      </c>
      <c r="I96" s="18">
        <v>0.25</v>
      </c>
      <c r="J96" s="14">
        <f t="shared" ref="J96" si="76">(E96+F96+($K$104*H96+$M$104)*$L$104)/(1-G96)/(1-$O$104)/(1-I96)/$N$104</f>
        <v>12.2016197783461</v>
      </c>
      <c r="K96" s="15">
        <f t="shared" ref="K96" si="77">(E96+F96+($K$104*H96+$M$104)*$L$104)/(1-G96)/(1-$P$104)/(1-I96)/$N$104</f>
        <v>13.2064590542099</v>
      </c>
      <c r="L96" s="4">
        <f t="shared" ref="L96" si="78">E96+F96+($K$104*H96+$M$104)*$L$104</f>
        <v>45.8</v>
      </c>
      <c r="M96" s="16">
        <f t="shared" ref="M96" si="79">L96/(1-G96)/(1-$O$104)/$N$104</f>
        <v>9.15121483375959</v>
      </c>
      <c r="N96" s="16">
        <f t="shared" ref="N96" si="80">L96/(1-G96)/(1-$P$104)/$N$104</f>
        <v>9.90484429065744</v>
      </c>
      <c r="O96" s="16">
        <f t="shared" ref="O96" si="81">L96/(1-G96)/$N$104</f>
        <v>8.41911764705882</v>
      </c>
      <c r="P96" s="17">
        <f t="shared" ref="P96" si="82">O96*$N$104-L96</f>
        <v>11.45</v>
      </c>
      <c r="R96">
        <v>25</v>
      </c>
      <c r="S96" s="21"/>
      <c r="T96" s="22"/>
    </row>
    <row r="97" ht="90.75" customHeight="1" spans="2:20">
      <c r="B97">
        <v>17022701</v>
      </c>
      <c r="C97" s="4" t="s">
        <v>21</v>
      </c>
      <c r="D97" s="12" t="s">
        <v>126</v>
      </c>
      <c r="E97">
        <v>32</v>
      </c>
      <c r="F97">
        <v>1</v>
      </c>
      <c r="G97" s="6">
        <v>0.15</v>
      </c>
      <c r="H97">
        <v>0.18</v>
      </c>
      <c r="I97" s="18">
        <v>0.3</v>
      </c>
      <c r="J97" s="14">
        <f t="shared" ref="J97" si="83">(E97+F97+($K$104*H97+$M$104)*$L$104)/(1-G97)/(1-$O$104)/(1-I97)/$N$104</f>
        <v>14.802596230308</v>
      </c>
      <c r="K97" s="15">
        <f t="shared" ref="K97" si="84">(E97+F97+($K$104*H97+$M$104)*$L$104)/(1-G97)/(1-$P$104)/(1-I97)/$N$104</f>
        <v>16.0216335669216</v>
      </c>
      <c r="L97" s="4">
        <f t="shared" ref="L97" si="85">E97+F97+($K$104*H97+$M$104)*$L$104</f>
        <v>55.1</v>
      </c>
      <c r="M97" s="16">
        <f t="shared" ref="M97" si="86">L97/(1-G97)/(1-$O$104)/$N$104</f>
        <v>10.3618173612156</v>
      </c>
      <c r="N97" s="16">
        <f t="shared" ref="N97" si="87">L97/(1-G97)/(1-$P$104)/$N$104</f>
        <v>11.2151434968451</v>
      </c>
      <c r="O97" s="16">
        <f t="shared" ref="O97" si="88">L97/(1-G97)/$N$104</f>
        <v>9.53287197231834</v>
      </c>
      <c r="P97" s="17">
        <f t="shared" ref="P97" si="89">O97*$N$104-L97</f>
        <v>9.7235294117647</v>
      </c>
      <c r="Q97">
        <v>30</v>
      </c>
      <c r="R97">
        <v>25</v>
      </c>
      <c r="S97" s="21"/>
      <c r="T97" s="22"/>
    </row>
    <row r="98" ht="90.75" customHeight="1" spans="2:20">
      <c r="B98">
        <v>17022801</v>
      </c>
      <c r="C98" s="4" t="s">
        <v>21</v>
      </c>
      <c r="D98" s="12" t="s">
        <v>127</v>
      </c>
      <c r="E98">
        <v>20</v>
      </c>
      <c r="F98">
        <v>1</v>
      </c>
      <c r="G98" s="6">
        <v>0.2</v>
      </c>
      <c r="H98">
        <v>0.15</v>
      </c>
      <c r="I98" s="18">
        <v>0.4</v>
      </c>
      <c r="J98" s="14">
        <f t="shared" ref="J98" si="90">(E98+F98+($K$104*H98+$M$104)*$L$104)/(1-G98)/(1-$O$104)/(1-I98)/$N$104</f>
        <v>13.5037031116795</v>
      </c>
      <c r="K98" s="15">
        <f t="shared" ref="K98" si="91">(E98+F98+($K$104*H98+$M$104)*$L$104)/(1-G98)/(1-$P$104)/(1-I98)/$N$104</f>
        <v>14.6157727797001</v>
      </c>
      <c r="L98" s="4">
        <f t="shared" ref="L98" si="92">E98+F98+($K$104*H98+$M$104)*$L$104</f>
        <v>40.55</v>
      </c>
      <c r="M98" s="16">
        <f t="shared" ref="M98" si="93">L98/(1-G98)/(1-$O$104)/$N$104</f>
        <v>8.10222186700767</v>
      </c>
      <c r="N98" s="16">
        <f t="shared" ref="N98" si="94">L98/(1-G98)/(1-$P$104)/$N$104</f>
        <v>8.76946366782007</v>
      </c>
      <c r="O98" s="16">
        <f t="shared" ref="O98" si="95">L98/(1-G98)/$N$104</f>
        <v>7.45404411764706</v>
      </c>
      <c r="P98" s="17">
        <f t="shared" ref="P98" si="96">O98*$N$104-L98</f>
        <v>10.1375</v>
      </c>
      <c r="Q98">
        <v>40</v>
      </c>
      <c r="R98">
        <v>30</v>
      </c>
      <c r="S98" s="21"/>
      <c r="T98" s="22"/>
    </row>
    <row r="99" ht="90.75" customHeight="1" spans="2:20">
      <c r="B99">
        <v>17022802</v>
      </c>
      <c r="C99" s="4" t="s">
        <v>21</v>
      </c>
      <c r="D99" s="12" t="s">
        <v>128</v>
      </c>
      <c r="E99">
        <v>31</v>
      </c>
      <c r="F99">
        <v>1</v>
      </c>
      <c r="G99" s="6">
        <v>0.2</v>
      </c>
      <c r="H99">
        <v>0.2</v>
      </c>
      <c r="I99" s="18">
        <v>0.4</v>
      </c>
      <c r="J99" s="14">
        <f t="shared" ref="J99" si="97">(E99+F99+($K$104*H99+$M$104)*$L$104)/(1-G99)/(1-$O$104)/(1-I99)/$N$104</f>
        <v>18.5821611253197</v>
      </c>
      <c r="K99" s="15">
        <f t="shared" ref="K99" si="98">(E99+F99+($K$104*H99+$M$104)*$L$104)/(1-G99)/(1-$P$104)/(1-I99)/$N$104</f>
        <v>20.1124567474048</v>
      </c>
      <c r="L99" s="4">
        <f t="shared" ref="L99" si="99">E99+F99+($K$104*H99+$M$104)*$L$104</f>
        <v>55.8</v>
      </c>
      <c r="M99" s="16">
        <f t="shared" ref="M99" si="100">L99/(1-G99)/(1-$O$104)/$N$104</f>
        <v>11.1492966751918</v>
      </c>
      <c r="N99" s="16">
        <f t="shared" ref="N99" si="101">L99/(1-G99)/(1-$P$104)/$N$104</f>
        <v>12.0674740484429</v>
      </c>
      <c r="O99" s="16">
        <f t="shared" ref="O99" si="102">L99/(1-G99)/$N$104</f>
        <v>10.2573529411765</v>
      </c>
      <c r="P99" s="17">
        <f t="shared" ref="P99" si="103">O99*$N$104-L99</f>
        <v>13.95</v>
      </c>
      <c r="Q99">
        <v>40</v>
      </c>
      <c r="R99">
        <v>30</v>
      </c>
      <c r="S99" s="21"/>
      <c r="T99" s="22"/>
    </row>
    <row r="100" ht="90.75" customHeight="1" spans="2:20">
      <c r="B100">
        <v>17030102</v>
      </c>
      <c r="C100" s="4" t="s">
        <v>28</v>
      </c>
      <c r="D100" s="12" t="s">
        <v>129</v>
      </c>
      <c r="E100">
        <v>32</v>
      </c>
      <c r="F100">
        <v>1</v>
      </c>
      <c r="G100" s="6">
        <v>0.2</v>
      </c>
      <c r="H100">
        <v>0.3</v>
      </c>
      <c r="I100" s="18">
        <v>0.26</v>
      </c>
      <c r="J100" s="14">
        <f t="shared" ref="J100:J101" si="104">(E100+F100+($K$104*H100+$M$104)*$L$104)/(1-G100)/(1-$O$104)/(1-I100)/$N$104</f>
        <v>17.6317221953411</v>
      </c>
      <c r="K100" s="15">
        <f t="shared" ref="K100:K101" si="105">(E100+F100+($K$104*H100+$M$104)*$L$104)/(1-G100)/(1-$P$104)/(1-I100)/$N$104</f>
        <v>19.0837463761339</v>
      </c>
      <c r="L100" s="4">
        <f t="shared" ref="L100:L101" si="106">E100+F100+($K$104*H100+$M$104)*$L$104</f>
        <v>65.3</v>
      </c>
      <c r="M100" s="16">
        <f t="shared" ref="M100:M101" si="107">L100/(1-G100)/(1-$O$104)/$N$104</f>
        <v>13.0474744245524</v>
      </c>
      <c r="N100" s="16">
        <f t="shared" ref="N100:N101" si="108">L100/(1-G100)/(1-$P$104)/$N$104</f>
        <v>14.1219723183391</v>
      </c>
      <c r="O100" s="16">
        <f t="shared" ref="O100:O101" si="109">L100/(1-G100)/$N$104</f>
        <v>12.0036764705882</v>
      </c>
      <c r="P100" s="17">
        <f t="shared" ref="P100:P101" si="110">O100*$N$104-L100</f>
        <v>16.325</v>
      </c>
      <c r="Q100">
        <v>40</v>
      </c>
      <c r="R100">
        <v>25</v>
      </c>
      <c r="S100" s="21"/>
      <c r="T100" s="22"/>
    </row>
    <row r="101" ht="90.75" customHeight="1" spans="2:20">
      <c r="B101">
        <v>17030101</v>
      </c>
      <c r="C101" s="4" t="s">
        <v>23</v>
      </c>
      <c r="D101" s="12" t="s">
        <v>130</v>
      </c>
      <c r="E101">
        <v>25</v>
      </c>
      <c r="F101">
        <v>2</v>
      </c>
      <c r="G101" s="6">
        <v>0.2</v>
      </c>
      <c r="H101">
        <v>0.3</v>
      </c>
      <c r="I101" s="18">
        <v>0.2</v>
      </c>
      <c r="J101" s="14">
        <f t="shared" si="104"/>
        <v>14.8107816496164</v>
      </c>
      <c r="K101" s="15">
        <f t="shared" si="105"/>
        <v>16.0304930795848</v>
      </c>
      <c r="L101" s="4">
        <f t="shared" si="106"/>
        <v>59.3</v>
      </c>
      <c r="M101" s="16">
        <f t="shared" si="107"/>
        <v>11.8486253196931</v>
      </c>
      <c r="N101" s="16">
        <f t="shared" si="108"/>
        <v>12.8243944636678</v>
      </c>
      <c r="O101" s="16">
        <f t="shared" si="109"/>
        <v>10.9007352941176</v>
      </c>
      <c r="P101" s="17">
        <f t="shared" si="110"/>
        <v>14.825</v>
      </c>
      <c r="Q101">
        <v>45</v>
      </c>
      <c r="R101">
        <v>20</v>
      </c>
      <c r="S101" s="21" t="s">
        <v>131</v>
      </c>
      <c r="T101" s="22"/>
    </row>
    <row r="102" spans="7:16">
      <c r="G102" s="18"/>
      <c r="I102" s="18"/>
      <c r="J102" s="14"/>
      <c r="L102" s="4"/>
      <c r="M102" s="16"/>
      <c r="O102" s="16"/>
      <c r="P102" s="17"/>
    </row>
    <row r="103" spans="11:16">
      <c r="K103" s="19" t="s">
        <v>132</v>
      </c>
      <c r="L103" s="19" t="s">
        <v>133</v>
      </c>
      <c r="M103" s="19" t="s">
        <v>134</v>
      </c>
      <c r="N103" s="19" t="s">
        <v>135</v>
      </c>
      <c r="O103" s="19" t="s">
        <v>136</v>
      </c>
      <c r="P103" s="19" t="s">
        <v>137</v>
      </c>
    </row>
    <row r="104" spans="11:16">
      <c r="K104" s="20">
        <v>100</v>
      </c>
      <c r="L104" s="18">
        <v>0.85</v>
      </c>
      <c r="M104">
        <v>8</v>
      </c>
      <c r="N104">
        <v>6.8</v>
      </c>
      <c r="O104" s="18">
        <v>0.08</v>
      </c>
      <c r="P104" s="18">
        <v>0.15</v>
      </c>
    </row>
  </sheetData>
  <dataValidations count="3">
    <dataValidation type="custom" allowBlank="1" showInputMessage="1" showErrorMessage="1" sqref="C1">
      <formula1>"爬爬服"</formula1>
    </dataValidation>
    <dataValidation type="list" showInputMessage="1" showErrorMessage="1" sqref="C101 C2:C100">
      <formula1>"爬爬服,婴儿套装,连衣裙,套装,外套,鞋子,裤子,衬衫,T-shirt,袜子,口水巾,手套,婴儿用品"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 tooltip="https://detail.1688.com/offer/522866160965.html?spm=b26110380.8015204.1688002.2.oTUzYR"/>
    <hyperlink ref="D33" r:id="rId27" display="https://detail.1688.com/offer/537733197961.html?spm=b26110380.8015204.tkhy006.2.6IBVa5"/>
    <hyperlink ref="D34" r:id="rId27" display="https://detail.1688.com/offer/537733197961.html?spm=b26110380.8015204.tkhy006.2.6IBVa5"/>
    <hyperlink ref="D37" r:id="rId28" display="https://detail.1688.com/offer/39363390916.html?spm=b26110380.sw56474001.0.0.AOuyqk"/>
    <hyperlink ref="D38" r:id="rId29" display="https://detail.1688.com/offer/523975460031.html?spm=b26110380.8015204.1688002.1.dPdaJX"/>
    <hyperlink ref="D39" r:id="rId30" display="https://detail.1688.com/offer/531232169182.html?spm=a261y.7663282.0.0.1DCfuw"/>
    <hyperlink ref="D40" r:id="rId31" display="https://detail.1688.com/offer/531965973421.html?spm=a2615.7691456.0.0.MQ5cDO"/>
    <hyperlink ref="D41" r:id="rId32" display="https://detail.1688.com/offer/538656905495.html?spm=b26110380.sw1037004.0.0.dRfQA7&amp;sk=consign"/>
    <hyperlink ref="D42" r:id="rId33" display="https://detail.1688.com/offer/534135284523.html?spm=a2615.2177701.0.0.bCxxaP"/>
    <hyperlink ref="D43" r:id="rId34" display="https://detail.1688.com/offer/524129595472.html?spm=a2615.7691456.0.0.5vRcmp"/>
    <hyperlink ref="D44" r:id="rId35" display="https://detail.1688.com/offer/538321839564.html?spm=b26110380.sw1037005.0.0.jmc4NW"/>
    <hyperlink ref="D45" r:id="rId36" display="https://detail.1688.com/offer/525494755952.html?spm=a2615.7691456.0.0.2qsBMx"/>
    <hyperlink ref="D46" r:id="rId37" display="https://detail.1688.com/offer/525529106954.html?spm=a2615.7691456.0.0.4Tm2o6"/>
    <hyperlink ref="D49" r:id="rId38" display="https://detail.1688.com/offer/527560763616.html?spm=b26110380.sw311.0.0.p4j2tp"/>
    <hyperlink ref="D50" r:id="rId39" display="https://detail.1688.com/offer/542627436877.html?spm=b26110380.sw1037004.0.0.aYzCim&amp;sk=consign"/>
    <hyperlink ref="D52" r:id="rId40" display="https://detail.1688.com/offer/543024612109.html?spm=0.0.0.0.QG7IU6"/>
    <hyperlink ref="D51" r:id="rId41" display="https://detail.1688.com/offer/543614766781.html?spm=b26110380.8015204.tkhy006.2.m9SOm8"/>
    <hyperlink ref="D53" r:id="rId42" display="https://detail.1688.com/offer/45242512122.html?spm=a2615.7691456.0.0.SHHrUO"/>
    <hyperlink ref="D54" r:id="rId43" display="https://detail.1688.com/offer/45277079052.html?spm=a261y.7663282.0.0.8G3JEy&amp;sk=consign"/>
    <hyperlink ref="D55" r:id="rId42" display="https://detail.1688.com/offer/45242512122.html?spm=a2615.7691456.0.0.SHHrUO"/>
    <hyperlink ref="D56" r:id="rId44" display="https://detail.1688.com/offer/38711199781.html?spm=b26110380.8015204.tkhy006.2.g0hkme"/>
    <hyperlink ref="D57" r:id="rId45" display="https://detail.1688.com/offer/1148584816.html?spm=0.0.0.0.oGhpUj" tooltip="https://detail.1688.com/offer/1148584816.html?spm=0.0.0.0.oGhpUj"/>
    <hyperlink ref="D58" r:id="rId46" display="https://detail.1688.com/offer/536596301611.html?spm=a2615.7691456.0.0.HFQWm0"/>
    <hyperlink ref="D60" r:id="rId47" display="https://detail.1688.com/offer/543879481659.html?spm=a2615.7691456.0.0.UWc1Wy"/>
    <hyperlink ref="D63" r:id="rId48" display="https://detail.1688.com/offer/542163784708.html?spm=0.0.0.0.D3IAEt"/>
    <hyperlink ref="D59" r:id="rId49" display="https://detail.1688.com/offer/543452736487.html?spm=a2615.7691456.0.0.UWc1Wy" tooltip="https://detail.1688.com/offer/543452736487.html?spm=a2615.7691456.0.0.UWc1Wy"/>
    <hyperlink ref="D64" r:id="rId50" display="https://detail.1688.com/offer/520727227145.html?spm=b26110380.7927930.tkhy006.2.4cRHSy"/>
    <hyperlink ref="D65" r:id="rId51" display="https://detail.1688.com/offer/45288474070.html?spm=0.0.0.0.ROTFEe"/>
    <hyperlink ref="S65" r:id="rId52" display="https://detail.1688.com/offer/542800642320.html?spm=b26110380.7927930.xshy005.529.St2Fw9"/>
    <hyperlink ref="D66" r:id="rId53" display="https://detail.1688.com/offer/537836876907.html?spm=0.0.0.0.aEJnan"/>
    <hyperlink ref="D68" r:id="rId54" display="https://detail.1688.com/offer/529253294546.html?spm=a2615.7691456.0.0.Q2HHFu"/>
    <hyperlink ref="D69" r:id="rId55" display="https://detail.1688.com/offer/544238732440.html?spm=0.0.0.0.XUpSK3"/>
    <hyperlink ref="D70" r:id="rId56" display="https://detail.1688.com/offer/536547771377.html?spm=a2615.7691456.0.0.0h3eHa"/>
    <hyperlink ref="D71" r:id="rId57" display="https://detail.1688.com/offer/530505809495.html?spm=a2615.7691456.0.0.mwCaVr"/>
    <hyperlink ref="T65" r:id="rId58" display="https://detail.1688.com/offer/45422676746.html?spm=b26110380.8015204.xshy005.17.K9Fn6R"/>
    <hyperlink ref="D73" r:id="rId59" display="https://detail.1688.com/offer/540415830695.html?spm=a2615.7691456.0.0.fxjODa"/>
    <hyperlink ref="S73" r:id="rId51" display="https://detail.1688.com/offer/45288474070.html?spm=0.0.0.0.ROTFEe"/>
    <hyperlink ref="D74" r:id="rId59" display="https://detail.1688.com/offer/540415830695.html?spm=a2615.7691456.0.0.fxjODa"/>
    <hyperlink ref="D75" r:id="rId60" display="https://detail.1688.com/offer/542457925937.html?spm=a2615.7691456.0.0.f0Y32d"/>
    <hyperlink ref="D76" r:id="rId61" display="https://detail.1688.com/offer/543920170819.html?spm=a261y.7663282.0.0.TL5U4u&amp;sk=consign"/>
    <hyperlink ref="S54" r:id="rId62" display="https://detail.1688.com/offer/527317961357.html?spm=0.0.0.0.PZwCwW"/>
    <hyperlink ref="D78" r:id="rId63" display="https://detail.1688.com/offer/536567842860.html?spm=a2615.7691456.0.0.dZ4ybw"/>
    <hyperlink ref="D79" r:id="rId64" display="https://detail.1688.com/offer/538011942737.html?spm=b26110380.sw1037192.0.0.Ny8x8X&amp;sk=consign"/>
    <hyperlink ref="D80" r:id="rId65" display="https://detail.1688.com/offer/537988893971.html?spm=a2615.7691456.0.0.25U8zv"/>
    <hyperlink ref="D81" r:id="rId66" display="https://detail.1688.com/offer/543912393604.html?spm=b26110380.sw1037192.0.0.58eMB8"/>
    <hyperlink ref="D82" r:id="rId67" display="https://detail.1688.com/offer/40127471168.html?spm=b26110380.sw1688.0.0.WdursY"/>
    <hyperlink ref="D83" r:id="rId68" display="https://detail.1688.com/offer/540563368484.html?spm=a2615.7691456.0.0.HOgtg8"/>
    <hyperlink ref="D86" r:id="rId69" display="https://detail.1688.com/offer/1006592548.html?spm=b26110380.7927930.tkhy006.2.zZHajR"/>
    <hyperlink ref="D87" r:id="rId70" display="https://detail.1688.com/offer/535621646058.html?spm=a261y.7663282.0.0.lbAPWL&amp;sk=consign"/>
    <hyperlink ref="D88" r:id="rId71" display="https://detail.1688.com/offer/525774337749.html?spm=0.0.0.0.v042e3"/>
    <hyperlink ref="D89" r:id="rId72" display="https://detail.1688.com/offer/543503255375.html?spm=0.0.0.0.y8rolA"/>
    <hyperlink ref="D90" r:id="rId73" display="https://detail.1688.com/offer/522103653563.html?spm=0.0.0.0.WT9kMt"/>
    <hyperlink ref="D91" r:id="rId74" display="https://detail.1688.com/offer/42014445347.html?spm=a2615.7691456.0.0.5dnJHf"/>
    <hyperlink ref="D92" r:id="rId75" display="https://detail.1688.com/offer/529046187326.html?spm=a261y.7663282.0.0.Mjtd5V"/>
    <hyperlink ref="D93" r:id="rId76" display="https://detail.1688.com/offer/520936774201.html?spm=b26110380.7927930.xshy005.1.uG7fI8"/>
    <hyperlink ref="D94" r:id="rId77" display="https://detail.1688.com/offer/544047922082.html?spm=a261y.7663282.0.0.T2b6je&amp;sk=consign"/>
    <hyperlink ref="S101" r:id="rId78" display="https://detail.1688.com/offer/537692338427.html?spm=a261y.7663282.0.0.QFQaep&amp;sk=consign"/>
    <hyperlink ref="D101" r:id="rId79" display="https://detail.1688.com/offer/527867681565.html?spm=a261y.7663282.0.0.Kaa2mG&amp;sk=consign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B2" sqref="B2:B7"/>
    </sheetView>
  </sheetViews>
  <sheetFormatPr defaultColWidth="9" defaultRowHeight="14" outlineLevelRow="6" outlineLevelCol="5"/>
  <sheetData>
    <row r="1" ht="26" spans="1:6">
      <c r="A1" s="1" t="s">
        <v>138</v>
      </c>
      <c r="B1" s="1" t="s">
        <v>139</v>
      </c>
      <c r="C1" s="1" t="s">
        <v>140</v>
      </c>
      <c r="D1" s="1" t="s">
        <v>141</v>
      </c>
      <c r="E1" s="1" t="s">
        <v>142</v>
      </c>
      <c r="F1" s="2"/>
    </row>
    <row r="2" spans="1:6">
      <c r="A2" s="1" t="s">
        <v>143</v>
      </c>
      <c r="B2" s="1" t="s">
        <v>144</v>
      </c>
      <c r="C2" s="1" t="s">
        <v>145</v>
      </c>
      <c r="D2" s="1" t="s">
        <v>146</v>
      </c>
      <c r="E2" s="1" t="s">
        <v>147</v>
      </c>
      <c r="F2" s="2"/>
    </row>
    <row r="3" spans="1:6">
      <c r="A3" s="1" t="s">
        <v>148</v>
      </c>
      <c r="B3" s="1" t="s">
        <v>149</v>
      </c>
      <c r="C3" s="1" t="s">
        <v>150</v>
      </c>
      <c r="D3" s="1" t="s">
        <v>151</v>
      </c>
      <c r="E3" s="1" t="s">
        <v>152</v>
      </c>
      <c r="F3" s="2"/>
    </row>
    <row r="4" spans="1:6">
      <c r="A4" s="1" t="s">
        <v>153</v>
      </c>
      <c r="B4" s="1" t="s">
        <v>154</v>
      </c>
      <c r="C4" s="1" t="s">
        <v>155</v>
      </c>
      <c r="D4" s="1" t="s">
        <v>156</v>
      </c>
      <c r="E4" s="1" t="s">
        <v>157</v>
      </c>
      <c r="F4" s="2"/>
    </row>
    <row r="5" spans="1:6">
      <c r="A5" s="1" t="s">
        <v>158</v>
      </c>
      <c r="B5" s="1" t="s">
        <v>159</v>
      </c>
      <c r="C5" s="1" t="s">
        <v>160</v>
      </c>
      <c r="D5" s="1" t="s">
        <v>161</v>
      </c>
      <c r="E5" s="1" t="s">
        <v>162</v>
      </c>
      <c r="F5" s="2"/>
    </row>
    <row r="6" ht="26" spans="1:6">
      <c r="A6" s="1" t="s">
        <v>163</v>
      </c>
      <c r="B6" s="1" t="s">
        <v>164</v>
      </c>
      <c r="C6" s="1" t="s">
        <v>165</v>
      </c>
      <c r="D6" s="1" t="s">
        <v>166</v>
      </c>
      <c r="E6" s="1" t="s">
        <v>167</v>
      </c>
      <c r="F6" s="3"/>
    </row>
    <row r="7" ht="26" spans="1:5">
      <c r="A7" s="1" t="s">
        <v>168</v>
      </c>
      <c r="B7" s="1" t="s">
        <v>169</v>
      </c>
      <c r="C7" s="1" t="s">
        <v>170</v>
      </c>
      <c r="D7" s="1" t="s">
        <v>171</v>
      </c>
      <c r="E7" s="1" t="s">
        <v>172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2017-03-03T12:40:36Z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