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095" windowHeight="86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Sheet1!$C$2:$C$27</definedName>
  </definedNames>
  <calcPr calcId="124519"/>
</workbook>
</file>

<file path=xl/calcChain.xml><?xml version="1.0" encoding="utf-8"?>
<calcChain xmlns="http://schemas.openxmlformats.org/spreadsheetml/2006/main">
  <c r="L47" i="1"/>
  <c r="K47"/>
  <c r="J47"/>
  <c r="K6"/>
  <c r="L6"/>
  <c r="N6" s="1"/>
  <c r="K7"/>
  <c r="L7"/>
  <c r="M7" s="1"/>
  <c r="N7"/>
  <c r="O7"/>
  <c r="P7" s="1"/>
  <c r="K8"/>
  <c r="L8"/>
  <c r="N8" s="1"/>
  <c r="M8"/>
  <c r="K9"/>
  <c r="L9"/>
  <c r="M9" s="1"/>
  <c r="N9"/>
  <c r="O9"/>
  <c r="P9" s="1"/>
  <c r="K10"/>
  <c r="L10"/>
  <c r="N10" s="1"/>
  <c r="M10"/>
  <c r="K11"/>
  <c r="L11"/>
  <c r="M11" s="1"/>
  <c r="N11"/>
  <c r="O11"/>
  <c r="P11" s="1"/>
  <c r="K12"/>
  <c r="L12"/>
  <c r="N12" s="1"/>
  <c r="M12"/>
  <c r="K13"/>
  <c r="L13"/>
  <c r="M13" s="1"/>
  <c r="N13"/>
  <c r="O13"/>
  <c r="P13" s="1"/>
  <c r="K14"/>
  <c r="L14"/>
  <c r="N14" s="1"/>
  <c r="M14"/>
  <c r="K15"/>
  <c r="L15"/>
  <c r="M15"/>
  <c r="N15"/>
  <c r="O15"/>
  <c r="P15" s="1"/>
  <c r="K16"/>
  <c r="L16"/>
  <c r="N16" s="1"/>
  <c r="M16"/>
  <c r="K17"/>
  <c r="L17"/>
  <c r="M17"/>
  <c r="N17"/>
  <c r="O17"/>
  <c r="P17" s="1"/>
  <c r="K18"/>
  <c r="L18"/>
  <c r="N18" s="1"/>
  <c r="M18"/>
  <c r="K19"/>
  <c r="L19"/>
  <c r="M19"/>
  <c r="N19"/>
  <c r="O19"/>
  <c r="P19" s="1"/>
  <c r="K20"/>
  <c r="L20"/>
  <c r="N20" s="1"/>
  <c r="M20"/>
  <c r="K21"/>
  <c r="L21"/>
  <c r="M21"/>
  <c r="N21"/>
  <c r="O21"/>
  <c r="P21" s="1"/>
  <c r="K22"/>
  <c r="L22"/>
  <c r="N22" s="1"/>
  <c r="M22"/>
  <c r="K23"/>
  <c r="L23"/>
  <c r="M23"/>
  <c r="N23"/>
  <c r="O23"/>
  <c r="P23" s="1"/>
  <c r="K24"/>
  <c r="L24"/>
  <c r="N24" s="1"/>
  <c r="M24"/>
  <c r="K25"/>
  <c r="L25"/>
  <c r="M25"/>
  <c r="N25"/>
  <c r="O25"/>
  <c r="P25" s="1"/>
  <c r="K26"/>
  <c r="L26"/>
  <c r="N26" s="1"/>
  <c r="M26"/>
  <c r="K27"/>
  <c r="L27"/>
  <c r="M27"/>
  <c r="N27"/>
  <c r="O27"/>
  <c r="P27" s="1"/>
  <c r="K28"/>
  <c r="L28"/>
  <c r="N28" s="1"/>
  <c r="M28"/>
  <c r="K29"/>
  <c r="L29"/>
  <c r="M29"/>
  <c r="N29"/>
  <c r="O29"/>
  <c r="P29" s="1"/>
  <c r="K30"/>
  <c r="L30"/>
  <c r="N30" s="1"/>
  <c r="M30"/>
  <c r="K31"/>
  <c r="L31"/>
  <c r="M31"/>
  <c r="N31"/>
  <c r="O31"/>
  <c r="P31" s="1"/>
  <c r="K32"/>
  <c r="L32"/>
  <c r="N32" s="1"/>
  <c r="M32"/>
  <c r="K33"/>
  <c r="L33"/>
  <c r="M33"/>
  <c r="N33"/>
  <c r="O33"/>
  <c r="P33" s="1"/>
  <c r="K34"/>
  <c r="L34"/>
  <c r="N34" s="1"/>
  <c r="M34"/>
  <c r="K35"/>
  <c r="L35"/>
  <c r="M35"/>
  <c r="N35"/>
  <c r="O35"/>
  <c r="P35" s="1"/>
  <c r="K36"/>
  <c r="L36"/>
  <c r="N36" s="1"/>
  <c r="M36"/>
  <c r="K37"/>
  <c r="L37"/>
  <c r="M37"/>
  <c r="N37"/>
  <c r="O37"/>
  <c r="P37" s="1"/>
  <c r="K38"/>
  <c r="L38"/>
  <c r="N38" s="1"/>
  <c r="M38"/>
  <c r="K39"/>
  <c r="L39"/>
  <c r="M39"/>
  <c r="N39"/>
  <c r="O39"/>
  <c r="P39" s="1"/>
  <c r="K40"/>
  <c r="L40"/>
  <c r="N40" s="1"/>
  <c r="M40"/>
  <c r="K41"/>
  <c r="L41"/>
  <c r="M41"/>
  <c r="N41"/>
  <c r="O41"/>
  <c r="P41" s="1"/>
  <c r="K42"/>
  <c r="L42"/>
  <c r="N42" s="1"/>
  <c r="M42"/>
  <c r="K43"/>
  <c r="L43"/>
  <c r="M43"/>
  <c r="N43"/>
  <c r="O43"/>
  <c r="P43" s="1"/>
  <c r="K44"/>
  <c r="L44"/>
  <c r="N44" s="1"/>
  <c r="M44"/>
  <c r="K45"/>
  <c r="L45"/>
  <c r="M45"/>
  <c r="N45"/>
  <c r="O45"/>
  <c r="P45" s="1"/>
  <c r="K46"/>
  <c r="L46"/>
  <c r="N46" s="1"/>
  <c r="M46"/>
  <c r="M47"/>
  <c r="N47"/>
  <c r="O47"/>
  <c r="P47" s="1"/>
  <c r="K3"/>
  <c r="L3"/>
  <c r="O3" s="1"/>
  <c r="P3" s="1"/>
  <c r="M3"/>
  <c r="N3"/>
  <c r="K4"/>
  <c r="L4"/>
  <c r="N4" s="1"/>
  <c r="O4"/>
  <c r="P4" s="1"/>
  <c r="K5"/>
  <c r="L5"/>
  <c r="M5"/>
  <c r="N5"/>
  <c r="O5"/>
  <c r="P5" s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P2"/>
  <c r="O2"/>
  <c r="N2"/>
  <c r="M2"/>
  <c r="L2"/>
  <c r="K2"/>
  <c r="J2"/>
  <c r="O46" l="1"/>
  <c r="P46" s="1"/>
  <c r="O44"/>
  <c r="P44" s="1"/>
  <c r="O42"/>
  <c r="P42" s="1"/>
  <c r="O40"/>
  <c r="P40" s="1"/>
  <c r="O38"/>
  <c r="P38" s="1"/>
  <c r="O36"/>
  <c r="P36" s="1"/>
  <c r="O34"/>
  <c r="P34" s="1"/>
  <c r="O32"/>
  <c r="P32" s="1"/>
  <c r="O30"/>
  <c r="P30" s="1"/>
  <c r="O28"/>
  <c r="P28" s="1"/>
  <c r="O26"/>
  <c r="P26" s="1"/>
  <c r="O24"/>
  <c r="P24" s="1"/>
  <c r="O22"/>
  <c r="P22" s="1"/>
  <c r="O20"/>
  <c r="P20" s="1"/>
  <c r="O18"/>
  <c r="P18" s="1"/>
  <c r="O16"/>
  <c r="P16" s="1"/>
  <c r="O14"/>
  <c r="P14" s="1"/>
  <c r="O12"/>
  <c r="P12" s="1"/>
  <c r="O10"/>
  <c r="P10" s="1"/>
  <c r="O8"/>
  <c r="P8" s="1"/>
  <c r="O6"/>
  <c r="P6" s="1"/>
  <c r="M6"/>
  <c r="M4"/>
</calcChain>
</file>

<file path=xl/sharedStrings.xml><?xml version="1.0" encoding="utf-8"?>
<sst xmlns="http://schemas.openxmlformats.org/spreadsheetml/2006/main" count="114" uniqueCount="77">
  <si>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</si>
  <si>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</si>
  <si>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</si>
  <si>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</si>
  <si>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</si>
  <si>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</si>
  <si>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</si>
  <si>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</si>
  <si>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</si>
  <si>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</si>
  <si>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</si>
  <si>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</si>
  <si>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</si>
  <si>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</si>
  <si>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</si>
  <si>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</si>
  <si>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</si>
  <si>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</si>
  <si>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</si>
  <si>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</si>
  <si>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</si>
  <si>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</si>
  <si>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</si>
  <si>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</si>
  <si>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</si>
  <si>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</si>
  <si>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</si>
  <si>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</si>
  <si>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</si>
  <si>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</si>
  <si>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</si>
  <si>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</si>
  <si>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</si>
  <si>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</si>
  <si>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</si>
  <si>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</si>
  <si>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</si>
  <si>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</si>
  <si>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</si>
  <si>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</si>
  <si>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</si>
  <si>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</si>
  <si>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手套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</si>
  <si>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</si>
  <si>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</si>
  <si>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</si>
  <si>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</si>
  <si>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</si>
  <si>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</si>
  <si>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</si>
  <si>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https://detail.1688.com/offer/37168671718.html?spm=a2615.7691456.0.0.lpzicl</t>
  </si>
  <si>
    <t>https://detail.1688.com/offer/538358020263.html?spm=a2615.7691456.0.0.BXbA7w</t>
  </si>
  <si>
    <t>https://detail.1688.com/offer/536605241945.html?spm=b26110380.8015204.xshy005.79.X6yxQK</t>
  </si>
  <si>
    <t>https://detail.1688.com/offer/522617209176.html?spm=0.0.0.0.OkHehB&amp;sk=consign</t>
  </si>
  <si>
    <t>https://detail.1688.com/offer/536564720843.html?spm=a261y.7663282.0.0.CfpkXA&amp;sk=consign</t>
  </si>
  <si>
    <t>https://detail.1688.com/offer/522866160965.html?spm=b26110380.8015204.1688002.2.oTUzYR</t>
  </si>
  <si>
    <t>https://detail.1688.com/offer/537733197961.html?spm=b26110380.8015204.tkhy006.2.6IBVa5</t>
  </si>
  <si>
    <t>https://detail.1688.com/offer/542572158509.html?spm=a2615.7691456.0.0.tHKJGY</t>
  </si>
  <si>
    <t>https://detail.1688.com/offer/539745622902.html?spm=b26110380.8015204.1688002.2.A6aG7S</t>
  </si>
  <si>
    <t>https://detail.1688.com/offer/39363390916.html?spm=b26110380.sw56474001.0.0.AOuyqk</t>
  </si>
  <si>
    <t>https://detail.1688.com/offer/523975460031.html?spm=b26110380.8015204.1688002.1.dPdaJX</t>
  </si>
  <si>
    <t>https://detail.1688.com/offer/531232169182.html?spm=a261y.7663282.0.0.1DCfuw</t>
  </si>
  <si>
    <t>https://detail.1688.com/offer/531965973421.html?spm=a2615.7691456.0.0.MQ5cDO</t>
  </si>
  <si>
    <t>https://detail.1688.com/offer/538656905495.html?spm=b26110380.sw1037004.0.0.dRfQA7&amp;sk=consign</t>
  </si>
  <si>
    <t>https://detail.1688.com/offer/534135284523.html?spm=a2615.2177701.0.0.bCxxaP</t>
  </si>
  <si>
    <t>衬衫</t>
  </si>
  <si>
    <t>https://detail.1688.com/offer/524129595472.html?spm=a2615.7691456.0.0.5vRcmp</t>
  </si>
  <si>
    <t>https://detail.1688.com/offer/538321839564.html?spm=b26110380.sw1037005.0.0.jmc4NW</t>
  </si>
  <si>
    <t>https://detail.1688.com/offer/525494755952.html?spm=a2615.7691456.0.0.2qsBMx</t>
  </si>
  <si>
    <t>国际运费 1kg/￥</t>
  </si>
  <si>
    <t>国际运费折扣</t>
  </si>
  <si>
    <t>挂号费</t>
  </si>
  <si>
    <t>汇率</t>
  </si>
  <si>
    <t>速卖通费率</t>
  </si>
  <si>
    <t>wish费率</t>
  </si>
  <si>
    <t>https://detail.1688.com/offer/544066428048.html?spm=a2615.7691456.0.0.6lamIf</t>
  </si>
  <si>
    <t>https://detail.1688.com/offer/544097830756.html?spm=a2615.7691456.0.0.L8S8fu</t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</si>
</sst>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-&quot;US$&quot;* #,##0.00_ ;_-&quot;US$&quot;* \-#,##0.00\ ;_-&quot;US$&quot;* &quot;-&quot;??_ ;_-@_ "/>
    <numFmt numFmtId="177" formatCode="0.00_);[Red]\(0.00\)"/>
    <numFmt numFmtId="178" formatCode="\¥#,##0.00_);[Red]\(\¥#,##0.00\)"/>
  </numFmts>
  <fonts count="6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1" fillId="0" borderId="0" xfId="1" applyFont="1" applyAlignment="1">
      <alignment vertical="center"/>
    </xf>
    <xf numFmtId="0" fontId="1" fillId="0" borderId="0" xfId="1">
      <alignment vertical="center"/>
    </xf>
    <xf numFmtId="0" fontId="1" fillId="0" borderId="0" xfId="1" applyFont="1">
      <alignment vertical="center"/>
    </xf>
    <xf numFmtId="0" fontId="2" fillId="0" borderId="0" xfId="1" applyFont="1">
      <alignment vertical="center"/>
    </xf>
    <xf numFmtId="0" fontId="1" fillId="0" borderId="0" xfId="1" applyAlignment="1">
      <alignment vertical="center"/>
    </xf>
    <xf numFmtId="26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2" applyNumberFormat="1" applyFont="1" applyAlignment="1">
      <alignment vertical="center"/>
    </xf>
    <xf numFmtId="178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177" fontId="0" fillId="0" borderId="0" xfId="0" applyNumberFormat="1">
      <alignment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pn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png"/><Relationship Id="rId47" Type="http://schemas.openxmlformats.org/officeDocument/2006/relationships/image" Target="../media/image47.jpe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png"/><Relationship Id="rId46" Type="http://schemas.openxmlformats.org/officeDocument/2006/relationships/image" Target="../media/image46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41" Type="http://schemas.openxmlformats.org/officeDocument/2006/relationships/image" Target="../media/image41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pn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png"/><Relationship Id="rId43" Type="http://schemas.openxmlformats.org/officeDocument/2006/relationships/image" Target="../media/image4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0</xdr:rowOff>
    </xdr:from>
    <xdr:to>
      <xdr:col>1</xdr:col>
      <xdr:colOff>20560</xdr:colOff>
      <xdr:row>2</xdr:row>
      <xdr:rowOff>0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xmlns:r="http://schemas.openxmlformats.org/officeDocument/2006/relationships" r:embed="rId1" cstate="email"/>
        <a:stretch>
          <a:fillRect/>
        </a:stretch>
      </xdr:blipFill>
      <xdr:spPr>
        <a:xfrm>
          <a:off x="0" y="177800"/>
          <a:ext cx="1007110" cy="1095375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</xdr:colOff>
      <xdr:row>2</xdr:row>
      <xdr:rowOff>123825</xdr:rowOff>
    </xdr:from>
    <xdr:to>
      <xdr:col>0</xdr:col>
      <xdr:colOff>855980</xdr:colOff>
      <xdr:row>2</xdr:row>
      <xdr:rowOff>941705</xdr:rowOff>
    </xdr:to>
    <xdr:pic>
      <xdr:nvPicPr>
        <xdr:cNvPr id="2" name="图片 1" descr="首图"/>
        <xdr:cNvPicPr>
          <a:picLocks noChangeAspect="1"/>
        </xdr:cNvPicPr>
      </xdr:nvPicPr>
      <xdr:blipFill>
        <a:blip xmlns:r="http://schemas.openxmlformats.org/officeDocument/2006/relationships" r:embed="rId2" cstate="email"/>
        <a:stretch>
          <a:fillRect/>
        </a:stretch>
      </xdr:blipFill>
      <xdr:spPr>
        <a:xfrm>
          <a:off x="32385" y="1397000"/>
          <a:ext cx="823595" cy="817880"/>
        </a:xfrm>
        <a:prstGeom prst="rect">
          <a:avLst/>
        </a:prstGeom>
      </xdr:spPr>
    </xdr:pic>
    <xdr:clientData/>
  </xdr:twoCellAnchor>
  <xdr:twoCellAnchor editAs="oneCell">
    <xdr:from>
      <xdr:col>0</xdr:col>
      <xdr:colOff>185420</xdr:colOff>
      <xdr:row>3</xdr:row>
      <xdr:rowOff>81915</xdr:rowOff>
    </xdr:from>
    <xdr:to>
      <xdr:col>0</xdr:col>
      <xdr:colOff>884555</xdr:colOff>
      <xdr:row>3</xdr:row>
      <xdr:rowOff>803910</xdr:rowOff>
    </xdr:to>
    <xdr:pic>
      <xdr:nvPicPr>
        <xdr:cNvPr id="3" name="图片 2" descr="746-20"/>
        <xdr:cNvPicPr>
          <a:picLocks noChangeAspect="1"/>
        </xdr:cNvPicPr>
      </xdr:nvPicPr>
      <xdr:blipFill>
        <a:blip xmlns:r="http://schemas.openxmlformats.org/officeDocument/2006/relationships" r:embed="rId3" cstate="email"/>
        <a:stretch>
          <a:fillRect/>
        </a:stretch>
      </xdr:blipFill>
      <xdr:spPr>
        <a:xfrm>
          <a:off x="185420" y="2450465"/>
          <a:ext cx="699135" cy="721995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4</xdr:row>
      <xdr:rowOff>76200</xdr:rowOff>
    </xdr:from>
    <xdr:to>
      <xdr:col>0</xdr:col>
      <xdr:colOff>923925</xdr:colOff>
      <xdr:row>4</xdr:row>
      <xdr:rowOff>953135</xdr:rowOff>
    </xdr:to>
    <xdr:pic>
      <xdr:nvPicPr>
        <xdr:cNvPr id="5" name="图片 4" descr="1"/>
        <xdr:cNvPicPr>
          <a:picLocks noChangeAspect="1"/>
        </xdr:cNvPicPr>
      </xdr:nvPicPr>
      <xdr:blipFill>
        <a:blip xmlns:r="http://schemas.openxmlformats.org/officeDocument/2006/relationships" r:embed="rId4" cstate="email"/>
        <a:stretch>
          <a:fillRect/>
        </a:stretch>
      </xdr:blipFill>
      <xdr:spPr>
        <a:xfrm>
          <a:off x="635" y="3330575"/>
          <a:ext cx="923290" cy="87693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</xdr:row>
      <xdr:rowOff>0</xdr:rowOff>
    </xdr:from>
    <xdr:to>
      <xdr:col>0</xdr:col>
      <xdr:colOff>901932</xdr:colOff>
      <xdr:row>5</xdr:row>
      <xdr:rowOff>906087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xmlns:r="http://schemas.openxmlformats.org/officeDocument/2006/relationships" r:embed="rId5" cstate="email"/>
        <a:stretch>
          <a:fillRect/>
        </a:stretch>
      </xdr:blipFill>
      <xdr:spPr>
        <a:xfrm>
          <a:off x="0" y="4244975"/>
          <a:ext cx="901700" cy="905510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</xdr:colOff>
      <xdr:row>6</xdr:row>
      <xdr:rowOff>69850</xdr:rowOff>
    </xdr:from>
    <xdr:to>
      <xdr:col>0</xdr:col>
      <xdr:colOff>843280</xdr:colOff>
      <xdr:row>6</xdr:row>
      <xdr:rowOff>842010</xdr:rowOff>
    </xdr:to>
    <xdr:pic>
      <xdr:nvPicPr>
        <xdr:cNvPr id="7" name="图片 6" descr="小图03"/>
        <xdr:cNvPicPr>
          <a:picLocks noChangeAspect="1"/>
        </xdr:cNvPicPr>
      </xdr:nvPicPr>
      <xdr:blipFill>
        <a:blip xmlns:r="http://schemas.openxmlformats.org/officeDocument/2006/relationships" r:embed="rId6" cstate="email"/>
        <a:stretch>
          <a:fillRect/>
        </a:stretch>
      </xdr:blipFill>
      <xdr:spPr>
        <a:xfrm>
          <a:off x="44450" y="5305425"/>
          <a:ext cx="798830" cy="772160"/>
        </a:xfrm>
        <a:prstGeom prst="rect">
          <a:avLst/>
        </a:prstGeom>
      </xdr:spPr>
    </xdr:pic>
    <xdr:clientData/>
  </xdr:twoCellAnchor>
  <xdr:twoCellAnchor editAs="oneCell">
    <xdr:from>
      <xdr:col>0</xdr:col>
      <xdr:colOff>114935</xdr:colOff>
      <xdr:row>7</xdr:row>
      <xdr:rowOff>73025</xdr:rowOff>
    </xdr:from>
    <xdr:to>
      <xdr:col>0</xdr:col>
      <xdr:colOff>944245</xdr:colOff>
      <xdr:row>7</xdr:row>
      <xdr:rowOff>889635</xdr:rowOff>
    </xdr:to>
    <xdr:pic>
      <xdr:nvPicPr>
        <xdr:cNvPr id="8" name="图片 7" descr="小图01"/>
        <xdr:cNvPicPr>
          <a:picLocks noChangeAspect="1"/>
        </xdr:cNvPicPr>
      </xdr:nvPicPr>
      <xdr:blipFill>
        <a:blip xmlns:r="http://schemas.openxmlformats.org/officeDocument/2006/relationships" r:embed="rId7" cstate="email"/>
        <a:stretch>
          <a:fillRect/>
        </a:stretch>
      </xdr:blipFill>
      <xdr:spPr>
        <a:xfrm>
          <a:off x="114935" y="6184900"/>
          <a:ext cx="829310" cy="8166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8</xdr:row>
      <xdr:rowOff>954024</xdr:rowOff>
    </xdr:to>
    <xdr:pic>
      <xdr:nvPicPr>
        <xdr:cNvPr id="10" name="图片 9" descr="xiaotu1.jpg"/>
        <xdr:cNvPicPr>
          <a:picLocks noChangeAspect="1"/>
        </xdr:cNvPicPr>
      </xdr:nvPicPr>
      <xdr:blipFill>
        <a:blip xmlns:r="http://schemas.openxmlformats.org/officeDocument/2006/relationships" r:embed="rId8" cstate="email"/>
        <a:stretch>
          <a:fillRect/>
        </a:stretch>
      </xdr:blipFill>
      <xdr:spPr>
        <a:xfrm>
          <a:off x="0" y="7102475"/>
          <a:ext cx="986790" cy="9537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</xdr:rowOff>
    </xdr:from>
    <xdr:to>
      <xdr:col>1</xdr:col>
      <xdr:colOff>0</xdr:colOff>
      <xdr:row>9</xdr:row>
      <xdr:rowOff>1000125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xmlns:r="http://schemas.openxmlformats.org/officeDocument/2006/relationships" r:embed="rId9" cstate="email"/>
        <a:stretch>
          <a:fillRect/>
        </a:stretch>
      </xdr:blipFill>
      <xdr:spPr>
        <a:xfrm>
          <a:off x="0" y="8274050"/>
          <a:ext cx="986790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961635</xdr:colOff>
      <xdr:row>10</xdr:row>
      <xdr:rowOff>981075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xmlns:r="http://schemas.openxmlformats.org/officeDocument/2006/relationships" r:embed="rId10" cstate="email"/>
        <a:stretch>
          <a:fillRect/>
        </a:stretch>
      </xdr:blipFill>
      <xdr:spPr>
        <a:xfrm>
          <a:off x="0" y="9407525"/>
          <a:ext cx="961390" cy="9810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</xdr:row>
      <xdr:rowOff>1</xdr:rowOff>
    </xdr:from>
    <xdr:to>
      <xdr:col>1</xdr:col>
      <xdr:colOff>0</xdr:colOff>
      <xdr:row>11</xdr:row>
      <xdr:rowOff>1028701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xmlns:r="http://schemas.openxmlformats.org/officeDocument/2006/relationships" r:embed="rId11" cstate="email"/>
        <a:stretch>
          <a:fillRect/>
        </a:stretch>
      </xdr:blipFill>
      <xdr:spPr>
        <a:xfrm>
          <a:off x="0" y="10617200"/>
          <a:ext cx="986790" cy="1028700"/>
        </a:xfrm>
        <a:prstGeom prst="rect">
          <a:avLst/>
        </a:prstGeom>
      </xdr:spPr>
    </xdr:pic>
    <xdr:clientData/>
  </xdr:twoCellAnchor>
  <xdr:twoCellAnchor>
    <xdr:from>
      <xdr:col>0</xdr:col>
      <xdr:colOff>635</xdr:colOff>
      <xdr:row>12</xdr:row>
      <xdr:rowOff>28575</xdr:rowOff>
    </xdr:from>
    <xdr:to>
      <xdr:col>0</xdr:col>
      <xdr:colOff>926465</xdr:colOff>
      <xdr:row>12</xdr:row>
      <xdr:rowOff>1038860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2" cstate="email"/>
        <a:stretch>
          <a:fillRect/>
        </a:stretch>
      </xdr:blipFill>
      <xdr:spPr>
        <a:xfrm>
          <a:off x="635" y="11684000"/>
          <a:ext cx="925830" cy="10102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</xdr:colOff>
      <xdr:row>13</xdr:row>
      <xdr:rowOff>2</xdr:rowOff>
    </xdr:from>
    <xdr:to>
      <xdr:col>1</xdr:col>
      <xdr:colOff>0</xdr:colOff>
      <xdr:row>13</xdr:row>
      <xdr:rowOff>1000126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xmlns:r="http://schemas.openxmlformats.org/officeDocument/2006/relationships" r:embed="rId13" cstate="email"/>
        <a:stretch>
          <a:fillRect/>
        </a:stretch>
      </xdr:blipFill>
      <xdr:spPr>
        <a:xfrm>
          <a:off x="0" y="12786995"/>
          <a:ext cx="986790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</xdr:row>
      <xdr:rowOff>1</xdr:rowOff>
    </xdr:from>
    <xdr:to>
      <xdr:col>1</xdr:col>
      <xdr:colOff>0</xdr:colOff>
      <xdr:row>14</xdr:row>
      <xdr:rowOff>1019175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xmlns:r="http://schemas.openxmlformats.org/officeDocument/2006/relationships" r:embed="rId14" cstate="email"/>
        <a:stretch>
          <a:fillRect/>
        </a:stretch>
      </xdr:blipFill>
      <xdr:spPr>
        <a:xfrm>
          <a:off x="0" y="13853795"/>
          <a:ext cx="986790" cy="10191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15</xdr:row>
      <xdr:rowOff>0</xdr:rowOff>
    </xdr:from>
    <xdr:to>
      <xdr:col>1</xdr:col>
      <xdr:colOff>0</xdr:colOff>
      <xdr:row>15</xdr:row>
      <xdr:rowOff>993913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xmlns:r="http://schemas.openxmlformats.org/officeDocument/2006/relationships" r:embed="rId15" cstate="email"/>
        <a:stretch>
          <a:fillRect/>
        </a:stretch>
      </xdr:blipFill>
      <xdr:spPr>
        <a:xfrm>
          <a:off x="0" y="15006320"/>
          <a:ext cx="986790" cy="993775"/>
        </a:xfrm>
        <a:prstGeom prst="rect">
          <a:avLst/>
        </a:prstGeom>
      </xdr:spPr>
    </xdr:pic>
    <xdr:clientData/>
  </xdr:twoCellAnchor>
  <xdr:twoCellAnchor>
    <xdr:from>
      <xdr:col>0</xdr:col>
      <xdr:colOff>12700</xdr:colOff>
      <xdr:row>16</xdr:row>
      <xdr:rowOff>8255</xdr:rowOff>
    </xdr:from>
    <xdr:to>
      <xdr:col>0</xdr:col>
      <xdr:colOff>951865</xdr:colOff>
      <xdr:row>16</xdr:row>
      <xdr:rowOff>1125855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6" cstate="email"/>
        <a:stretch>
          <a:fillRect/>
        </a:stretch>
      </xdr:blipFill>
      <xdr:spPr>
        <a:xfrm>
          <a:off x="12700" y="16167100"/>
          <a:ext cx="939165" cy="1117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17</xdr:row>
      <xdr:rowOff>73660</xdr:rowOff>
    </xdr:from>
    <xdr:to>
      <xdr:col>0</xdr:col>
      <xdr:colOff>923290</xdr:colOff>
      <xdr:row>17</xdr:row>
      <xdr:rowOff>1058545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7" cstate="email"/>
        <a:stretch>
          <a:fillRect/>
        </a:stretch>
      </xdr:blipFill>
      <xdr:spPr>
        <a:xfrm>
          <a:off x="6350" y="17385030"/>
          <a:ext cx="916940" cy="984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18</xdr:row>
      <xdr:rowOff>137160</xdr:rowOff>
    </xdr:from>
    <xdr:to>
      <xdr:col>0</xdr:col>
      <xdr:colOff>977265</xdr:colOff>
      <xdr:row>18</xdr:row>
      <xdr:rowOff>1040765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email"/>
        <a:stretch>
          <a:fillRect/>
        </a:stretch>
      </xdr:blipFill>
      <xdr:spPr>
        <a:xfrm>
          <a:off x="635" y="18601055"/>
          <a:ext cx="976630" cy="903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17780</xdr:colOff>
      <xdr:row>19</xdr:row>
      <xdr:rowOff>107950</xdr:rowOff>
    </xdr:from>
    <xdr:to>
      <xdr:col>0</xdr:col>
      <xdr:colOff>937895</xdr:colOff>
      <xdr:row>19</xdr:row>
      <xdr:rowOff>1043940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 cstate="email"/>
        <a:stretch>
          <a:fillRect/>
        </a:stretch>
      </xdr:blipFill>
      <xdr:spPr>
        <a:xfrm>
          <a:off x="17780" y="19724370"/>
          <a:ext cx="920115" cy="935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20</xdr:row>
      <xdr:rowOff>58420</xdr:rowOff>
    </xdr:from>
    <xdr:to>
      <xdr:col>0</xdr:col>
      <xdr:colOff>878205</xdr:colOff>
      <xdr:row>20</xdr:row>
      <xdr:rowOff>1040765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 cstate="email"/>
        <a:stretch>
          <a:fillRect/>
        </a:stretch>
      </xdr:blipFill>
      <xdr:spPr>
        <a:xfrm>
          <a:off x="635" y="20827365"/>
          <a:ext cx="877570" cy="982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21</xdr:row>
      <xdr:rowOff>113665</xdr:rowOff>
    </xdr:from>
    <xdr:to>
      <xdr:col>0</xdr:col>
      <xdr:colOff>861060</xdr:colOff>
      <xdr:row>21</xdr:row>
      <xdr:rowOff>1109980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 cstate="email"/>
        <a:stretch>
          <a:fillRect/>
        </a:stretch>
      </xdr:blipFill>
      <xdr:spPr>
        <a:xfrm>
          <a:off x="6350" y="22035135"/>
          <a:ext cx="854710" cy="996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45085</xdr:colOff>
      <xdr:row>22</xdr:row>
      <xdr:rowOff>15240</xdr:rowOff>
    </xdr:from>
    <xdr:to>
      <xdr:col>0</xdr:col>
      <xdr:colOff>916940</xdr:colOff>
      <xdr:row>22</xdr:row>
      <xdr:rowOff>1144270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 cstate="email"/>
        <a:stretch>
          <a:fillRect/>
        </a:stretch>
      </xdr:blipFill>
      <xdr:spPr>
        <a:xfrm>
          <a:off x="45085" y="23091775"/>
          <a:ext cx="871855" cy="1129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39370</xdr:colOff>
      <xdr:row>23</xdr:row>
      <xdr:rowOff>77470</xdr:rowOff>
    </xdr:from>
    <xdr:to>
      <xdr:col>0</xdr:col>
      <xdr:colOff>849630</xdr:colOff>
      <xdr:row>23</xdr:row>
      <xdr:rowOff>1141095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 cstate="email"/>
        <a:stretch>
          <a:fillRect/>
        </a:stretch>
      </xdr:blipFill>
      <xdr:spPr>
        <a:xfrm>
          <a:off x="39370" y="24309070"/>
          <a:ext cx="810260" cy="1063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23495</xdr:colOff>
      <xdr:row>24</xdr:row>
      <xdr:rowOff>40005</xdr:rowOff>
    </xdr:from>
    <xdr:to>
      <xdr:col>0</xdr:col>
      <xdr:colOff>897255</xdr:colOff>
      <xdr:row>24</xdr:row>
      <xdr:rowOff>1129665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4" cstate="email"/>
        <a:stretch>
          <a:fillRect/>
        </a:stretch>
      </xdr:blipFill>
      <xdr:spPr>
        <a:xfrm>
          <a:off x="23495" y="25424130"/>
          <a:ext cx="873760" cy="1089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25</xdr:row>
      <xdr:rowOff>45085</xdr:rowOff>
    </xdr:from>
    <xdr:to>
      <xdr:col>0</xdr:col>
      <xdr:colOff>963295</xdr:colOff>
      <xdr:row>25</xdr:row>
      <xdr:rowOff>1125220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5" cstate="email"/>
        <a:stretch>
          <a:fillRect/>
        </a:stretch>
      </xdr:blipFill>
      <xdr:spPr>
        <a:xfrm>
          <a:off x="635" y="26581735"/>
          <a:ext cx="962660" cy="1080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26</xdr:row>
      <xdr:rowOff>20320</xdr:rowOff>
    </xdr:from>
    <xdr:to>
      <xdr:col>0</xdr:col>
      <xdr:colOff>927100</xdr:colOff>
      <xdr:row>26</xdr:row>
      <xdr:rowOff>1123315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6" cstate="email"/>
        <a:stretch>
          <a:fillRect/>
        </a:stretch>
      </xdr:blipFill>
      <xdr:spPr>
        <a:xfrm>
          <a:off x="6350" y="27709495"/>
          <a:ext cx="920750" cy="11029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12700</xdr:colOff>
      <xdr:row>27</xdr:row>
      <xdr:rowOff>75565</xdr:rowOff>
    </xdr:from>
    <xdr:to>
      <xdr:col>0</xdr:col>
      <xdr:colOff>962025</xdr:colOff>
      <xdr:row>27</xdr:row>
      <xdr:rowOff>1115695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 cstate="email"/>
        <a:stretch>
          <a:fillRect/>
        </a:stretch>
      </xdr:blipFill>
      <xdr:spPr>
        <a:xfrm>
          <a:off x="12700" y="28917265"/>
          <a:ext cx="949325" cy="1040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</xdr:colOff>
      <xdr:row>28</xdr:row>
      <xdr:rowOff>16564</xdr:rowOff>
    </xdr:from>
    <xdr:to>
      <xdr:col>1</xdr:col>
      <xdr:colOff>0</xdr:colOff>
      <xdr:row>28</xdr:row>
      <xdr:rowOff>1068457</xdr:rowOff>
    </xdr:to>
    <xdr:pic>
      <xdr:nvPicPr>
        <xdr:cNvPr id="29" name="图片 28" descr="QQ截图20161128230924.jpg"/>
        <xdr:cNvPicPr>
          <a:picLocks noChangeAspect="1"/>
        </xdr:cNvPicPr>
      </xdr:nvPicPr>
      <xdr:blipFill>
        <a:blip xmlns:r="http://schemas.openxmlformats.org/officeDocument/2006/relationships" r:embed="rId28" cstate="email"/>
        <a:stretch>
          <a:fillRect/>
        </a:stretch>
      </xdr:blipFill>
      <xdr:spPr>
        <a:xfrm>
          <a:off x="0" y="30010735"/>
          <a:ext cx="986790" cy="1051560"/>
        </a:xfrm>
        <a:prstGeom prst="rect">
          <a:avLst/>
        </a:prstGeom>
      </xdr:spPr>
    </xdr:pic>
    <xdr:clientData/>
  </xdr:twoCellAnchor>
  <xdr:twoCellAnchor>
    <xdr:from>
      <xdr:col>0</xdr:col>
      <xdr:colOff>50165</xdr:colOff>
      <xdr:row>29</xdr:row>
      <xdr:rowOff>30480</xdr:rowOff>
    </xdr:from>
    <xdr:to>
      <xdr:col>0</xdr:col>
      <xdr:colOff>883285</xdr:colOff>
      <xdr:row>29</xdr:row>
      <xdr:rowOff>1061085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9" cstate="email"/>
        <a:stretch>
          <a:fillRect/>
        </a:stretch>
      </xdr:blipFill>
      <xdr:spPr>
        <a:xfrm>
          <a:off x="50165" y="31177230"/>
          <a:ext cx="833120" cy="1030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67310</xdr:colOff>
      <xdr:row>30</xdr:row>
      <xdr:rowOff>109220</xdr:rowOff>
    </xdr:from>
    <xdr:to>
      <xdr:col>0</xdr:col>
      <xdr:colOff>883920</xdr:colOff>
      <xdr:row>30</xdr:row>
      <xdr:rowOff>1033145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30" cstate="email"/>
        <a:stretch>
          <a:fillRect/>
        </a:stretch>
      </xdr:blipFill>
      <xdr:spPr>
        <a:xfrm>
          <a:off x="67310" y="32408495"/>
          <a:ext cx="816610" cy="923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50800</xdr:colOff>
      <xdr:row>31</xdr:row>
      <xdr:rowOff>22225</xdr:rowOff>
    </xdr:from>
    <xdr:to>
      <xdr:col>0</xdr:col>
      <xdr:colOff>969010</xdr:colOff>
      <xdr:row>31</xdr:row>
      <xdr:rowOff>1099820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 cstate="email"/>
        <a:stretch>
          <a:fillRect/>
        </a:stretch>
      </xdr:blipFill>
      <xdr:spPr>
        <a:xfrm>
          <a:off x="50800" y="33474025"/>
          <a:ext cx="918210" cy="10775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100330</xdr:colOff>
      <xdr:row>32</xdr:row>
      <xdr:rowOff>24765</xdr:rowOff>
    </xdr:from>
    <xdr:to>
      <xdr:col>0</xdr:col>
      <xdr:colOff>892810</xdr:colOff>
      <xdr:row>32</xdr:row>
      <xdr:rowOff>1004570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 cstate="email"/>
        <a:stretch>
          <a:fillRect/>
        </a:stretch>
      </xdr:blipFill>
      <xdr:spPr>
        <a:xfrm>
          <a:off x="100330" y="34629090"/>
          <a:ext cx="792480" cy="979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0</xdr:colOff>
      <xdr:row>35</xdr:row>
      <xdr:rowOff>666888</xdr:rowOff>
    </xdr:to>
    <xdr:pic>
      <xdr:nvPicPr>
        <xdr:cNvPr id="34" name="图片 33" descr="1.jpg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 flipH="1">
          <a:off x="0" y="35756850"/>
          <a:ext cx="0" cy="2971800"/>
        </a:xfrm>
        <a:prstGeom prst="rect">
          <a:avLst/>
        </a:prstGeom>
      </xdr:spPr>
    </xdr:pic>
    <xdr:clientData/>
  </xdr:twoCellAnchor>
  <xdr:twoCellAnchor editAs="oneCell">
    <xdr:from>
      <xdr:col>0</xdr:col>
      <xdr:colOff>8282</xdr:colOff>
      <xdr:row>33</xdr:row>
      <xdr:rowOff>33131</xdr:rowOff>
    </xdr:from>
    <xdr:to>
      <xdr:col>1</xdr:col>
      <xdr:colOff>0</xdr:colOff>
      <xdr:row>33</xdr:row>
      <xdr:rowOff>1043610</xdr:rowOff>
    </xdr:to>
    <xdr:pic>
      <xdr:nvPicPr>
        <xdr:cNvPr id="35" name="图片 34" descr="1.jpg"/>
        <xdr:cNvPicPr>
          <a:picLocks noChangeAspect="1"/>
        </xdr:cNvPicPr>
      </xdr:nvPicPr>
      <xdr:blipFill>
        <a:blip xmlns:r="http://schemas.openxmlformats.org/officeDocument/2006/relationships" r:embed="rId34" cstate="email"/>
        <a:stretch>
          <a:fillRect/>
        </a:stretch>
      </xdr:blipFill>
      <xdr:spPr>
        <a:xfrm>
          <a:off x="8255" y="35789870"/>
          <a:ext cx="978535" cy="1010285"/>
        </a:xfrm>
        <a:prstGeom prst="rect">
          <a:avLst/>
        </a:prstGeom>
      </xdr:spPr>
    </xdr:pic>
    <xdr:clientData/>
  </xdr:twoCellAnchor>
  <xdr:twoCellAnchor>
    <xdr:from>
      <xdr:col>0</xdr:col>
      <xdr:colOff>84455</xdr:colOff>
      <xdr:row>34</xdr:row>
      <xdr:rowOff>125730</xdr:rowOff>
    </xdr:from>
    <xdr:to>
      <xdr:col>0</xdr:col>
      <xdr:colOff>899160</xdr:colOff>
      <xdr:row>34</xdr:row>
      <xdr:rowOff>949960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5" cstate="email"/>
        <a:stretch>
          <a:fillRect/>
        </a:stretch>
      </xdr:blipFill>
      <xdr:spPr>
        <a:xfrm>
          <a:off x="84455" y="37035105"/>
          <a:ext cx="814705" cy="824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78105</xdr:colOff>
      <xdr:row>35</xdr:row>
      <xdr:rowOff>80010</xdr:rowOff>
    </xdr:from>
    <xdr:to>
      <xdr:col>0</xdr:col>
      <xdr:colOff>936625</xdr:colOff>
      <xdr:row>35</xdr:row>
      <xdr:rowOff>1026795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6" cstate="email"/>
        <a:stretch>
          <a:fillRect/>
        </a:stretch>
      </xdr:blipFill>
      <xdr:spPr>
        <a:xfrm>
          <a:off x="78105" y="38141910"/>
          <a:ext cx="858520" cy="946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116840</xdr:colOff>
      <xdr:row>36</xdr:row>
      <xdr:rowOff>43180</xdr:rowOff>
    </xdr:from>
    <xdr:to>
      <xdr:col>0</xdr:col>
      <xdr:colOff>886460</xdr:colOff>
      <xdr:row>36</xdr:row>
      <xdr:rowOff>1021715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7" cstate="email"/>
        <a:stretch>
          <a:fillRect/>
        </a:stretch>
      </xdr:blipFill>
      <xdr:spPr>
        <a:xfrm>
          <a:off x="116840" y="39257605"/>
          <a:ext cx="769620" cy="978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33655</xdr:colOff>
      <xdr:row>37</xdr:row>
      <xdr:rowOff>57785</xdr:rowOff>
    </xdr:from>
    <xdr:to>
      <xdr:col>0</xdr:col>
      <xdr:colOff>904240</xdr:colOff>
      <xdr:row>37</xdr:row>
      <xdr:rowOff>680720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8" cstate="email"/>
        <a:stretch>
          <a:fillRect/>
        </a:stretch>
      </xdr:blipFill>
      <xdr:spPr>
        <a:xfrm>
          <a:off x="33655" y="40424735"/>
          <a:ext cx="870585" cy="622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27940</xdr:colOff>
      <xdr:row>38</xdr:row>
      <xdr:rowOff>30480</xdr:rowOff>
    </xdr:from>
    <xdr:to>
      <xdr:col>0</xdr:col>
      <xdr:colOff>975360</xdr:colOff>
      <xdr:row>38</xdr:row>
      <xdr:rowOff>844550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39" cstate="email"/>
        <a:stretch>
          <a:fillRect/>
        </a:stretch>
      </xdr:blipFill>
      <xdr:spPr>
        <a:xfrm>
          <a:off x="27940" y="41549955"/>
          <a:ext cx="947420" cy="814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22860</xdr:colOff>
      <xdr:row>39</xdr:row>
      <xdr:rowOff>14605</xdr:rowOff>
    </xdr:from>
    <xdr:to>
      <xdr:col>0</xdr:col>
      <xdr:colOff>968375</xdr:colOff>
      <xdr:row>39</xdr:row>
      <xdr:rowOff>1105535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40" cstate="email"/>
        <a:stretch>
          <a:fillRect/>
        </a:stretch>
      </xdr:blipFill>
      <xdr:spPr>
        <a:xfrm>
          <a:off x="22860" y="42600880"/>
          <a:ext cx="945515" cy="1090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40</xdr:row>
      <xdr:rowOff>41413</xdr:rowOff>
    </xdr:from>
    <xdr:to>
      <xdr:col>1</xdr:col>
      <xdr:colOff>0</xdr:colOff>
      <xdr:row>40</xdr:row>
      <xdr:rowOff>1101586</xdr:rowOff>
    </xdr:to>
    <xdr:pic>
      <xdr:nvPicPr>
        <xdr:cNvPr id="44" name="图片 43" descr="组合图.jpg"/>
        <xdr:cNvPicPr>
          <a:picLocks noChangeAspect="1"/>
        </xdr:cNvPicPr>
      </xdr:nvPicPr>
      <xdr:blipFill>
        <a:blip xmlns:r="http://schemas.openxmlformats.org/officeDocument/2006/relationships" r:embed="rId41" cstate="email"/>
        <a:stretch>
          <a:fillRect/>
        </a:stretch>
      </xdr:blipFill>
      <xdr:spPr>
        <a:xfrm>
          <a:off x="0" y="43780075"/>
          <a:ext cx="986790" cy="1059815"/>
        </a:xfrm>
        <a:prstGeom prst="rect">
          <a:avLst/>
        </a:prstGeom>
      </xdr:spPr>
    </xdr:pic>
    <xdr:clientData/>
  </xdr:twoCellAnchor>
  <xdr:twoCellAnchor>
    <xdr:from>
      <xdr:col>0</xdr:col>
      <xdr:colOff>51435</xdr:colOff>
      <xdr:row>41</xdr:row>
      <xdr:rowOff>80645</xdr:rowOff>
    </xdr:from>
    <xdr:to>
      <xdr:col>0</xdr:col>
      <xdr:colOff>933450</xdr:colOff>
      <xdr:row>41</xdr:row>
      <xdr:rowOff>1087120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42" cstate="email"/>
        <a:stretch>
          <a:fillRect/>
        </a:stretch>
      </xdr:blipFill>
      <xdr:spPr>
        <a:xfrm>
          <a:off x="51435" y="44971970"/>
          <a:ext cx="882015" cy="1006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74545</xdr:colOff>
      <xdr:row>42</xdr:row>
      <xdr:rowOff>115957</xdr:rowOff>
    </xdr:from>
    <xdr:to>
      <xdr:col>1</xdr:col>
      <xdr:colOff>0</xdr:colOff>
      <xdr:row>42</xdr:row>
      <xdr:rowOff>1060175</xdr:rowOff>
    </xdr:to>
    <xdr:pic>
      <xdr:nvPicPr>
        <xdr:cNvPr id="46" name="图片 45" descr="QQ截图20170114224128.jpg"/>
        <xdr:cNvPicPr>
          <a:picLocks noChangeAspect="1"/>
        </xdr:cNvPicPr>
      </xdr:nvPicPr>
      <xdr:blipFill>
        <a:blip xmlns:r="http://schemas.openxmlformats.org/officeDocument/2006/relationships" r:embed="rId43" cstate="email"/>
        <a:stretch>
          <a:fillRect/>
        </a:stretch>
      </xdr:blipFill>
      <xdr:spPr>
        <a:xfrm>
          <a:off x="74295" y="46159420"/>
          <a:ext cx="912495" cy="944245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</xdr:colOff>
      <xdr:row>43</xdr:row>
      <xdr:rowOff>43815</xdr:rowOff>
    </xdr:from>
    <xdr:to>
      <xdr:col>1</xdr:col>
      <xdr:colOff>27829</xdr:colOff>
      <xdr:row>43</xdr:row>
      <xdr:rowOff>1004597</xdr:rowOff>
    </xdr:to>
    <xdr:pic>
      <xdr:nvPicPr>
        <xdr:cNvPr id="48" name="图片 47" descr="QQ截图20170115132517.jpg"/>
        <xdr:cNvPicPr>
          <a:picLocks noChangeAspect="1"/>
        </xdr:cNvPicPr>
      </xdr:nvPicPr>
      <xdr:blipFill>
        <a:blip xmlns:r="http://schemas.openxmlformats.org/officeDocument/2006/relationships" r:embed="rId44" cstate="email"/>
        <a:stretch>
          <a:fillRect/>
        </a:stretch>
      </xdr:blipFill>
      <xdr:spPr>
        <a:xfrm>
          <a:off x="60960" y="47240190"/>
          <a:ext cx="953135" cy="960755"/>
        </a:xfrm>
        <a:prstGeom prst="rect">
          <a:avLst/>
        </a:prstGeom>
      </xdr:spPr>
    </xdr:pic>
    <xdr:clientData/>
  </xdr:twoCellAnchor>
  <xdr:twoCellAnchor>
    <xdr:from>
      <xdr:col>0</xdr:col>
      <xdr:colOff>11430</xdr:colOff>
      <xdr:row>44</xdr:row>
      <xdr:rowOff>104140</xdr:rowOff>
    </xdr:from>
    <xdr:to>
      <xdr:col>0</xdr:col>
      <xdr:colOff>847725</xdr:colOff>
      <xdr:row>44</xdr:row>
      <xdr:rowOff>1036320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45" cstate="email"/>
        <a:stretch>
          <a:fillRect/>
        </a:stretch>
      </xdr:blipFill>
      <xdr:spPr>
        <a:xfrm>
          <a:off x="11430" y="48453040"/>
          <a:ext cx="836295" cy="932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967691</xdr:colOff>
      <xdr:row>45</xdr:row>
      <xdr:rowOff>1027043</xdr:rowOff>
    </xdr:to>
    <xdr:pic>
      <xdr:nvPicPr>
        <xdr:cNvPr id="47" name="图片 46" descr="QQ截图20170115230323.jpg"/>
        <xdr:cNvPicPr>
          <a:picLocks noChangeAspect="1"/>
        </xdr:cNvPicPr>
      </xdr:nvPicPr>
      <xdr:blipFill>
        <a:blip xmlns:r="http://schemas.openxmlformats.org/officeDocument/2006/relationships" r:embed="rId46" cstate="email"/>
        <a:stretch>
          <a:fillRect/>
        </a:stretch>
      </xdr:blipFill>
      <xdr:spPr>
        <a:xfrm>
          <a:off x="0" y="49455457"/>
          <a:ext cx="967691" cy="10270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960782</xdr:colOff>
      <xdr:row>46</xdr:row>
      <xdr:rowOff>1026202</xdr:rowOff>
    </xdr:to>
    <xdr:pic>
      <xdr:nvPicPr>
        <xdr:cNvPr id="49" name="图片 48" descr="QQ截图20170115232529.jpg"/>
        <xdr:cNvPicPr>
          <a:picLocks noChangeAspect="1"/>
        </xdr:cNvPicPr>
      </xdr:nvPicPr>
      <xdr:blipFill>
        <a:blip xmlns:r="http://schemas.openxmlformats.org/officeDocument/2006/relationships" r:embed="rId47" cstate="email"/>
        <a:stretch>
          <a:fillRect/>
        </a:stretch>
      </xdr:blipFill>
      <xdr:spPr>
        <a:xfrm>
          <a:off x="0" y="50606739"/>
          <a:ext cx="960782" cy="10262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1688.com/offer/525196220868.html?spm=b26110380.8015204.xshy005.911.FMmHAe" TargetMode="External"/><Relationship Id="rId13" Type="http://schemas.openxmlformats.org/officeDocument/2006/relationships/hyperlink" Target="https://detail.1688.com/offer/539024831638.html?spm=a2615.7691456.0.0.erl0H2" TargetMode="External"/><Relationship Id="rId18" Type="http://schemas.openxmlformats.org/officeDocument/2006/relationships/hyperlink" Target="https://detail.1688.com/offer/542005628301.html?spm=a2615.7691456.0.0.E27Va6" TargetMode="External"/><Relationship Id="rId26" Type="http://schemas.openxmlformats.org/officeDocument/2006/relationships/hyperlink" Target="https://detail.1688.com/offer/536564720843.html?spm=a261y.7663282.0.0.CfpkXA&amp;sk=consign" TargetMode="External"/><Relationship Id="rId39" Type="http://schemas.openxmlformats.org/officeDocument/2006/relationships/printerSettings" Target="../printerSettings/printerSettings1.bin"/><Relationship Id="rId3" Type="http://schemas.openxmlformats.org/officeDocument/2006/relationships/hyperlink" Target="https://item.taobao.com/item.htm?spm=a230r.1.0.0.NVkYXr&amp;id=535812571550&amp;ns=1" TargetMode="External"/><Relationship Id="rId21" Type="http://schemas.openxmlformats.org/officeDocument/2006/relationships/hyperlink" Target="https://detail.1688.com/offer/535604104982.html?spm=a2615.7691456.0.0.ceDRcB" TargetMode="External"/><Relationship Id="rId34" Type="http://schemas.openxmlformats.org/officeDocument/2006/relationships/hyperlink" Target="https://detail.1688.com/offer/538656905495.html?spm=b26110380.sw1037004.0.0.dRfQA7&amp;sk=consign" TargetMode="External"/><Relationship Id="rId7" Type="http://schemas.openxmlformats.org/officeDocument/2006/relationships/hyperlink" Target="https://detail.1688.com/offer/534650922032.html" TargetMode="External"/><Relationship Id="rId12" Type="http://schemas.openxmlformats.org/officeDocument/2006/relationships/hyperlink" Target="https://detail.1688.com/offer/539464650849.html?spm=b26110380.8015204.tkhy006.13.LriGRm" TargetMode="External"/><Relationship Id="rId17" Type="http://schemas.openxmlformats.org/officeDocument/2006/relationships/hyperlink" Target="https://detail.1688.com/offer/539748592006.html?spm=a2615.7691456.0.0.gzA0aC" TargetMode="External"/><Relationship Id="rId25" Type="http://schemas.openxmlformats.org/officeDocument/2006/relationships/hyperlink" Target="https://detail.1688.com/offer/522617209176.html?spm=0.0.0.0.OkHehB&amp;sk=consign" TargetMode="External"/><Relationship Id="rId33" Type="http://schemas.openxmlformats.org/officeDocument/2006/relationships/hyperlink" Target="https://detail.1688.com/offer/531965973421.html?spm=a2615.7691456.0.0.MQ5cDO" TargetMode="External"/><Relationship Id="rId38" Type="http://schemas.openxmlformats.org/officeDocument/2006/relationships/hyperlink" Target="https://detail.1688.com/offer/525494755952.html?spm=a2615.7691456.0.0.2qsBMx" TargetMode="External"/><Relationship Id="rId2" Type="http://schemas.openxmlformats.org/officeDocument/2006/relationships/hyperlink" Target="https://detail.1688.com/offer/532946594199.html?spm=a2615.7691456.0.0.KfqxAP" TargetMode="External"/><Relationship Id="rId16" Type="http://schemas.openxmlformats.org/officeDocument/2006/relationships/hyperlink" Target="https://detail.1688.com/offer/531099455627.html?spm=b26110380.sw311.0.0.NlP3tV" TargetMode="External"/><Relationship Id="rId20" Type="http://schemas.openxmlformats.org/officeDocument/2006/relationships/hyperlink" Target="https://detail.1688.com/offer/537712350771.html?spm=a261y.7663282.0.0.HGrgRG&amp;sk=consign" TargetMode="External"/><Relationship Id="rId29" Type="http://schemas.openxmlformats.org/officeDocument/2006/relationships/hyperlink" Target="https://detail.1688.com/offer/537733197961.html?spm=b26110380.8015204.tkhy006.2.6IBVa5" TargetMode="External"/><Relationship Id="rId1" Type="http://schemas.openxmlformats.org/officeDocument/2006/relationships/hyperlink" Target="https://detail.1688.com/offer/43388465240.html?spm=a2615.7691456.0.0.SVo0SF" TargetMode="External"/><Relationship Id="rId6" Type="http://schemas.openxmlformats.org/officeDocument/2006/relationships/hyperlink" Target="https://detail.1688.com/offer/539601777542.html?spm=b26110380.8015204.1688002.1.tV3mIo" TargetMode="External"/><Relationship Id="rId11" Type="http://schemas.openxmlformats.org/officeDocument/2006/relationships/hyperlink" Target="https://detail.1688.com/offer/523084291442.html?spm=b26110380.8015204.tkhy006.2.7zxqcs" TargetMode="External"/><Relationship Id="rId24" Type="http://schemas.openxmlformats.org/officeDocument/2006/relationships/hyperlink" Target="https://detail.1688.com/offer/536605241945.html?spm=b26110380.8015204.xshy005.79.X6yxQK" TargetMode="External"/><Relationship Id="rId32" Type="http://schemas.openxmlformats.org/officeDocument/2006/relationships/hyperlink" Target="https://detail.1688.com/offer/531232169182.html?spm=a261y.7663282.0.0.1DCfuw" TargetMode="External"/><Relationship Id="rId37" Type="http://schemas.openxmlformats.org/officeDocument/2006/relationships/hyperlink" Target="https://detail.1688.com/offer/538321839564.html?spm=b26110380.sw1037005.0.0.jmc4NW" TargetMode="External"/><Relationship Id="rId40" Type="http://schemas.openxmlformats.org/officeDocument/2006/relationships/drawing" Target="../drawings/drawing1.xml"/><Relationship Id="rId5" Type="http://schemas.openxmlformats.org/officeDocument/2006/relationships/hyperlink" Target="https://detail.1688.com/offer/521926765457.html?spm=a2615.7691456.0.0.Iw9wYb" TargetMode="External"/><Relationship Id="rId15" Type="http://schemas.openxmlformats.org/officeDocument/2006/relationships/hyperlink" Target="https://detail.1688.com/offer/525328573875.html?spm=a2615.2177701.0.0.inGNvk" TargetMode="External"/><Relationship Id="rId23" Type="http://schemas.openxmlformats.org/officeDocument/2006/relationships/hyperlink" Target="https://detail.1688.com/offer/538358020263.html?spm=a2615.7691456.0.0.BXbA7w" TargetMode="External"/><Relationship Id="rId28" Type="http://schemas.openxmlformats.org/officeDocument/2006/relationships/hyperlink" Target="https://detail.1688.com/offer/537733197961.html?spm=b26110380.8015204.tkhy006.2.6IBVa5" TargetMode="External"/><Relationship Id="rId36" Type="http://schemas.openxmlformats.org/officeDocument/2006/relationships/hyperlink" Target="https://detail.1688.com/offer/524129595472.html?spm=a2615.7691456.0.0.5vRcmp" TargetMode="External"/><Relationship Id="rId10" Type="http://schemas.openxmlformats.org/officeDocument/2006/relationships/hyperlink" Target="https://detail.1688.com/offer/536964765017.html?spm=b26110380.8015204.1688002.2.0qEfTf" TargetMode="External"/><Relationship Id="rId19" Type="http://schemas.openxmlformats.org/officeDocument/2006/relationships/hyperlink" Target="https://detail.1688.com/offer/531099455627.html?spm=b26110380.sw311.0.0.NlP3tV" TargetMode="External"/><Relationship Id="rId31" Type="http://schemas.openxmlformats.org/officeDocument/2006/relationships/hyperlink" Target="https://detail.1688.com/offer/523975460031.html?spm=b26110380.8015204.1688002.1.dPdaJX" TargetMode="External"/><Relationship Id="rId4" Type="http://schemas.openxmlformats.org/officeDocument/2006/relationships/hyperlink" Target="https://item.taobao.com/item.htm?spm=a230r.1.0.0.NVkYXr&amp;id=535812571550&amp;ns=1" TargetMode="External"/><Relationship Id="rId9" Type="http://schemas.openxmlformats.org/officeDocument/2006/relationships/hyperlink" Target="https://detail.1688.com/offer/525739109360.html?spm=b26110380.sw311.0.0.2w3SJa" TargetMode="External"/><Relationship Id="rId14" Type="http://schemas.openxmlformats.org/officeDocument/2006/relationships/hyperlink" Target="https://detail.1688.com/offer/37436493140.html?spm=a261y.7663282.0.0.Bdoqfg" TargetMode="External"/><Relationship Id="rId22" Type="http://schemas.openxmlformats.org/officeDocument/2006/relationships/hyperlink" Target="https://detail.1688.com/offer/537572849225.html?spm=a2615.7691456.0.0.0jr1X8" TargetMode="External"/><Relationship Id="rId27" Type="http://schemas.openxmlformats.org/officeDocument/2006/relationships/hyperlink" Target="https://detail.1688.com/offer/522866160965.html?spm=b26110380.8015204.1688002.2.oTUzYR" TargetMode="External"/><Relationship Id="rId30" Type="http://schemas.openxmlformats.org/officeDocument/2006/relationships/hyperlink" Target="https://detail.1688.com/offer/39363390916.html?spm=b26110380.sw56474001.0.0.AOuyqk" TargetMode="External"/><Relationship Id="rId35" Type="http://schemas.openxmlformats.org/officeDocument/2006/relationships/hyperlink" Target="https://detail.1688.com/offer/534135284523.html?spm=a2615.2177701.0.0.bCxxa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1"/>
  <sheetViews>
    <sheetView tabSelected="1" zoomScale="115" zoomScaleNormal="115" workbookViewId="0">
      <pane ySplit="1" topLeftCell="A44" activePane="bottomLeft" state="frozen"/>
      <selection pane="bottomLeft" activeCell="M45" sqref="M45"/>
    </sheetView>
  </sheetViews>
  <sheetFormatPr defaultColWidth="9" defaultRowHeight="13.5"/>
  <cols>
    <col min="1" max="1" width="14.125" customWidth="1"/>
    <col min="2" max="2" width="9.5" customWidth="1"/>
    <col min="3" max="3" width="7.5" customWidth="1"/>
    <col min="4" max="4" width="17.375" customWidth="1"/>
    <col min="5" max="5" width="8.125" customWidth="1"/>
    <col min="6" max="6" width="9.875" customWidth="1"/>
    <col min="7" max="7" width="8.25" customWidth="1"/>
    <col min="10" max="10" width="11.25" customWidth="1"/>
    <col min="11" max="11" width="11.125" customWidth="1"/>
    <col min="12" max="12" width="7.625" customWidth="1"/>
    <col min="13" max="13" width="11.875" customWidth="1"/>
    <col min="14" max="15" width="11.625" customWidth="1"/>
    <col min="16" max="16" width="9.875" customWidth="1"/>
    <col min="17" max="17" width="6.5" customWidth="1"/>
    <col min="18" max="18" width="6.8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ht="86.25" customHeight="1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10">
        <f t="shared" ref="J2:J46" si="0">(E2+F2+($K$51*H2+$M$51)*$L$51)/(1-G2)/(1-$O$51)/(1-I2)/$N$51</f>
        <v>16.874780602778198</v>
      </c>
      <c r="K2" s="11">
        <f t="shared" ref="K2" si="1">(E2+F2+($K$51*H2+$M$51)*$L$51)/(1-G2)/(1-$P$51)/(1-I2)/$N$51</f>
        <v>18.264468417124601</v>
      </c>
      <c r="L2" s="1">
        <f t="shared" ref="L2" si="2">E2+F2+($K$51*H2+$M$51)*$L$51</f>
        <v>67.3</v>
      </c>
      <c r="M2" s="12">
        <f t="shared" ref="M2" si="3">L2/(1-G2)/(1-$O$51)/$N$51</f>
        <v>14.3435635123615</v>
      </c>
      <c r="N2" s="12">
        <f t="shared" ref="N2" si="4">L2/(1-G2)/(1-$P$51)/$N$51</f>
        <v>15.524798154555899</v>
      </c>
      <c r="O2" s="12">
        <f>L2/(1-G2)/$N$51</f>
        <v>13.1960784313726</v>
      </c>
      <c r="P2" s="13">
        <f>O2*$N$51-L2</f>
        <v>22.433333333333302</v>
      </c>
      <c r="Q2" s="1">
        <v>1</v>
      </c>
      <c r="R2" s="1">
        <v>0</v>
      </c>
    </row>
    <row r="3" spans="1:19" ht="86.25" customHeight="1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10">
        <f t="shared" si="0"/>
        <v>11.025859619210001</v>
      </c>
      <c r="K3" s="11">
        <f t="shared" ref="K3:K6" si="5">(E3+F3+($K$51*H3+$M$51)*$L$51)/(1-G3)/(1-$P$51)/(1-I3)/$N$51</f>
        <v>11.933871587850826</v>
      </c>
      <c r="L3" s="1">
        <f t="shared" ref="L3:L6" si="6">E3+F3+($K$51*H3+$M$51)*$L$51</f>
        <v>38.799999999999997</v>
      </c>
      <c r="M3" s="12">
        <f t="shared" ref="M3:M6" si="7">L3/(1-G3)/(1-$O$51)/$N$51</f>
        <v>8.2693947144075022</v>
      </c>
      <c r="N3" s="12">
        <f t="shared" ref="N3:N6" si="8">L3/(1-G3)/(1-$P$51)/$N$51</f>
        <v>8.9504036908881197</v>
      </c>
      <c r="O3" s="12">
        <f t="shared" ref="O3:O6" si="9">L3/(1-G3)/$N$51</f>
        <v>7.6078431372549016</v>
      </c>
      <c r="P3" s="13">
        <f t="shared" ref="P3:P6" si="10">O3*$N$51-L3</f>
        <v>12.93333333333333</v>
      </c>
      <c r="Q3" s="1">
        <v>1</v>
      </c>
      <c r="R3" s="1">
        <v>1</v>
      </c>
    </row>
    <row r="4" spans="1:19" ht="69.75" customHeight="1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10">
        <f t="shared" si="0"/>
        <v>19.120691754962856</v>
      </c>
      <c r="K4" s="11">
        <f t="shared" si="5"/>
        <v>20.69533695831274</v>
      </c>
      <c r="L4" s="1">
        <f t="shared" si="6"/>
        <v>62.8</v>
      </c>
      <c r="M4" s="12">
        <f t="shared" si="7"/>
        <v>13.384484228473999</v>
      </c>
      <c r="N4" s="12">
        <f t="shared" si="8"/>
        <v>14.486735870818917</v>
      </c>
      <c r="O4" s="12">
        <f t="shared" si="9"/>
        <v>12.313725490196079</v>
      </c>
      <c r="P4" s="13">
        <f t="shared" si="10"/>
        <v>20.933333333333337</v>
      </c>
      <c r="Q4" s="1">
        <v>1</v>
      </c>
      <c r="R4" s="1">
        <v>1</v>
      </c>
    </row>
    <row r="5" spans="1:19" ht="78" customHeight="1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10">
        <f t="shared" si="0"/>
        <v>18.253848854119653</v>
      </c>
      <c r="K5" s="11">
        <f t="shared" si="5"/>
        <v>19.757106995047156</v>
      </c>
      <c r="L5" s="1">
        <f t="shared" si="6"/>
        <v>72.8</v>
      </c>
      <c r="M5" s="12">
        <f t="shared" si="7"/>
        <v>15.515771526001704</v>
      </c>
      <c r="N5" s="12">
        <f t="shared" si="8"/>
        <v>16.793540945790081</v>
      </c>
      <c r="O5" s="12">
        <f t="shared" si="9"/>
        <v>14.274509803921568</v>
      </c>
      <c r="P5" s="13">
        <f t="shared" si="10"/>
        <v>24.266666666666666</v>
      </c>
      <c r="Q5" s="1">
        <v>1</v>
      </c>
      <c r="R5" s="1">
        <v>1</v>
      </c>
    </row>
    <row r="6" spans="1:19" ht="78" customHeight="1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10">
        <f t="shared" si="0"/>
        <v>15.34996991123815</v>
      </c>
      <c r="K6" s="11">
        <f t="shared" si="5"/>
        <v>16.61408508039894</v>
      </c>
      <c r="L6" s="1">
        <f t="shared" si="6"/>
        <v>65.3</v>
      </c>
      <c r="M6" s="12">
        <f t="shared" si="7"/>
        <v>13.047474424552426</v>
      </c>
      <c r="N6" s="12">
        <f t="shared" si="8"/>
        <v>14.121972318339099</v>
      </c>
      <c r="O6" s="12">
        <f t="shared" si="9"/>
        <v>12.003676470588234</v>
      </c>
      <c r="P6" s="13">
        <f t="shared" si="10"/>
        <v>16.324999999999989</v>
      </c>
      <c r="Q6" s="1">
        <v>0</v>
      </c>
      <c r="R6" s="1">
        <v>1</v>
      </c>
      <c r="S6" s="7" t="s">
        <v>26</v>
      </c>
    </row>
    <row r="7" spans="1:19" ht="69" customHeight="1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10">
        <f t="shared" si="0"/>
        <v>17.250890125871322</v>
      </c>
      <c r="K7" s="11">
        <f t="shared" ref="K7:K46" si="11">(E7+F7+($K$51*H7+$M$51)*$L$51)/(1-G7)/(1-$P$51)/(1-I7)/$N$51</f>
        <v>18.671551665648959</v>
      </c>
      <c r="L7" s="1">
        <f t="shared" ref="L7:L46" si="12">E7+F7+($K$51*H7+$M$51)*$L$51</f>
        <v>68.8</v>
      </c>
      <c r="M7" s="12">
        <f t="shared" ref="M7:M47" si="13">L7/(1-G7)/(1-$O$51)/$N$51</f>
        <v>14.663256606990624</v>
      </c>
      <c r="N7" s="12">
        <f t="shared" ref="N7:N47" si="14">L7/(1-G7)/(1-$P$51)/$N$51</f>
        <v>15.870818915801616</v>
      </c>
      <c r="O7" s="12">
        <f t="shared" ref="O7:O47" si="15">L7/(1-G7)/$N$51</f>
        <v>13.490196078431373</v>
      </c>
      <c r="P7" s="13">
        <f t="shared" ref="P7:P47" si="16">O7*$N$51-L7</f>
        <v>22.933333333333337</v>
      </c>
      <c r="Q7" s="1">
        <v>1</v>
      </c>
      <c r="R7" s="1">
        <v>1</v>
      </c>
    </row>
    <row r="8" spans="1:19" ht="78" customHeight="1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4">
        <v>0.5</v>
      </c>
      <c r="J8" s="10">
        <f t="shared" si="0"/>
        <v>35.585837595907925</v>
      </c>
      <c r="K8" s="11">
        <f t="shared" si="11"/>
        <v>38.516435986159166</v>
      </c>
      <c r="L8" s="1">
        <f t="shared" si="12"/>
        <v>89.05</v>
      </c>
      <c r="M8" s="12">
        <f t="shared" si="13"/>
        <v>17.792918797953963</v>
      </c>
      <c r="N8" s="12">
        <f t="shared" si="14"/>
        <v>19.258217993079583</v>
      </c>
      <c r="O8" s="12">
        <f t="shared" si="15"/>
        <v>16.369485294117645</v>
      </c>
      <c r="P8" s="13">
        <f t="shared" si="16"/>
        <v>22.262499999999989</v>
      </c>
      <c r="Q8">
        <v>1</v>
      </c>
      <c r="R8">
        <v>1</v>
      </c>
    </row>
    <row r="9" spans="1:19" ht="92.25" customHeight="1">
      <c r="B9">
        <v>16100801</v>
      </c>
      <c r="C9" s="1" t="s">
        <v>18</v>
      </c>
      <c r="D9" s="6" t="s">
        <v>30</v>
      </c>
      <c r="E9">
        <v>32</v>
      </c>
      <c r="F9">
        <v>2</v>
      </c>
      <c r="G9" s="3">
        <v>0.25</v>
      </c>
      <c r="H9">
        <v>0.45</v>
      </c>
      <c r="I9" s="14">
        <v>0.2</v>
      </c>
      <c r="J9" s="10">
        <f t="shared" si="0"/>
        <v>21.059782608695649</v>
      </c>
      <c r="K9" s="11">
        <f t="shared" si="11"/>
        <v>22.794117647058822</v>
      </c>
      <c r="L9" s="1">
        <f t="shared" si="12"/>
        <v>79.05</v>
      </c>
      <c r="M9" s="12">
        <f t="shared" si="13"/>
        <v>16.84782608695652</v>
      </c>
      <c r="N9" s="12">
        <f t="shared" si="14"/>
        <v>18.235294117647058</v>
      </c>
      <c r="O9" s="12">
        <f t="shared" si="15"/>
        <v>15.5</v>
      </c>
      <c r="P9" s="13">
        <f t="shared" si="16"/>
        <v>26.349999999999994</v>
      </c>
      <c r="Q9">
        <v>1</v>
      </c>
      <c r="R9">
        <v>1</v>
      </c>
    </row>
    <row r="10" spans="1:19" ht="89.25" customHeight="1">
      <c r="B10">
        <v>16100901</v>
      </c>
      <c r="C10" s="1" t="s">
        <v>18</v>
      </c>
      <c r="D10" s="6" t="s">
        <v>31</v>
      </c>
      <c r="E10">
        <v>46</v>
      </c>
      <c r="F10">
        <v>2</v>
      </c>
      <c r="G10" s="3">
        <v>0.25</v>
      </c>
      <c r="H10">
        <v>0.8</v>
      </c>
      <c r="I10" s="14">
        <v>0.3</v>
      </c>
      <c r="J10" s="10">
        <f t="shared" si="0"/>
        <v>37.388868590914626</v>
      </c>
      <c r="K10" s="11">
        <f t="shared" si="11"/>
        <v>40.46795188663701</v>
      </c>
      <c r="L10" s="1">
        <f t="shared" si="12"/>
        <v>122.8</v>
      </c>
      <c r="M10" s="12">
        <f t="shared" si="13"/>
        <v>26.172208013640237</v>
      </c>
      <c r="N10" s="12">
        <f t="shared" si="14"/>
        <v>28.327566320645907</v>
      </c>
      <c r="O10" s="12">
        <f t="shared" si="15"/>
        <v>24.078431372549019</v>
      </c>
      <c r="P10" s="13">
        <f t="shared" si="16"/>
        <v>40.933333333333323</v>
      </c>
      <c r="Q10">
        <v>1</v>
      </c>
      <c r="R10">
        <v>1</v>
      </c>
    </row>
    <row r="11" spans="1:19" ht="95.25" customHeight="1">
      <c r="B11">
        <v>16101601</v>
      </c>
      <c r="C11" s="1" t="s">
        <v>18</v>
      </c>
      <c r="D11" s="6" t="s">
        <v>32</v>
      </c>
      <c r="E11">
        <v>88</v>
      </c>
      <c r="F11">
        <v>2</v>
      </c>
      <c r="G11" s="3">
        <v>0.25</v>
      </c>
      <c r="H11">
        <v>0.4</v>
      </c>
      <c r="I11" s="14">
        <v>0.15</v>
      </c>
      <c r="J11" s="10">
        <f t="shared" si="0"/>
        <v>32.796750413720474</v>
      </c>
      <c r="K11" s="11">
        <f t="shared" si="11"/>
        <v>35.497659271320991</v>
      </c>
      <c r="L11" s="1">
        <f t="shared" si="12"/>
        <v>130.80000000000001</v>
      </c>
      <c r="M11" s="12">
        <f t="shared" si="13"/>
        <v>27.877237851662404</v>
      </c>
      <c r="N11" s="12">
        <f t="shared" si="14"/>
        <v>30.173010380622841</v>
      </c>
      <c r="O11" s="12">
        <f t="shared" si="15"/>
        <v>25.647058823529413</v>
      </c>
      <c r="P11" s="13">
        <f t="shared" si="16"/>
        <v>43.599999999999994</v>
      </c>
      <c r="Q11">
        <v>1</v>
      </c>
      <c r="R11">
        <v>1</v>
      </c>
    </row>
    <row r="12" spans="1:19" ht="81.75" customHeight="1">
      <c r="B12">
        <v>16101602</v>
      </c>
      <c r="C12" s="1" t="s">
        <v>18</v>
      </c>
      <c r="D12" s="6" t="s">
        <v>33</v>
      </c>
      <c r="E12">
        <v>78</v>
      </c>
      <c r="F12">
        <v>2</v>
      </c>
      <c r="G12" s="3">
        <v>0.26</v>
      </c>
      <c r="H12">
        <v>0.5</v>
      </c>
      <c r="I12" s="14">
        <v>0.15</v>
      </c>
      <c r="J12" s="10">
        <f t="shared" si="0"/>
        <v>32.858757659419616</v>
      </c>
      <c r="K12" s="11">
        <f t="shared" si="11"/>
        <v>35.5647729960777</v>
      </c>
      <c r="L12" s="1">
        <f t="shared" si="12"/>
        <v>129.30000000000001</v>
      </c>
      <c r="M12" s="12">
        <f t="shared" si="13"/>
        <v>27.929944010506674</v>
      </c>
      <c r="N12" s="12">
        <f t="shared" si="14"/>
        <v>30.230057046666044</v>
      </c>
      <c r="O12" s="12">
        <f t="shared" si="15"/>
        <v>25.695548489666137</v>
      </c>
      <c r="P12" s="13">
        <f t="shared" si="16"/>
        <v>45.429729729729729</v>
      </c>
      <c r="Q12">
        <v>0</v>
      </c>
      <c r="R12">
        <v>1</v>
      </c>
    </row>
    <row r="13" spans="1:19" ht="89.1" customHeight="1">
      <c r="B13">
        <v>16101701</v>
      </c>
      <c r="C13" s="1" t="s">
        <v>23</v>
      </c>
      <c r="D13" s="6" t="s">
        <v>34</v>
      </c>
      <c r="E13">
        <v>23</v>
      </c>
      <c r="F13">
        <v>1</v>
      </c>
      <c r="G13" s="3">
        <v>0.25</v>
      </c>
      <c r="H13">
        <v>0.35</v>
      </c>
      <c r="I13" s="14">
        <v>0.15</v>
      </c>
      <c r="J13" s="10">
        <f t="shared" si="0"/>
        <v>15.182287748859135</v>
      </c>
      <c r="K13" s="11">
        <f t="shared" si="11"/>
        <v>16.432593798765183</v>
      </c>
      <c r="L13" s="1">
        <f t="shared" si="12"/>
        <v>60.55</v>
      </c>
      <c r="M13" s="12">
        <f t="shared" si="13"/>
        <v>12.904944586530265</v>
      </c>
      <c r="N13" s="12">
        <f t="shared" si="14"/>
        <v>13.967704728950405</v>
      </c>
      <c r="O13" s="12">
        <f t="shared" si="15"/>
        <v>11.872549019607844</v>
      </c>
      <c r="P13" s="13">
        <f t="shared" si="16"/>
        <v>20.183333333333337</v>
      </c>
      <c r="Q13">
        <v>1</v>
      </c>
      <c r="R13">
        <v>1</v>
      </c>
    </row>
    <row r="14" spans="1:19" ht="84" customHeight="1">
      <c r="B14">
        <v>16101703</v>
      </c>
      <c r="C14" s="1" t="s">
        <v>28</v>
      </c>
      <c r="D14" s="7" t="s">
        <v>35</v>
      </c>
      <c r="E14">
        <v>80</v>
      </c>
      <c r="F14">
        <v>2</v>
      </c>
      <c r="G14" s="3">
        <v>0.25</v>
      </c>
      <c r="H14">
        <v>0.6</v>
      </c>
      <c r="I14" s="14">
        <v>0.5</v>
      </c>
      <c r="J14" s="10">
        <f t="shared" si="0"/>
        <v>59.590792838874677</v>
      </c>
      <c r="K14" s="11">
        <f t="shared" si="11"/>
        <v>64.498269896193776</v>
      </c>
      <c r="L14" s="1">
        <f t="shared" si="12"/>
        <v>139.80000000000001</v>
      </c>
      <c r="M14" s="12">
        <f t="shared" si="13"/>
        <v>29.795396419437338</v>
      </c>
      <c r="N14" s="12">
        <f t="shared" si="14"/>
        <v>32.249134948096888</v>
      </c>
      <c r="O14" s="12">
        <f t="shared" si="15"/>
        <v>27.411764705882355</v>
      </c>
      <c r="P14" s="13">
        <f t="shared" si="16"/>
        <v>46.599999999999994</v>
      </c>
      <c r="Q14">
        <v>0</v>
      </c>
      <c r="R14">
        <v>1</v>
      </c>
    </row>
    <row r="15" spans="1:19" ht="90.75" customHeight="1">
      <c r="B15">
        <v>16101702</v>
      </c>
      <c r="C15" s="1" t="s">
        <v>36</v>
      </c>
      <c r="D15" s="7" t="s">
        <v>37</v>
      </c>
      <c r="E15">
        <v>50</v>
      </c>
      <c r="F15">
        <v>1</v>
      </c>
      <c r="G15" s="3">
        <v>0.25</v>
      </c>
      <c r="H15">
        <v>0.4</v>
      </c>
      <c r="I15" s="14">
        <v>0.15</v>
      </c>
      <c r="J15" s="10">
        <f t="shared" si="0"/>
        <v>23.017902813299234</v>
      </c>
      <c r="K15" s="11">
        <f t="shared" si="11"/>
        <v>24.913494809688583</v>
      </c>
      <c r="L15" s="1">
        <f t="shared" si="12"/>
        <v>91.8</v>
      </c>
      <c r="M15" s="12">
        <f t="shared" si="13"/>
        <v>19.565217391304348</v>
      </c>
      <c r="N15" s="12">
        <f t="shared" si="14"/>
        <v>21.176470588235293</v>
      </c>
      <c r="O15" s="12">
        <f t="shared" si="15"/>
        <v>18</v>
      </c>
      <c r="P15" s="13">
        <f t="shared" si="16"/>
        <v>30.599999999999994</v>
      </c>
      <c r="Q15">
        <v>0</v>
      </c>
      <c r="R15">
        <v>1</v>
      </c>
    </row>
    <row r="16" spans="1:19" ht="90.75" customHeight="1">
      <c r="B16">
        <v>16101901</v>
      </c>
      <c r="C16" s="1" t="s">
        <v>38</v>
      </c>
      <c r="D16" s="6" t="s">
        <v>39</v>
      </c>
      <c r="E16">
        <v>18</v>
      </c>
      <c r="F16">
        <v>2</v>
      </c>
      <c r="G16" s="3">
        <v>0.2</v>
      </c>
      <c r="H16">
        <v>0.2</v>
      </c>
      <c r="I16" s="14">
        <v>0.25</v>
      </c>
      <c r="J16" s="10">
        <f t="shared" si="0"/>
        <v>11.668797953964194</v>
      </c>
      <c r="K16" s="11">
        <f t="shared" si="11"/>
        <v>12.629757785467127</v>
      </c>
      <c r="L16" s="1">
        <f t="shared" si="12"/>
        <v>43.8</v>
      </c>
      <c r="M16" s="12">
        <f t="shared" si="13"/>
        <v>8.751598465473144</v>
      </c>
      <c r="N16" s="12">
        <f t="shared" si="14"/>
        <v>9.4723183391003456</v>
      </c>
      <c r="O16" s="12">
        <f t="shared" si="15"/>
        <v>8.0514705882352935</v>
      </c>
      <c r="P16" s="13">
        <f t="shared" si="16"/>
        <v>10.949999999999996</v>
      </c>
      <c r="Q16">
        <v>0</v>
      </c>
      <c r="R16">
        <v>1</v>
      </c>
    </row>
    <row r="17" spans="2:18" ht="90.75" customHeight="1">
      <c r="B17">
        <v>16110801</v>
      </c>
      <c r="C17" s="1" t="s">
        <v>23</v>
      </c>
      <c r="D17" s="7" t="s">
        <v>40</v>
      </c>
      <c r="E17">
        <v>20</v>
      </c>
      <c r="F17">
        <v>5</v>
      </c>
      <c r="G17" s="3">
        <v>0.25</v>
      </c>
      <c r="H17">
        <v>0.4</v>
      </c>
      <c r="I17" s="14">
        <v>0.15</v>
      </c>
      <c r="J17" s="10">
        <f t="shared" si="0"/>
        <v>16.498671079685071</v>
      </c>
      <c r="K17" s="11">
        <f t="shared" si="11"/>
        <v>17.857385168600313</v>
      </c>
      <c r="L17" s="1">
        <f t="shared" si="12"/>
        <v>65.8</v>
      </c>
      <c r="M17" s="12">
        <f t="shared" si="13"/>
        <v>14.02387041773231</v>
      </c>
      <c r="N17" s="12">
        <f t="shared" si="14"/>
        <v>15.178777393310266</v>
      </c>
      <c r="O17" s="12">
        <f t="shared" si="15"/>
        <v>12.901960784313726</v>
      </c>
      <c r="P17" s="13">
        <f t="shared" si="16"/>
        <v>21.933333333333337</v>
      </c>
      <c r="Q17" s="14">
        <v>0.15</v>
      </c>
      <c r="R17" s="14">
        <v>0.45</v>
      </c>
    </row>
    <row r="18" spans="2:18" ht="90.75" customHeight="1">
      <c r="B18">
        <v>16110802</v>
      </c>
      <c r="C18" s="1" t="s">
        <v>23</v>
      </c>
      <c r="D18" s="8" t="s">
        <v>41</v>
      </c>
      <c r="E18">
        <v>20</v>
      </c>
      <c r="F18">
        <v>5</v>
      </c>
      <c r="G18" s="3">
        <v>0.25</v>
      </c>
      <c r="H18">
        <v>0.4</v>
      </c>
      <c r="I18" s="14">
        <v>0.15</v>
      </c>
      <c r="J18" s="10">
        <f t="shared" si="0"/>
        <v>16.498671079685071</v>
      </c>
      <c r="K18" s="11">
        <f t="shared" si="11"/>
        <v>17.857385168600313</v>
      </c>
      <c r="L18" s="1">
        <f t="shared" si="12"/>
        <v>65.8</v>
      </c>
      <c r="M18" s="12">
        <f t="shared" si="13"/>
        <v>14.02387041773231</v>
      </c>
      <c r="N18" s="12">
        <f t="shared" si="14"/>
        <v>15.178777393310266</v>
      </c>
      <c r="O18" s="12">
        <f t="shared" si="15"/>
        <v>12.901960784313726</v>
      </c>
      <c r="P18" s="13">
        <f t="shared" si="16"/>
        <v>21.933333333333337</v>
      </c>
      <c r="Q18" s="14">
        <v>0.15</v>
      </c>
      <c r="R18" s="14">
        <v>0.4</v>
      </c>
    </row>
    <row r="19" spans="2:18" ht="90.75" customHeight="1">
      <c r="B19">
        <v>16110901</v>
      </c>
      <c r="C19" s="1" t="s">
        <v>42</v>
      </c>
      <c r="D19" s="7" t="s">
        <v>43</v>
      </c>
      <c r="E19">
        <v>18.5</v>
      </c>
      <c r="F19">
        <v>2</v>
      </c>
      <c r="G19" s="3">
        <v>0.25</v>
      </c>
      <c r="H19">
        <v>0.15</v>
      </c>
      <c r="I19" s="14">
        <v>0.5</v>
      </c>
      <c r="J19" s="10">
        <f t="shared" si="0"/>
        <v>17.071611253196931</v>
      </c>
      <c r="K19" s="11">
        <f t="shared" si="11"/>
        <v>18.477508650519031</v>
      </c>
      <c r="L19" s="1">
        <f t="shared" si="12"/>
        <v>40.049999999999997</v>
      </c>
      <c r="M19" s="12">
        <f t="shared" si="13"/>
        <v>8.5358056265984654</v>
      </c>
      <c r="N19" s="12">
        <f t="shared" si="14"/>
        <v>9.2387543252595155</v>
      </c>
      <c r="O19" s="12">
        <f t="shared" si="15"/>
        <v>7.8529411764705879</v>
      </c>
      <c r="P19" s="13">
        <f t="shared" si="16"/>
        <v>13.350000000000001</v>
      </c>
      <c r="Q19">
        <v>15</v>
      </c>
      <c r="R19">
        <v>50</v>
      </c>
    </row>
    <row r="20" spans="2:18" ht="90.75" customHeight="1">
      <c r="B20">
        <v>16111001</v>
      </c>
      <c r="C20" s="1" t="s">
        <v>18</v>
      </c>
      <c r="D20" s="7" t="s">
        <v>44</v>
      </c>
      <c r="E20">
        <v>25.5</v>
      </c>
      <c r="F20">
        <v>3</v>
      </c>
      <c r="G20" s="3">
        <v>0.25</v>
      </c>
      <c r="H20">
        <v>0.3</v>
      </c>
      <c r="I20" s="14">
        <v>0.3</v>
      </c>
      <c r="J20" s="10">
        <f t="shared" si="0"/>
        <v>18.511752527097798</v>
      </c>
      <c r="K20" s="11">
        <f t="shared" si="11"/>
        <v>20.03624979403526</v>
      </c>
      <c r="L20" s="1">
        <f t="shared" si="12"/>
        <v>60.8</v>
      </c>
      <c r="M20" s="12">
        <f t="shared" si="13"/>
        <v>12.958226768968457</v>
      </c>
      <c r="N20" s="12">
        <f t="shared" si="14"/>
        <v>14.025374855824683</v>
      </c>
      <c r="O20" s="12">
        <f t="shared" si="15"/>
        <v>11.921568627450981</v>
      </c>
      <c r="P20" s="13">
        <f t="shared" si="16"/>
        <v>20.266666666666666</v>
      </c>
      <c r="R20">
        <v>30</v>
      </c>
    </row>
    <row r="21" spans="2:18" ht="90.75" customHeight="1">
      <c r="B21">
        <v>16111901</v>
      </c>
      <c r="C21" s="1" t="s">
        <v>21</v>
      </c>
      <c r="D21" s="7" t="s">
        <v>45</v>
      </c>
      <c r="E21">
        <v>34</v>
      </c>
      <c r="F21">
        <v>5</v>
      </c>
      <c r="G21" s="3">
        <v>0.25</v>
      </c>
      <c r="H21">
        <v>0.25</v>
      </c>
      <c r="I21" s="14">
        <v>0.45</v>
      </c>
      <c r="J21" s="10">
        <f t="shared" si="0"/>
        <v>25.982329690769582</v>
      </c>
      <c r="K21" s="11">
        <f t="shared" si="11"/>
        <v>28.122050959421202</v>
      </c>
      <c r="L21" s="1">
        <f t="shared" si="12"/>
        <v>67.05</v>
      </c>
      <c r="M21" s="12">
        <f t="shared" si="13"/>
        <v>14.290281329923273</v>
      </c>
      <c r="N21" s="12">
        <f t="shared" si="14"/>
        <v>15.46712802768166</v>
      </c>
      <c r="O21" s="12">
        <f t="shared" si="15"/>
        <v>13.147058823529411</v>
      </c>
      <c r="P21" s="13">
        <f t="shared" si="16"/>
        <v>22.349999999999994</v>
      </c>
      <c r="R21">
        <v>45</v>
      </c>
    </row>
    <row r="22" spans="2:18" ht="90.95" customHeight="1">
      <c r="B22">
        <v>16112001</v>
      </c>
      <c r="C22" s="1" t="s">
        <v>21</v>
      </c>
      <c r="D22" s="7" t="s">
        <v>46</v>
      </c>
      <c r="E22">
        <v>34</v>
      </c>
      <c r="F22">
        <v>5</v>
      </c>
      <c r="G22" s="3">
        <v>0.25</v>
      </c>
      <c r="H22">
        <v>0.25</v>
      </c>
      <c r="I22" s="14">
        <v>0.45</v>
      </c>
      <c r="J22" s="10">
        <f t="shared" si="0"/>
        <v>25.982329690769582</v>
      </c>
      <c r="K22" s="11">
        <f t="shared" si="11"/>
        <v>28.122050959421202</v>
      </c>
      <c r="L22" s="1">
        <f t="shared" si="12"/>
        <v>67.05</v>
      </c>
      <c r="M22" s="12">
        <f t="shared" si="13"/>
        <v>14.290281329923273</v>
      </c>
      <c r="N22" s="12">
        <f t="shared" si="14"/>
        <v>15.46712802768166</v>
      </c>
      <c r="O22" s="12">
        <f t="shared" si="15"/>
        <v>13.147058823529411</v>
      </c>
      <c r="P22" s="13">
        <f t="shared" si="16"/>
        <v>22.349999999999994</v>
      </c>
      <c r="R22">
        <v>45</v>
      </c>
    </row>
    <row r="23" spans="2:18" ht="90.95" customHeight="1">
      <c r="B23">
        <v>16112002</v>
      </c>
      <c r="C23" t="s">
        <v>21</v>
      </c>
      <c r="D23" s="7" t="s">
        <v>47</v>
      </c>
      <c r="E23">
        <v>38</v>
      </c>
      <c r="F23">
        <v>5</v>
      </c>
      <c r="G23" s="3">
        <v>0.25</v>
      </c>
      <c r="H23">
        <v>0.25</v>
      </c>
      <c r="I23" s="14">
        <v>0.45</v>
      </c>
      <c r="J23" s="10">
        <f t="shared" si="0"/>
        <v>27.532356816244285</v>
      </c>
      <c r="K23" s="11">
        <f t="shared" si="11"/>
        <v>29.799727377582048</v>
      </c>
      <c r="L23" s="1">
        <f t="shared" si="12"/>
        <v>71.05</v>
      </c>
      <c r="M23" s="12">
        <f t="shared" si="13"/>
        <v>15.142796248934356</v>
      </c>
      <c r="N23" s="12">
        <f t="shared" si="14"/>
        <v>16.389850057670127</v>
      </c>
      <c r="O23" s="12">
        <f t="shared" si="15"/>
        <v>13.931372549019608</v>
      </c>
      <c r="P23" s="13">
        <f t="shared" si="16"/>
        <v>23.683333333333337</v>
      </c>
      <c r="R23">
        <v>45</v>
      </c>
    </row>
    <row r="24" spans="2:18" ht="90.75" customHeight="1">
      <c r="B24">
        <v>16112003</v>
      </c>
      <c r="C24" s="1" t="s">
        <v>21</v>
      </c>
      <c r="D24" s="7" t="s">
        <v>45</v>
      </c>
      <c r="E24">
        <v>35</v>
      </c>
      <c r="F24">
        <v>5</v>
      </c>
      <c r="G24" s="3">
        <v>0.25</v>
      </c>
      <c r="H24">
        <v>0.25</v>
      </c>
      <c r="I24" s="14">
        <v>0.45</v>
      </c>
      <c r="J24" s="10">
        <f t="shared" si="0"/>
        <v>26.36983647213826</v>
      </c>
      <c r="K24" s="11">
        <f t="shared" si="11"/>
        <v>28.541470063961413</v>
      </c>
      <c r="L24" s="1">
        <f t="shared" si="12"/>
        <v>68.05</v>
      </c>
      <c r="M24" s="12">
        <f t="shared" si="13"/>
        <v>14.503410059676044</v>
      </c>
      <c r="N24" s="12">
        <f t="shared" si="14"/>
        <v>15.697808535178778</v>
      </c>
      <c r="O24" s="12">
        <f t="shared" si="15"/>
        <v>13.343137254901961</v>
      </c>
      <c r="P24" s="13">
        <f t="shared" si="16"/>
        <v>22.683333333333337</v>
      </c>
      <c r="R24">
        <v>45</v>
      </c>
    </row>
    <row r="25" spans="2:18" ht="90.75" customHeight="1">
      <c r="B25">
        <v>16112301</v>
      </c>
      <c r="C25" s="1" t="s">
        <v>28</v>
      </c>
      <c r="D25" s="8" t="s">
        <v>48</v>
      </c>
      <c r="E25">
        <v>32</v>
      </c>
      <c r="F25">
        <v>3</v>
      </c>
      <c r="G25" s="3">
        <v>0.25</v>
      </c>
      <c r="H25">
        <v>0.35</v>
      </c>
      <c r="I25" s="14">
        <v>0.4</v>
      </c>
      <c r="J25" s="10">
        <f t="shared" si="0"/>
        <v>25.415601023017899</v>
      </c>
      <c r="K25" s="11">
        <f t="shared" si="11"/>
        <v>27.508650519031143</v>
      </c>
      <c r="L25" s="1">
        <f t="shared" si="12"/>
        <v>71.55</v>
      </c>
      <c r="M25" s="12">
        <f t="shared" si="13"/>
        <v>15.24936061381074</v>
      </c>
      <c r="N25" s="12">
        <f t="shared" si="14"/>
        <v>16.505190311418687</v>
      </c>
      <c r="O25" s="12">
        <f t="shared" si="15"/>
        <v>14.029411764705882</v>
      </c>
      <c r="P25" s="13">
        <f t="shared" si="16"/>
        <v>23.849999999999994</v>
      </c>
      <c r="R25">
        <v>40</v>
      </c>
    </row>
    <row r="26" spans="2:18" ht="90.75" customHeight="1">
      <c r="B26">
        <v>16112302</v>
      </c>
      <c r="C26" s="1" t="s">
        <v>28</v>
      </c>
      <c r="D26" s="7" t="s">
        <v>49</v>
      </c>
      <c r="E26">
        <v>33</v>
      </c>
      <c r="F26">
        <v>3</v>
      </c>
      <c r="G26" s="3">
        <v>0.25</v>
      </c>
      <c r="H26">
        <v>0.25</v>
      </c>
      <c r="I26" s="14">
        <v>0.4</v>
      </c>
      <c r="J26" s="10">
        <f t="shared" si="0"/>
        <v>22.751491901108267</v>
      </c>
      <c r="K26" s="11">
        <f t="shared" si="11"/>
        <v>24.625144175317189</v>
      </c>
      <c r="L26" s="1">
        <f t="shared" si="12"/>
        <v>64.05</v>
      </c>
      <c r="M26" s="12">
        <f t="shared" si="13"/>
        <v>13.650895140664959</v>
      </c>
      <c r="N26" s="12">
        <f t="shared" si="14"/>
        <v>14.775086505190311</v>
      </c>
      <c r="O26" s="12">
        <f t="shared" si="15"/>
        <v>12.558823529411764</v>
      </c>
      <c r="P26" s="13">
        <f t="shared" si="16"/>
        <v>21.349999999999994</v>
      </c>
      <c r="R26">
        <v>40</v>
      </c>
    </row>
    <row r="27" spans="2:18" ht="90.75" customHeight="1">
      <c r="B27">
        <v>16112401</v>
      </c>
      <c r="C27" s="1" t="s">
        <v>28</v>
      </c>
      <c r="D27" s="7" t="s">
        <v>50</v>
      </c>
      <c r="E27">
        <v>35</v>
      </c>
      <c r="F27">
        <v>3</v>
      </c>
      <c r="G27" s="3">
        <v>0.25</v>
      </c>
      <c r="H27">
        <v>0.22</v>
      </c>
      <c r="I27" s="14">
        <v>0.3</v>
      </c>
      <c r="J27" s="10">
        <f t="shared" si="0"/>
        <v>19.333820484715627</v>
      </c>
      <c r="K27" s="11">
        <f t="shared" si="11"/>
        <v>20.926017465809856</v>
      </c>
      <c r="L27" s="1">
        <f t="shared" si="12"/>
        <v>63.5</v>
      </c>
      <c r="M27" s="12">
        <f t="shared" si="13"/>
        <v>13.533674339300937</v>
      </c>
      <c r="N27" s="12">
        <f t="shared" si="14"/>
        <v>14.648212226066898</v>
      </c>
      <c r="O27" s="12">
        <f t="shared" si="15"/>
        <v>12.450980392156863</v>
      </c>
      <c r="P27" s="13">
        <f t="shared" si="16"/>
        <v>21.166666666666671</v>
      </c>
      <c r="Q27">
        <v>40</v>
      </c>
      <c r="R27">
        <v>30</v>
      </c>
    </row>
    <row r="28" spans="2:18" ht="90.75" customHeight="1">
      <c r="B28">
        <v>16112501</v>
      </c>
      <c r="C28" s="1" t="s">
        <v>23</v>
      </c>
      <c r="D28" s="8" t="s">
        <v>51</v>
      </c>
      <c r="E28">
        <v>26</v>
      </c>
      <c r="F28">
        <v>3</v>
      </c>
      <c r="G28" s="3">
        <v>0.25</v>
      </c>
      <c r="H28">
        <v>0.45</v>
      </c>
      <c r="I28" s="14">
        <v>0.45</v>
      </c>
      <c r="J28" s="10">
        <f t="shared" si="0"/>
        <v>28.694877160350305</v>
      </c>
      <c r="K28" s="11">
        <f t="shared" si="11"/>
        <v>31.057984691202684</v>
      </c>
      <c r="L28" s="1">
        <f t="shared" si="12"/>
        <v>74.05</v>
      </c>
      <c r="M28" s="12">
        <f t="shared" si="13"/>
        <v>15.782182438192669</v>
      </c>
      <c r="N28" s="12">
        <f t="shared" si="14"/>
        <v>17.081891580161475</v>
      </c>
      <c r="O28" s="12">
        <f t="shared" si="15"/>
        <v>14.519607843137255</v>
      </c>
      <c r="P28" s="13">
        <f t="shared" si="16"/>
        <v>24.683333333333337</v>
      </c>
      <c r="Q28">
        <v>45</v>
      </c>
      <c r="R28">
        <v>30</v>
      </c>
    </row>
    <row r="29" spans="2:18" ht="90.75" customHeight="1">
      <c r="B29">
        <v>16112801</v>
      </c>
      <c r="C29" s="1" t="s">
        <v>38</v>
      </c>
      <c r="D29" s="6" t="s">
        <v>52</v>
      </c>
      <c r="E29">
        <v>30</v>
      </c>
      <c r="F29">
        <v>1</v>
      </c>
      <c r="G29" s="3">
        <v>0.25</v>
      </c>
      <c r="H29">
        <v>0.45</v>
      </c>
      <c r="I29" s="14">
        <v>0.25</v>
      </c>
      <c r="J29" s="10">
        <f t="shared" si="0"/>
        <v>21.611253196930942</v>
      </c>
      <c r="K29" s="11">
        <f t="shared" si="11"/>
        <v>23.39100346020761</v>
      </c>
      <c r="L29" s="1">
        <f t="shared" si="12"/>
        <v>76.05</v>
      </c>
      <c r="M29" s="12">
        <f t="shared" si="13"/>
        <v>16.208439897698209</v>
      </c>
      <c r="N29" s="12">
        <f t="shared" si="14"/>
        <v>17.543252595155707</v>
      </c>
      <c r="O29" s="12">
        <f t="shared" si="15"/>
        <v>14.911764705882351</v>
      </c>
      <c r="P29" s="13">
        <f t="shared" si="16"/>
        <v>25.349999999999994</v>
      </c>
      <c r="Q29">
        <v>0</v>
      </c>
      <c r="R29">
        <v>25</v>
      </c>
    </row>
    <row r="30" spans="2:18" ht="90.75" customHeight="1">
      <c r="B30">
        <v>16112901</v>
      </c>
      <c r="C30" s="1" t="s">
        <v>23</v>
      </c>
      <c r="D30" s="8" t="s">
        <v>53</v>
      </c>
      <c r="E30">
        <v>25</v>
      </c>
      <c r="F30">
        <v>3</v>
      </c>
      <c r="G30" s="3">
        <v>0.25</v>
      </c>
      <c r="H30">
        <v>0.4</v>
      </c>
      <c r="I30" s="14">
        <v>0.45</v>
      </c>
      <c r="J30" s="10">
        <f t="shared" si="0"/>
        <v>26.660466558164767</v>
      </c>
      <c r="K30" s="11">
        <f t="shared" si="11"/>
        <v>28.856034392366574</v>
      </c>
      <c r="L30" s="1">
        <f t="shared" si="12"/>
        <v>68.8</v>
      </c>
      <c r="M30" s="12">
        <f t="shared" si="13"/>
        <v>14.663256606990624</v>
      </c>
      <c r="N30" s="12">
        <f t="shared" si="14"/>
        <v>15.870818915801616</v>
      </c>
      <c r="O30" s="12">
        <f t="shared" si="15"/>
        <v>13.490196078431373</v>
      </c>
      <c r="P30" s="13">
        <f t="shared" si="16"/>
        <v>22.933333333333337</v>
      </c>
      <c r="Q30">
        <v>30</v>
      </c>
      <c r="R30">
        <v>45</v>
      </c>
    </row>
    <row r="31" spans="2:18" ht="90.75" customHeight="1">
      <c r="B31">
        <v>16113001</v>
      </c>
      <c r="C31" s="1" t="s">
        <v>23</v>
      </c>
      <c r="D31" s="6" t="s">
        <v>54</v>
      </c>
      <c r="E31">
        <v>15</v>
      </c>
      <c r="F31">
        <v>5</v>
      </c>
      <c r="G31" s="3">
        <v>0.25</v>
      </c>
      <c r="H31">
        <v>0.25</v>
      </c>
      <c r="I31" s="14">
        <v>0.2</v>
      </c>
      <c r="J31" s="10">
        <f t="shared" si="0"/>
        <v>12.801044330775786</v>
      </c>
      <c r="K31" s="11">
        <f t="shared" si="11"/>
        <v>13.85524798154556</v>
      </c>
      <c r="L31" s="1">
        <f t="shared" si="12"/>
        <v>48.05</v>
      </c>
      <c r="M31" s="12">
        <f t="shared" si="13"/>
        <v>10.240835464620631</v>
      </c>
      <c r="N31" s="12">
        <f t="shared" si="14"/>
        <v>11.084198385236448</v>
      </c>
      <c r="O31" s="12">
        <f t="shared" si="15"/>
        <v>9.4215686274509807</v>
      </c>
      <c r="P31" s="13">
        <f t="shared" si="16"/>
        <v>16.016666666666666</v>
      </c>
      <c r="Q31">
        <v>20</v>
      </c>
      <c r="R31">
        <v>45</v>
      </c>
    </row>
    <row r="32" spans="2:18" ht="90.75" customHeight="1">
      <c r="B32">
        <v>16113002</v>
      </c>
      <c r="C32" s="1" t="s">
        <v>21</v>
      </c>
      <c r="D32" s="8" t="s">
        <v>55</v>
      </c>
      <c r="E32">
        <v>22</v>
      </c>
      <c r="F32">
        <v>5</v>
      </c>
      <c r="G32" s="3">
        <v>0.25</v>
      </c>
      <c r="H32">
        <v>0.2</v>
      </c>
      <c r="I32" s="14">
        <v>0.4</v>
      </c>
      <c r="J32" s="10">
        <f t="shared" si="0"/>
        <v>18.044899119067917</v>
      </c>
      <c r="K32" s="11">
        <f t="shared" si="11"/>
        <v>19.530949634755864</v>
      </c>
      <c r="L32" s="1">
        <f t="shared" si="12"/>
        <v>50.8</v>
      </c>
      <c r="M32" s="12">
        <f t="shared" si="13"/>
        <v>10.826939471440749</v>
      </c>
      <c r="N32" s="12">
        <f t="shared" si="14"/>
        <v>11.718569780853519</v>
      </c>
      <c r="O32" s="12">
        <f t="shared" si="15"/>
        <v>9.9607843137254903</v>
      </c>
      <c r="P32" s="13">
        <f t="shared" si="16"/>
        <v>16.933333333333337</v>
      </c>
      <c r="Q32">
        <v>20</v>
      </c>
      <c r="R32">
        <v>40</v>
      </c>
    </row>
    <row r="33" spans="2:18" ht="90.75" customHeight="1">
      <c r="B33">
        <v>16113003</v>
      </c>
      <c r="C33" s="1" t="s">
        <v>25</v>
      </c>
      <c r="D33" s="6" t="s">
        <v>56</v>
      </c>
      <c r="E33">
        <v>32</v>
      </c>
      <c r="F33">
        <v>3</v>
      </c>
      <c r="G33" s="3">
        <v>0.25</v>
      </c>
      <c r="H33">
        <v>0.3</v>
      </c>
      <c r="I33" s="14">
        <v>0.45</v>
      </c>
      <c r="J33" s="10">
        <f t="shared" si="0"/>
        <v>26.079206386111757</v>
      </c>
      <c r="K33" s="11">
        <f t="shared" si="11"/>
        <v>28.226905735556254</v>
      </c>
      <c r="L33" s="1">
        <f t="shared" si="12"/>
        <v>67.3</v>
      </c>
      <c r="M33" s="12">
        <f t="shared" si="13"/>
        <v>14.343563512361467</v>
      </c>
      <c r="N33" s="12">
        <f t="shared" si="14"/>
        <v>15.524798154555942</v>
      </c>
      <c r="O33" s="12">
        <f t="shared" si="15"/>
        <v>13.19607843137255</v>
      </c>
      <c r="P33" s="13">
        <f t="shared" si="16"/>
        <v>22.433333333333337</v>
      </c>
      <c r="Q33">
        <v>45</v>
      </c>
      <c r="R33">
        <v>30</v>
      </c>
    </row>
    <row r="34" spans="2:18" ht="90.75" customHeight="1">
      <c r="B34">
        <v>16113004</v>
      </c>
      <c r="C34" s="1" t="s">
        <v>18</v>
      </c>
      <c r="D34" s="8" t="s">
        <v>56</v>
      </c>
      <c r="E34">
        <v>36</v>
      </c>
      <c r="F34">
        <v>2</v>
      </c>
      <c r="G34" s="3">
        <v>0.25</v>
      </c>
      <c r="H34">
        <v>0.3</v>
      </c>
      <c r="I34" s="14">
        <v>0.25</v>
      </c>
      <c r="J34" s="10">
        <f t="shared" si="0"/>
        <v>19.977266268826373</v>
      </c>
      <c r="K34" s="11">
        <f t="shared" si="11"/>
        <v>21.622452902729723</v>
      </c>
      <c r="L34" s="1">
        <f t="shared" si="12"/>
        <v>70.3</v>
      </c>
      <c r="M34" s="12">
        <f t="shared" si="13"/>
        <v>14.982949701619777</v>
      </c>
      <c r="N34" s="12">
        <f t="shared" si="14"/>
        <v>16.21683967704729</v>
      </c>
      <c r="O34" s="12">
        <f t="shared" si="15"/>
        <v>13.784313725490197</v>
      </c>
      <c r="P34" s="13">
        <f t="shared" si="16"/>
        <v>23.433333333333337</v>
      </c>
      <c r="Q34">
        <v>45</v>
      </c>
      <c r="R34">
        <v>30</v>
      </c>
    </row>
    <row r="35" spans="2:18" ht="90.75" customHeight="1">
      <c r="B35">
        <v>16120201</v>
      </c>
      <c r="C35" s="1" t="s">
        <v>18</v>
      </c>
      <c r="D35" s="8" t="s">
        <v>57</v>
      </c>
      <c r="E35">
        <v>24</v>
      </c>
      <c r="F35">
        <v>4</v>
      </c>
      <c r="G35" s="3">
        <v>0.25</v>
      </c>
      <c r="H35">
        <v>0.3</v>
      </c>
      <c r="I35" s="14">
        <v>0.2</v>
      </c>
      <c r="J35" s="10">
        <f t="shared" si="0"/>
        <v>16.064578005115088</v>
      </c>
      <c r="K35" s="11">
        <f t="shared" si="11"/>
        <v>17.387543252595155</v>
      </c>
      <c r="L35" s="1">
        <f t="shared" si="12"/>
        <v>60.3</v>
      </c>
      <c r="M35" s="12">
        <f t="shared" si="13"/>
        <v>12.851662404092071</v>
      </c>
      <c r="N35" s="12">
        <f t="shared" si="14"/>
        <v>13.910034602076124</v>
      </c>
      <c r="O35" s="12">
        <f t="shared" si="15"/>
        <v>11.823529411764705</v>
      </c>
      <c r="P35" s="13">
        <f t="shared" si="16"/>
        <v>20.099999999999994</v>
      </c>
      <c r="R35">
        <v>20</v>
      </c>
    </row>
    <row r="36" spans="2:18" ht="90.75" customHeight="1">
      <c r="B36">
        <v>16120301</v>
      </c>
      <c r="C36" s="1"/>
      <c r="D36" s="8" t="s">
        <v>58</v>
      </c>
      <c r="E36">
        <v>28</v>
      </c>
      <c r="F36">
        <v>3</v>
      </c>
      <c r="G36" s="3">
        <v>0.25</v>
      </c>
      <c r="H36">
        <v>0.3</v>
      </c>
      <c r="I36" s="14">
        <v>0.45</v>
      </c>
      <c r="J36" s="10">
        <f t="shared" si="0"/>
        <v>24.529179260637054</v>
      </c>
      <c r="K36" s="11">
        <f t="shared" si="11"/>
        <v>26.549229317395405</v>
      </c>
      <c r="L36" s="1">
        <f t="shared" si="12"/>
        <v>63.3</v>
      </c>
      <c r="M36" s="12">
        <f t="shared" si="13"/>
        <v>13.491048593350381</v>
      </c>
      <c r="N36" s="12">
        <f t="shared" si="14"/>
        <v>14.602076124567473</v>
      </c>
      <c r="O36" s="12">
        <f t="shared" si="15"/>
        <v>12.411764705882351</v>
      </c>
      <c r="P36" s="13">
        <f t="shared" si="16"/>
        <v>21.099999999999994</v>
      </c>
      <c r="Q36">
        <v>45</v>
      </c>
    </row>
    <row r="37" spans="2:18" ht="90.75" customHeight="1">
      <c r="B37">
        <v>16120302</v>
      </c>
      <c r="C37" s="1"/>
      <c r="D37" s="6" t="s">
        <v>59</v>
      </c>
      <c r="E37">
        <v>6</v>
      </c>
      <c r="F37">
        <v>2</v>
      </c>
      <c r="G37" s="3">
        <v>0.25</v>
      </c>
      <c r="H37">
        <v>0.15</v>
      </c>
      <c r="I37" s="14">
        <v>0.2</v>
      </c>
      <c r="J37" s="10">
        <f t="shared" si="0"/>
        <v>7.339620630861039</v>
      </c>
      <c r="K37" s="11">
        <f t="shared" si="11"/>
        <v>7.9440599769319498</v>
      </c>
      <c r="L37" s="1">
        <f t="shared" si="12"/>
        <v>27.55</v>
      </c>
      <c r="M37" s="12">
        <f t="shared" si="13"/>
        <v>5.8716965046888321</v>
      </c>
      <c r="N37" s="12">
        <f t="shared" si="14"/>
        <v>6.3552479815455598</v>
      </c>
      <c r="O37" s="12">
        <f t="shared" si="15"/>
        <v>5.4019607843137258</v>
      </c>
      <c r="P37" s="13">
        <f t="shared" si="16"/>
        <v>9.1833333333333336</v>
      </c>
      <c r="Q37">
        <v>20</v>
      </c>
    </row>
    <row r="38" spans="2:18" ht="90.75" customHeight="1">
      <c r="B38">
        <v>16120401</v>
      </c>
      <c r="C38" s="1"/>
      <c r="D38" s="6" t="s">
        <v>60</v>
      </c>
      <c r="E38">
        <v>21</v>
      </c>
      <c r="F38">
        <v>2</v>
      </c>
      <c r="G38" s="3">
        <v>0.25</v>
      </c>
      <c r="H38">
        <v>0.1</v>
      </c>
      <c r="I38" s="14">
        <v>0.5</v>
      </c>
      <c r="J38" s="10">
        <f t="shared" si="0"/>
        <v>16.325660699062233</v>
      </c>
      <c r="K38" s="11">
        <f t="shared" si="11"/>
        <v>17.670126874279124</v>
      </c>
      <c r="L38" s="1">
        <f t="shared" si="12"/>
        <v>38.299999999999997</v>
      </c>
      <c r="M38" s="12">
        <f t="shared" si="13"/>
        <v>8.1628303495311165</v>
      </c>
      <c r="N38" s="12">
        <f t="shared" si="14"/>
        <v>8.8350634371395618</v>
      </c>
      <c r="O38" s="12">
        <f t="shared" si="15"/>
        <v>7.5098039215686274</v>
      </c>
      <c r="P38" s="13">
        <f t="shared" si="16"/>
        <v>12.766666666666666</v>
      </c>
      <c r="Q38">
        <v>20</v>
      </c>
      <c r="R38">
        <v>45</v>
      </c>
    </row>
    <row r="39" spans="2:18" ht="84" customHeight="1">
      <c r="B39">
        <v>16122001</v>
      </c>
      <c r="C39" s="1" t="s">
        <v>21</v>
      </c>
      <c r="D39" s="6" t="s">
        <v>61</v>
      </c>
      <c r="E39">
        <v>22</v>
      </c>
      <c r="F39">
        <v>5</v>
      </c>
      <c r="G39" s="3">
        <v>0.25</v>
      </c>
      <c r="H39">
        <v>0.2</v>
      </c>
      <c r="I39" s="14">
        <v>0.4</v>
      </c>
      <c r="J39" s="10">
        <f t="shared" si="0"/>
        <v>18.044899119067917</v>
      </c>
      <c r="K39" s="11">
        <f t="shared" si="11"/>
        <v>19.530949634755864</v>
      </c>
      <c r="L39" s="1">
        <f t="shared" si="12"/>
        <v>50.8</v>
      </c>
      <c r="M39" s="12">
        <f t="shared" si="13"/>
        <v>10.826939471440749</v>
      </c>
      <c r="N39" s="12">
        <f t="shared" si="14"/>
        <v>11.718569780853519</v>
      </c>
      <c r="O39" s="12">
        <f t="shared" si="15"/>
        <v>9.9607843137254903</v>
      </c>
      <c r="P39" s="13">
        <f t="shared" si="16"/>
        <v>16.933333333333337</v>
      </c>
      <c r="Q39">
        <v>20</v>
      </c>
      <c r="R39">
        <v>40</v>
      </c>
    </row>
    <row r="40" spans="2:18" ht="90.75" customHeight="1">
      <c r="B40">
        <v>17011301</v>
      </c>
      <c r="C40" s="1" t="s">
        <v>21</v>
      </c>
      <c r="D40" s="6" t="s">
        <v>62</v>
      </c>
      <c r="E40">
        <v>19</v>
      </c>
      <c r="F40">
        <v>5</v>
      </c>
      <c r="G40" s="3">
        <v>0.25</v>
      </c>
      <c r="H40">
        <v>0.2</v>
      </c>
      <c r="I40" s="14">
        <v>0.45</v>
      </c>
      <c r="J40" s="10">
        <f t="shared" si="0"/>
        <v>18.522824149422608</v>
      </c>
      <c r="K40" s="11">
        <f t="shared" si="11"/>
        <v>20.048233197022117</v>
      </c>
      <c r="L40" s="1">
        <f t="shared" si="12"/>
        <v>47.8</v>
      </c>
      <c r="M40" s="12">
        <f t="shared" si="13"/>
        <v>10.187553282182437</v>
      </c>
      <c r="N40" s="12">
        <f t="shared" si="14"/>
        <v>11.026528258362168</v>
      </c>
      <c r="O40" s="12">
        <f t="shared" si="15"/>
        <v>9.3725490196078418</v>
      </c>
      <c r="P40" s="13">
        <f t="shared" si="16"/>
        <v>15.933333333333323</v>
      </c>
      <c r="Q40">
        <v>20</v>
      </c>
      <c r="R40">
        <v>45</v>
      </c>
    </row>
    <row r="41" spans="2:18" ht="90.75" customHeight="1">
      <c r="B41">
        <v>17011302</v>
      </c>
      <c r="C41" s="1" t="s">
        <v>38</v>
      </c>
      <c r="D41" s="9" t="s">
        <v>63</v>
      </c>
      <c r="E41">
        <v>18</v>
      </c>
      <c r="F41">
        <v>2</v>
      </c>
      <c r="G41" s="3">
        <v>0.25</v>
      </c>
      <c r="H41">
        <v>0.16</v>
      </c>
      <c r="I41" s="14">
        <v>0.25</v>
      </c>
      <c r="J41" s="10">
        <f t="shared" si="0"/>
        <v>11.480534242682578</v>
      </c>
      <c r="K41" s="11">
        <f t="shared" si="11"/>
        <v>12.425990003844674</v>
      </c>
      <c r="L41" s="1">
        <f t="shared" si="12"/>
        <v>40.4</v>
      </c>
      <c r="M41" s="12">
        <f t="shared" si="13"/>
        <v>8.6104006820119352</v>
      </c>
      <c r="N41" s="12">
        <f t="shared" si="14"/>
        <v>9.3194925028835076</v>
      </c>
      <c r="O41" s="12">
        <f t="shared" si="15"/>
        <v>7.9215686274509807</v>
      </c>
      <c r="P41" s="13">
        <f t="shared" si="16"/>
        <v>13.466666666666669</v>
      </c>
      <c r="Q41">
        <v>20</v>
      </c>
      <c r="R41">
        <v>25</v>
      </c>
    </row>
    <row r="42" spans="2:18" ht="90.75" customHeight="1">
      <c r="B42">
        <v>17011303</v>
      </c>
      <c r="C42" s="1" t="s">
        <v>25</v>
      </c>
      <c r="D42" s="9" t="s">
        <v>64</v>
      </c>
      <c r="E42">
        <v>33</v>
      </c>
      <c r="F42">
        <v>3</v>
      </c>
      <c r="G42" s="3">
        <v>0.25</v>
      </c>
      <c r="H42">
        <v>0.25</v>
      </c>
      <c r="I42" s="14">
        <v>0.45</v>
      </c>
      <c r="J42" s="10">
        <f t="shared" si="0"/>
        <v>24.819809346663558</v>
      </c>
      <c r="K42" s="11">
        <f t="shared" si="11"/>
        <v>26.863793645800566</v>
      </c>
      <c r="L42" s="1">
        <f t="shared" si="12"/>
        <v>64.05</v>
      </c>
      <c r="M42" s="12">
        <f t="shared" si="13"/>
        <v>13.650895140664959</v>
      </c>
      <c r="N42" s="12">
        <f t="shared" si="14"/>
        <v>14.775086505190311</v>
      </c>
      <c r="O42" s="12">
        <f t="shared" si="15"/>
        <v>12.558823529411764</v>
      </c>
      <c r="P42" s="13">
        <f t="shared" si="16"/>
        <v>21.349999999999994</v>
      </c>
      <c r="Q42">
        <v>45</v>
      </c>
      <c r="R42">
        <v>15</v>
      </c>
    </row>
    <row r="43" spans="2:18" ht="90.75" customHeight="1">
      <c r="B43">
        <v>17011401</v>
      </c>
      <c r="C43" s="1" t="s">
        <v>65</v>
      </c>
      <c r="D43" s="9" t="s">
        <v>66</v>
      </c>
      <c r="E43">
        <v>19</v>
      </c>
      <c r="F43">
        <v>2</v>
      </c>
      <c r="G43" s="3">
        <v>0.25</v>
      </c>
      <c r="H43">
        <v>0.2</v>
      </c>
      <c r="I43" s="14">
        <v>0.25</v>
      </c>
      <c r="J43" s="10">
        <f t="shared" si="0"/>
        <v>12.730889457232166</v>
      </c>
      <c r="K43" s="11">
        <f t="shared" si="11"/>
        <v>13.779315647827758</v>
      </c>
      <c r="L43" s="1">
        <f t="shared" si="12"/>
        <v>44.8</v>
      </c>
      <c r="M43" s="12">
        <f t="shared" si="13"/>
        <v>9.5481670929241247</v>
      </c>
      <c r="N43" s="12">
        <f t="shared" si="14"/>
        <v>10.334486735870819</v>
      </c>
      <c r="O43" s="12">
        <f t="shared" si="15"/>
        <v>8.7843137254901951</v>
      </c>
      <c r="P43" s="13">
        <f t="shared" si="16"/>
        <v>14.93333333333333</v>
      </c>
      <c r="Q43">
        <v>0</v>
      </c>
      <c r="R43">
        <v>25</v>
      </c>
    </row>
    <row r="44" spans="2:18" ht="90.75" customHeight="1">
      <c r="B44">
        <v>17011501</v>
      </c>
      <c r="C44" s="1" t="s">
        <v>21</v>
      </c>
      <c r="D44" s="9" t="s">
        <v>67</v>
      </c>
      <c r="E44">
        <v>26</v>
      </c>
      <c r="F44">
        <v>2</v>
      </c>
      <c r="G44" s="3">
        <v>0.25</v>
      </c>
      <c r="H44">
        <v>0.3</v>
      </c>
      <c r="I44" s="14">
        <v>0.25</v>
      </c>
      <c r="J44" s="10">
        <f t="shared" si="0"/>
        <v>17.135549872122759</v>
      </c>
      <c r="K44" s="11">
        <f t="shared" si="11"/>
        <v>18.546712802768166</v>
      </c>
      <c r="L44" s="1">
        <f t="shared" si="12"/>
        <v>60.3</v>
      </c>
      <c r="M44" s="12">
        <f t="shared" si="13"/>
        <v>12.851662404092071</v>
      </c>
      <c r="N44" s="12">
        <f t="shared" si="14"/>
        <v>13.910034602076124</v>
      </c>
      <c r="O44" s="12">
        <f t="shared" si="15"/>
        <v>11.823529411764705</v>
      </c>
      <c r="P44" s="13">
        <f t="shared" si="16"/>
        <v>20.099999999999994</v>
      </c>
      <c r="Q44">
        <v>0</v>
      </c>
      <c r="R44">
        <v>25</v>
      </c>
    </row>
    <row r="45" spans="2:18" ht="90.75" customHeight="1">
      <c r="B45">
        <v>17011502</v>
      </c>
      <c r="C45" s="1" t="s">
        <v>25</v>
      </c>
      <c r="D45" s="9" t="s">
        <v>68</v>
      </c>
      <c r="E45">
        <v>25</v>
      </c>
      <c r="F45">
        <v>2</v>
      </c>
      <c r="G45" s="3">
        <v>0.25</v>
      </c>
      <c r="H45">
        <v>0.25</v>
      </c>
      <c r="I45" s="14">
        <v>0.45</v>
      </c>
      <c r="J45" s="10">
        <f t="shared" si="0"/>
        <v>21.332248314345499</v>
      </c>
      <c r="K45" s="11">
        <f t="shared" si="11"/>
        <v>23.089021704938656</v>
      </c>
      <c r="L45" s="1">
        <f t="shared" si="12"/>
        <v>55.05</v>
      </c>
      <c r="M45" s="12">
        <f t="shared" si="13"/>
        <v>11.732736572890024</v>
      </c>
      <c r="N45" s="12">
        <f t="shared" si="14"/>
        <v>12.698961937716263</v>
      </c>
      <c r="O45" s="12">
        <f t="shared" si="15"/>
        <v>10.794117647058822</v>
      </c>
      <c r="P45" s="13">
        <f t="shared" si="16"/>
        <v>18.349999999999994</v>
      </c>
      <c r="Q45">
        <v>45</v>
      </c>
      <c r="R45">
        <v>25</v>
      </c>
    </row>
    <row r="46" spans="2:18" ht="90.75" customHeight="1">
      <c r="B46">
        <v>17011503</v>
      </c>
      <c r="C46" s="1" t="s">
        <v>25</v>
      </c>
      <c r="D46" s="9" t="s">
        <v>75</v>
      </c>
      <c r="E46">
        <v>29</v>
      </c>
      <c r="F46">
        <v>2</v>
      </c>
      <c r="G46" s="3">
        <v>0.2</v>
      </c>
      <c r="H46">
        <v>0.25</v>
      </c>
      <c r="I46" s="14">
        <v>0.25</v>
      </c>
      <c r="J46" s="10">
        <f t="shared" si="0"/>
        <v>15.731564364876382</v>
      </c>
      <c r="K46" s="11">
        <f t="shared" si="11"/>
        <v>17.027104959630908</v>
      </c>
      <c r="L46" s="1">
        <f t="shared" si="12"/>
        <v>59.05</v>
      </c>
      <c r="M46" s="12">
        <f t="shared" si="13"/>
        <v>11.798673273657286</v>
      </c>
      <c r="N46" s="12">
        <f t="shared" si="14"/>
        <v>12.770328719723182</v>
      </c>
      <c r="O46" s="12">
        <f t="shared" si="15"/>
        <v>10.854779411764705</v>
      </c>
      <c r="P46" s="13">
        <f t="shared" si="16"/>
        <v>14.762499999999989</v>
      </c>
      <c r="Q46">
        <v>0</v>
      </c>
      <c r="R46">
        <v>25</v>
      </c>
    </row>
    <row r="47" spans="2:18" ht="90.75" customHeight="1">
      <c r="B47">
        <v>17011504</v>
      </c>
      <c r="C47" s="1" t="s">
        <v>25</v>
      </c>
      <c r="D47" s="9" t="s">
        <v>76</v>
      </c>
      <c r="E47">
        <v>29</v>
      </c>
      <c r="F47">
        <v>2</v>
      </c>
      <c r="G47" s="3">
        <v>0.2</v>
      </c>
      <c r="H47">
        <v>0.25</v>
      </c>
      <c r="I47" s="14">
        <v>0.25</v>
      </c>
      <c r="J47" s="10">
        <f>(E47+F47+($K$51*H47+$M$51)*$L$51)/(1-G47)/(1-$O$51)/(1-I47)/$N$51</f>
        <v>15.731564364876382</v>
      </c>
      <c r="K47" s="11">
        <f>(E47+F47+($K$51*H47+$M$51)*$L$51)/(1-G47)/(1-$P$51)/(1-I47)/$N$51</f>
        <v>17.027104959630908</v>
      </c>
      <c r="L47" s="1">
        <f>E47+F47+($K$51*H47+$M$51)*$L$51</f>
        <v>59.05</v>
      </c>
      <c r="M47" s="12">
        <f t="shared" si="13"/>
        <v>11.798673273657286</v>
      </c>
      <c r="N47" s="12">
        <f t="shared" si="14"/>
        <v>12.770328719723182</v>
      </c>
      <c r="O47" s="12">
        <f t="shared" si="15"/>
        <v>10.854779411764705</v>
      </c>
      <c r="P47" s="13">
        <f t="shared" si="16"/>
        <v>14.762499999999989</v>
      </c>
      <c r="Q47">
        <v>0</v>
      </c>
      <c r="R47">
        <v>25</v>
      </c>
    </row>
    <row r="48" spans="2:18" ht="90.75" customHeight="1">
      <c r="C48" s="1"/>
      <c r="D48" s="9"/>
      <c r="G48" s="3"/>
      <c r="I48" s="14"/>
      <c r="J48" s="10"/>
      <c r="K48" s="11"/>
      <c r="L48" s="1"/>
      <c r="M48" s="12"/>
      <c r="N48" s="12"/>
      <c r="O48" s="12"/>
      <c r="P48" s="13"/>
    </row>
    <row r="50" spans="11:16">
      <c r="K50" s="15" t="s">
        <v>69</v>
      </c>
      <c r="L50" s="15" t="s">
        <v>70</v>
      </c>
      <c r="M50" s="15" t="s">
        <v>71</v>
      </c>
      <c r="N50" s="15" t="s">
        <v>72</v>
      </c>
      <c r="O50" s="15" t="s">
        <v>73</v>
      </c>
      <c r="P50" s="15" t="s">
        <v>74</v>
      </c>
    </row>
    <row r="51" spans="11:16">
      <c r="K51" s="16">
        <v>100</v>
      </c>
      <c r="L51" s="14">
        <v>0.85</v>
      </c>
      <c r="M51">
        <v>8</v>
      </c>
      <c r="N51">
        <v>6.8</v>
      </c>
      <c r="O51" s="14">
        <v>0.08</v>
      </c>
      <c r="P51" s="14">
        <v>0.15</v>
      </c>
    </row>
  </sheetData>
  <phoneticPr fontId="5" type="noConversion"/>
  <dataValidations count="3">
    <dataValidation type="custom" allowBlank="1" showInputMessage="1" showErrorMessage="1" sqref="C1">
      <formula1>"爬爬服"</formula1>
    </dataValidation>
    <dataValidation type="list" showInputMessage="1" showErrorMessage="1" sqref="C2:C48">
      <formula1>"爬爬服,婴儿套装,连衣裙,套装,外套,鞋子,裤子,衬衫,T-shirt,袜子,口水巾,手套"</formula1>
    </dataValidation>
    <dataValidation type="list" allowBlank="1" showInputMessage="1" showErrorMessage="1" sqref="Q2:Q6 R2:R4">
      <formula1>"0,1"</formula1>
    </dataValidation>
  </dataValidations>
  <hyperlinks>
    <hyperlink ref="D5" r:id="rId1"/>
    <hyperlink ref="D4" r:id="rId2"/>
    <hyperlink ref="D6" r:id="rId3"/>
    <hyperlink ref="S6" r:id="rId4"/>
    <hyperlink ref="D8" r:id="rId5"/>
    <hyperlink ref="D9" r:id="rId6"/>
    <hyperlink ref="D10" r:id="rId7"/>
    <hyperlink ref="D11" r:id="rId8"/>
    <hyperlink ref="D12" r:id="rId9"/>
    <hyperlink ref="D13" r:id="rId10"/>
    <hyperlink ref="D14" r:id="rId11"/>
    <hyperlink ref="D15" r:id="rId12"/>
    <hyperlink ref="D16" r:id="rId13"/>
    <hyperlink ref="D19" r:id="rId14"/>
    <hyperlink ref="D20" r:id="rId15"/>
    <hyperlink ref="D21" r:id="rId16"/>
    <hyperlink ref="D22" r:id="rId17"/>
    <hyperlink ref="D23" r:id="rId18" tooltip="https://detail.1688.com/offer/542005628301.html?spm=a2615.7691456.0.0.E27Va6"/>
    <hyperlink ref="D24" r:id="rId19"/>
    <hyperlink ref="D25" r:id="rId20"/>
    <hyperlink ref="D26" r:id="rId21" tooltip="https://detail.1688.com/offer/535604104982.html?spm=a2615.7691456.0.0.ceDRcB"/>
    <hyperlink ref="D18" r:id="rId22"/>
    <hyperlink ref="D28" r:id="rId23"/>
    <hyperlink ref="D29" r:id="rId24"/>
    <hyperlink ref="D30" r:id="rId25"/>
    <hyperlink ref="D31" r:id="rId26"/>
    <hyperlink ref="D32" r:id="rId27" tooltip="https://detail.1688.com/offer/522866160965.html?spm=b26110380.8015204.1688002.2.oTUzYR"/>
    <hyperlink ref="D33" r:id="rId28"/>
    <hyperlink ref="D34" r:id="rId29"/>
    <hyperlink ref="D37" r:id="rId30"/>
    <hyperlink ref="D38" r:id="rId31"/>
    <hyperlink ref="D39" r:id="rId32"/>
    <hyperlink ref="D40" r:id="rId33"/>
    <hyperlink ref="D41" r:id="rId34"/>
    <hyperlink ref="D42" r:id="rId35"/>
    <hyperlink ref="D43" r:id="rId36"/>
    <hyperlink ref="D44" r:id="rId37"/>
    <hyperlink ref="D45" r:id="rId38"/>
  </hyperlinks>
  <pageMargins left="0.69930555555555596" right="0.69930555555555596" top="0.75" bottom="0.75" header="0.3" footer="0.3"/>
  <pageSetup paperSize="9" orientation="portrait" horizontalDpi="200" verticalDpi="300" r:id="rId39"/>
  <drawing r:id="rId4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2006-09-13T11:21:00Z</dcterms:created>
  <dcterms:modified xsi:type="dcterms:W3CDTF">2017-01-16T10:47:53Z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