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58" i="1"/>
  <c r="M58" s="1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O58" l="1"/>
  <c r="P58" s="1"/>
  <c r="N58"/>
</calcChain>
</file>

<file path=xl/sharedStrings.xml><?xml version="1.0" encoding="utf-8"?>
<sst xmlns="http://schemas.openxmlformats.org/spreadsheetml/2006/main" count="136" uniqueCount="87">
  <si>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</si>
  <si>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</si>
  <si>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</si>
  <si>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</si>
  <si>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</si>
  <si>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</si>
  <si>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</si>
  <si>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</si>
  <si>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</si>
  <si>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</si>
  <si>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</si>
  <si>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</si>
  <si>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</si>
  <si>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</si>
  <si>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</si>
  <si>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</si>
  <si>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</si>
  <si>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</si>
  <si>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</si>
  <si>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</si>
  <si>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</si>
  <si>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</si>
  <si>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</si>
  <si>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</si>
  <si>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</si>
  <si>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</si>
  <si>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</si>
  <si>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</si>
  <si>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</si>
  <si>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</si>
  <si>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</si>
  <si>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</si>
  <si>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</si>
  <si>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</si>
  <si>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</si>
  <si>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</si>
  <si>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</si>
  <si>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</si>
  <si>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</si>
  <si>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</si>
  <si>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</si>
  <si>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</si>
  <si>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</si>
  <si>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</si>
  <si>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</si>
  <si>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</si>
  <si>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</si>
  <si>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</si>
  <si>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</si>
  <si>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</si>
  <si>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</si>
  <si>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</si>
  <si>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</si>
  <si>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</si>
  <si>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</si>
  <si>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</si>
  <si>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</si>
  <si>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</si>
  <si>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</si>
  <si>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</si>
  <si>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</si>
  <si>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</si>
  <si>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</si>
  <si>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</si>
  <si>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</si>
  <si>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</si>
  <si>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</si>
  <si>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</si>
  <si>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</si>
  <si>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</si>
  <si>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</si>
  <si>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</si>
  <si>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</si>
  <si>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</si>
  <si>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</si>
  <si>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</si>
  <si>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</si>
  <si>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</si>
  <si>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</si>
  <si>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</si>
  <si>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</si>
  <si>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</si>
  <si>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</si>
  <si>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</si>
  <si>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</si>
  <si>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</si>
  <si>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https://detail.1688.com/offer/536596301611.html?spm=a2615.7691456.0.0.HFQWm0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</si>
</sst>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57</xdr:row>
      <xdr:rowOff>57979</xdr:rowOff>
    </xdr:from>
    <xdr:to>
      <xdr:col>0</xdr:col>
      <xdr:colOff>1011947</xdr:colOff>
      <xdr:row>57</xdr:row>
      <xdr:rowOff>1060173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0" y="63328827"/>
          <a:ext cx="1011947" cy="1002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8" Type="http://schemas.openxmlformats.org/officeDocument/2006/relationships/hyperlink" Target="https://detail.1688.com/offer/525196220868.html?spm=b26110380.8015204.xshy005.911.FMmH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abSelected="1" zoomScale="115" zoomScaleNormal="115" workbookViewId="0">
      <pane ySplit="1" topLeftCell="A56" activePane="bottomLeft" state="frozen"/>
      <selection pane="bottomLeft" activeCell="B60" sqref="B6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(E2+F2+($K$61*H2+$M$61)*$L$61)/(1-G2)/(1-$O$61)/(1-I2)/$N$61</f>
        <v>16.874780602778198</v>
      </c>
      <c r="K2" s="11">
        <f t="shared" ref="K2" si="1">(E2+F2+($K$61*H2+$M$61)*$L$61)/(1-G2)/(1-$P$61)/(1-I2)/$N$61</f>
        <v>18.264468417124601</v>
      </c>
      <c r="L2" s="1">
        <f t="shared" ref="L2" si="2">E2+F2+($K$61*H2+$M$61)*$L$61</f>
        <v>67.3</v>
      </c>
      <c r="M2" s="12">
        <f t="shared" ref="M2" si="3">L2/(1-G2)/(1-$O$61)/$N$61</f>
        <v>14.3435635123615</v>
      </c>
      <c r="N2" s="12">
        <f t="shared" ref="N2" si="4">L2/(1-G2)/(1-$P$61)/$N$61</f>
        <v>15.524798154555899</v>
      </c>
      <c r="O2" s="12">
        <f>L2/(1-G2)/$N$61</f>
        <v>13.1960784313726</v>
      </c>
      <c r="P2" s="13">
        <f>O2*$N$61-L2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(E3+F3+($K$61*H3+$M$61)*$L$61)/(1-G3)/(1-$P$61)/(1-I3)/$N$61</f>
        <v>11.933871587850801</v>
      </c>
      <c r="L3" s="1">
        <f t="shared" ref="L3:L6" si="6">E3+F3+($K$61*H3+$M$61)*$L$61</f>
        <v>38.799999999999997</v>
      </c>
      <c r="M3" s="12">
        <f t="shared" ref="M3:M6" si="7">L3/(1-G3)/(1-$O$61)/$N$61</f>
        <v>8.2693947144075004</v>
      </c>
      <c r="N3" s="12">
        <f t="shared" ref="N3:N6" si="8">L3/(1-G3)/(1-$P$61)/$N$61</f>
        <v>8.9504036908881197</v>
      </c>
      <c r="O3" s="12">
        <f t="shared" ref="O3:O6" si="9">L3/(1-G3)/$N$61</f>
        <v>7.6078431372548998</v>
      </c>
      <c r="P3" s="13">
        <f t="shared" ref="P3:P6" si="10">O3*$N$61-L3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9" si="11">(E7+F7+($K$61*H7+$M$61)*$L$61)/(1-G7)/(1-$P$61)/(1-I7)/$N$61</f>
        <v>18.671551665649002</v>
      </c>
      <c r="L7" s="1">
        <f t="shared" ref="L7:L49" si="12">E7+F7+($K$61*H7+$M$61)*$L$61</f>
        <v>68.8</v>
      </c>
      <c r="M7" s="12">
        <f t="shared" ref="M7:M49" si="13">L7/(1-G7)/(1-$O$61)/$N$61</f>
        <v>14.663256606990601</v>
      </c>
      <c r="N7" s="12">
        <f t="shared" ref="N7:N49" si="14">L7/(1-G7)/(1-$P$61)/$N$61</f>
        <v>15.8708189158016</v>
      </c>
      <c r="O7" s="12">
        <f t="shared" ref="O7:O49" si="15">L7/(1-G7)/$N$61</f>
        <v>13.490196078431399</v>
      </c>
      <c r="P7" s="13">
        <f t="shared" ref="P7:P49" si="16">O7*$N$61-L7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22.250183495858199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12.237600922722001</v>
      </c>
      <c r="O46" s="12">
        <f t="shared" si="15"/>
        <v>10.401960784313699</v>
      </c>
      <c r="P46" s="13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17.027104959630901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12.770328719723199</v>
      </c>
      <c r="O47" s="12">
        <f t="shared" si="15"/>
        <v>10.854779411764699</v>
      </c>
      <c r="P47" s="13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17.027104959630901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12.770328719723199</v>
      </c>
      <c r="O48" s="12">
        <f t="shared" si="15"/>
        <v>10.854779411764699</v>
      </c>
      <c r="P48" s="13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16.496163682864399</v>
      </c>
      <c r="K49" s="11">
        <f t="shared" si="11"/>
        <v>17.854671280276801</v>
      </c>
      <c r="L49" s="1">
        <f t="shared" si="12"/>
        <v>58.05</v>
      </c>
      <c r="M49" s="12">
        <f t="shared" si="13"/>
        <v>12.372122762148299</v>
      </c>
      <c r="N49" s="12">
        <f t="shared" si="14"/>
        <v>13.3910034602076</v>
      </c>
      <c r="O49" s="12">
        <f t="shared" si="15"/>
        <v>11.382352941176499</v>
      </c>
      <c r="P49" s="13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 t="shared" ref="J50:J55" si="17">(E50+F50+($K$61*H50+$M$61)*$L$61)/(1-G50)/(1-$O$61)/(1-I50)/$N$61</f>
        <v>17.069673719290101</v>
      </c>
      <c r="K50" s="11">
        <f t="shared" ref="K50:K55" si="18">(E50+F50+($K$61*H50+$M$61)*$L$61)/(1-G50)/(1-$P$61)/(1-I50)/$N$61</f>
        <v>18.475411554996299</v>
      </c>
      <c r="L50" s="1">
        <f t="shared" ref="L50:L55" si="19">E50+F50+($K$61*H50+$M$61)*$L$61</f>
        <v>44.05</v>
      </c>
      <c r="M50" s="12">
        <f t="shared" ref="M50:M55" si="20">L50/(1-G50)/(1-$O$61)/$N$61</f>
        <v>9.3883205456095506</v>
      </c>
      <c r="N50" s="12">
        <f t="shared" ref="N50:N55" si="21">L50/(1-G50)/(1-$P$61)/$N$61</f>
        <v>10.161476355248</v>
      </c>
      <c r="O50" s="12">
        <f t="shared" ref="O50:O55" si="22">L50/(1-G50)/$N$61</f>
        <v>8.6372549019607803</v>
      </c>
      <c r="P50" s="13">
        <f t="shared" ref="P50:P55" si="23">O50*$N$61-L50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4">
        <v>0.25</v>
      </c>
      <c r="J51" s="10">
        <f t="shared" si="17"/>
        <v>14.3329070758738</v>
      </c>
      <c r="K51" s="11">
        <f t="shared" si="18"/>
        <v>15.513264129181101</v>
      </c>
      <c r="L51" s="1">
        <f t="shared" si="19"/>
        <v>53.8</v>
      </c>
      <c r="M51" s="12">
        <f t="shared" si="20"/>
        <v>10.7496803069054</v>
      </c>
      <c r="N51" s="12">
        <f t="shared" si="21"/>
        <v>11.6349480968858</v>
      </c>
      <c r="O51" s="12">
        <f t="shared" si="22"/>
        <v>9.8897058823529402</v>
      </c>
      <c r="P51" s="13">
        <f t="shared" si="23"/>
        <v>13.45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4">
        <v>0.25</v>
      </c>
      <c r="J52" s="10">
        <f t="shared" si="17"/>
        <v>23.4574808184143</v>
      </c>
      <c r="K52" s="11">
        <f t="shared" si="18"/>
        <v>25.3892733564014</v>
      </c>
      <c r="L52" s="1">
        <f t="shared" si="19"/>
        <v>88.05</v>
      </c>
      <c r="M52" s="12">
        <f t="shared" si="20"/>
        <v>17.593110613810701</v>
      </c>
      <c r="N52" s="12">
        <f t="shared" si="21"/>
        <v>19.041955017300999</v>
      </c>
      <c r="O52" s="12">
        <f t="shared" si="22"/>
        <v>16.185661764705898</v>
      </c>
      <c r="P52" s="13">
        <f t="shared" si="23"/>
        <v>22.012499999999999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4">
        <v>0.3</v>
      </c>
      <c r="J53" s="10">
        <f t="shared" si="17"/>
        <v>24.277445531988501</v>
      </c>
      <c r="K53" s="11">
        <f t="shared" si="18"/>
        <v>26.276764575799401</v>
      </c>
      <c r="L53" s="1">
        <f t="shared" si="19"/>
        <v>80.8</v>
      </c>
      <c r="M53" s="12">
        <f t="shared" si="20"/>
        <v>16.994211872392</v>
      </c>
      <c r="N53" s="12">
        <f t="shared" si="21"/>
        <v>18.393735203059599</v>
      </c>
      <c r="O53" s="12">
        <f t="shared" si="22"/>
        <v>15.634674922600601</v>
      </c>
      <c r="P53" s="13">
        <f t="shared" si="23"/>
        <v>25.515789473684201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4">
        <v>0.3</v>
      </c>
      <c r="J54" s="10">
        <f t="shared" si="17"/>
        <v>20.351890756302499</v>
      </c>
      <c r="K54" s="11">
        <f t="shared" si="18"/>
        <v>22.0279288185863</v>
      </c>
      <c r="L54" s="1">
        <f t="shared" si="19"/>
        <v>71.3</v>
      </c>
      <c r="M54" s="12">
        <f t="shared" si="20"/>
        <v>14.2463235294118</v>
      </c>
      <c r="N54" s="12">
        <f t="shared" si="21"/>
        <v>15.4195501730104</v>
      </c>
      <c r="O54" s="12">
        <f t="shared" si="22"/>
        <v>13.106617647058799</v>
      </c>
      <c r="P54" s="13">
        <f t="shared" si="23"/>
        <v>17.824999999999999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4">
        <v>0.3</v>
      </c>
      <c r="J55" s="10">
        <f t="shared" si="17"/>
        <v>24.490774570697798</v>
      </c>
      <c r="K55" s="11">
        <f t="shared" si="18"/>
        <v>26.507661888284701</v>
      </c>
      <c r="L55" s="1">
        <f t="shared" si="19"/>
        <v>85.8</v>
      </c>
      <c r="M55" s="12">
        <f t="shared" si="20"/>
        <v>17.1435421994885</v>
      </c>
      <c r="N55" s="12">
        <f t="shared" si="21"/>
        <v>18.555363321799302</v>
      </c>
      <c r="O55" s="12">
        <f t="shared" si="22"/>
        <v>15.772058823529401</v>
      </c>
      <c r="P55" s="13">
        <f t="shared" si="23"/>
        <v>21.45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4">
        <v>0.25</v>
      </c>
      <c r="J56" s="10">
        <f t="shared" ref="J56" si="24">(E56+F56+($K$61*H56+$M$61)*$L$61)/(1-G56)/(1-$O$61)/(1-I56)/$N$61</f>
        <v>12.947570332480817</v>
      </c>
      <c r="K56" s="11">
        <f t="shared" ref="K56" si="25">(E56+F56+($K$61*H56+$M$61)*$L$61)/(1-G56)/(1-$P$61)/(1-I56)/$N$61</f>
        <v>14.013840830449828</v>
      </c>
      <c r="L56" s="1">
        <f t="shared" ref="L56" si="26">E56+F56+($K$61*H56+$M$61)*$L$61</f>
        <v>48.6</v>
      </c>
      <c r="M56" s="12">
        <f t="shared" ref="M56" si="27">L56/(1-G56)/(1-$O$61)/$N$61</f>
        <v>9.7106777493606096</v>
      </c>
      <c r="N56" s="12">
        <f t="shared" ref="N56" si="28">L56/(1-G56)/(1-$P$61)/$N$61</f>
        <v>10.510380622837401</v>
      </c>
      <c r="O56" s="12">
        <f t="shared" ref="O56" si="29">L56/(1-G56)/$N$61</f>
        <v>8.9338235294117592</v>
      </c>
      <c r="P56" s="13">
        <f t="shared" ref="P56" si="30">O56*$N$61-L56</f>
        <v>12.15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4">
        <v>0.45</v>
      </c>
      <c r="J57" s="10">
        <f>(E57+F57+($K$61*H57+$M$61)*$L$61)/(1-G57)/(1-$O$61)/(1-I57)/$N$61</f>
        <v>19.653859567542401</v>
      </c>
      <c r="K57" s="11">
        <f>(E57+F57+($K$61*H57+$M$61)*$L$61)/(1-G57)/(1-$P$61)/(1-I57)/$N$61</f>
        <v>21.2724127083989</v>
      </c>
      <c r="L57" s="1">
        <f>E57+F57+($K$61*H57+$M$61)*$L$61</f>
        <v>54.1</v>
      </c>
      <c r="M57" s="12">
        <f>L57/(1-G57)/(1-$O$61)/$N$61</f>
        <v>10.809622762148299</v>
      </c>
      <c r="N57" s="12">
        <f>L57/(1-G57)/(1-$P$61)/$N$61</f>
        <v>11.6998269896194</v>
      </c>
      <c r="O57" s="12">
        <f>L57/(1-G57)/$N$61</f>
        <v>9.9448529411764692</v>
      </c>
      <c r="P57" s="13">
        <f>O57*$N$61-L57</f>
        <v>13.525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17" t="s">
        <v>86</v>
      </c>
      <c r="E58">
        <v>49</v>
      </c>
      <c r="F58">
        <v>2</v>
      </c>
      <c r="G58" s="3">
        <v>0.2</v>
      </c>
      <c r="H58">
        <v>0.2</v>
      </c>
      <c r="I58" s="14">
        <v>0.4</v>
      </c>
      <c r="J58" s="10">
        <f>(E58+F58+($K$61*H58+$M$61)*$L$61)/(1-G58)/(1-$O$61)/(1-I58)/$N$61</f>
        <v>24.909420289855071</v>
      </c>
      <c r="K58" s="11">
        <f>(E58+F58+($K$61*H58+$M$61)*$L$61)/(1-G58)/(1-$P$61)/(1-I58)/$N$61</f>
        <v>26.960784313725487</v>
      </c>
      <c r="L58" s="1">
        <f>E58+F58+($K$61*H58+$M$61)*$L$61</f>
        <v>74.8</v>
      </c>
      <c r="M58" s="12">
        <f>L58/(1-G58)/(1-$O$61)/$N$61</f>
        <v>14.945652173913041</v>
      </c>
      <c r="N58" s="12">
        <f>L58/(1-G58)/(1-$P$61)/$N$61</f>
        <v>16.176470588235293</v>
      </c>
      <c r="O58" s="12">
        <f>L58/(1-G58)/$N$61</f>
        <v>13.749999999999998</v>
      </c>
      <c r="P58" s="13">
        <f>O58*$N$61-L58</f>
        <v>18.699999999999989</v>
      </c>
      <c r="Q58">
        <v>0</v>
      </c>
      <c r="R58">
        <v>40</v>
      </c>
    </row>
    <row r="60" spans="2:18">
      <c r="K60" s="15" t="s">
        <v>80</v>
      </c>
      <c r="L60" s="15" t="s">
        <v>81</v>
      </c>
      <c r="M60" s="15" t="s">
        <v>82</v>
      </c>
      <c r="N60" s="15" t="s">
        <v>83</v>
      </c>
      <c r="O60" s="15" t="s">
        <v>84</v>
      </c>
      <c r="P60" s="15" t="s">
        <v>85</v>
      </c>
    </row>
    <row r="61" spans="2:18">
      <c r="K61" s="16">
        <v>100</v>
      </c>
      <c r="L61" s="14">
        <v>0.85</v>
      </c>
      <c r="M61">
        <v>8</v>
      </c>
      <c r="N61">
        <v>6.8</v>
      </c>
      <c r="O61" s="14">
        <v>0.08</v>
      </c>
      <c r="P61" s="14">
        <v>0.15</v>
      </c>
    </row>
  </sheetData>
  <phoneticPr fontId="5" type="noConversion"/>
  <dataValidations count="3">
    <dataValidation type="list" allowBlank="1" showInputMessage="1" showErrorMessage="1" sqref="Q2:Q6 R2:R4">
      <formula1>"0,1"</formula1>
    </dataValidation>
    <dataValidation type="custom" allowBlank="1" showInputMessage="1" showErrorMessage="1" sqref="C1">
      <formula1>"爬爬服"</formula1>
    </dataValidation>
    <dataValidation type="list" showInputMessage="1" showErrorMessage="1" sqref="C2:C58">
      <formula1>"爬爬服,婴儿套装,连衣裙,套装,外套,鞋子,裤子,衬衫,T-shirt,袜子,口水巾,手套"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</hyperlinks>
  <pageMargins left="0.69930555555555596" right="0.69930555555555596" top="0.75" bottom="0.75" header="0.3" footer="0.3"/>
  <pageSetup paperSize="9" orientation="portrait" horizontalDpi="200" verticalDpi="300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:C21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2017-02-09T15:47:57Z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