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<sst xmlns="http://schemas.openxmlformats.org/spreadsheetml/2006/main" count="75">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</sst>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176" formatCode="_-&quot;US$&quot;* #,##0.00_ ;_-&quot;US$&quot;* \-#,##0.00\ ;_-&quot;US$&quot;* &quot;-&quot;??_ ;_-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8"/>
  <sheetViews>
    <sheetView tabSelected="1" zoomScale="115" zoomScaleNormal="115" topLeftCell="F1" workbookViewId="0">
      <pane ySplit="1" topLeftCell="A44" activePane="bottomLeft" state="frozen"/>
      <selection/>
      <selection pane="bottomLeft" activeCell="Q52" sqref="Q52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(E2+F2+($K$48*H2+$M$48)*$L$48)/(1-G2)/(1-$O$48)/(1-I2)/$N$48</f>
        <v>16.8747806027782</v>
      </c>
      <c r="K2" s="11">
        <f t="shared" ref="K2:K14" si="1">(E2+F2+($K$48*H2+$M$48)*$L$48)/(1-G2)/(1-$P$48)/(1-I2)/$N$48</f>
        <v>18.2644684171246</v>
      </c>
      <c r="L2" s="1">
        <f t="shared" ref="L2:L14" si="2">E2+F2+($K$48*H2+$M$48)*$L$48</f>
        <v>67.3</v>
      </c>
      <c r="M2" s="12">
        <f t="shared" ref="M2:M14" si="3">L2/(1-G2)/(1-$O$48)/$N$48</f>
        <v>14.3435635123615</v>
      </c>
      <c r="N2" s="12">
        <f t="shared" ref="N2:N14" si="4">L2/(1-G2)/(1-$P$48)/$N$48</f>
        <v>15.5247981545559</v>
      </c>
      <c r="O2" s="12">
        <f>L2/(1-G2)/$N$48</f>
        <v>13.1960784313726</v>
      </c>
      <c r="P2" s="13">
        <f>O2*$N$48-L2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</v>
      </c>
      <c r="K3" s="11">
        <f t="shared" si="1"/>
        <v>11.9338715878508</v>
      </c>
      <c r="L3" s="1">
        <f t="shared" si="2"/>
        <v>38.8</v>
      </c>
      <c r="M3" s="12">
        <f t="shared" si="3"/>
        <v>8.2693947144075</v>
      </c>
      <c r="N3" s="12">
        <f t="shared" si="4"/>
        <v>8.95040369088812</v>
      </c>
      <c r="O3" s="12">
        <f>L3/(1-G3)/$N$48</f>
        <v>7.6078431372549</v>
      </c>
      <c r="P3" s="13">
        <f>O3*$N$48-L3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19.1206917549629</v>
      </c>
      <c r="K4" s="11">
        <f t="shared" si="1"/>
        <v>20.6953369583127</v>
      </c>
      <c r="L4" s="1">
        <f t="shared" si="2"/>
        <v>62.8</v>
      </c>
      <c r="M4" s="12">
        <f t="shared" si="3"/>
        <v>13.384484228474</v>
      </c>
      <c r="N4" s="12">
        <f t="shared" si="4"/>
        <v>14.4867358708189</v>
      </c>
      <c r="O4" s="12">
        <f>L4/(1-G4)/$N$48</f>
        <v>12.3137254901961</v>
      </c>
      <c r="P4" s="13">
        <f>O4*$N$48-L4</f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18.2538488541197</v>
      </c>
      <c r="K5" s="11">
        <f t="shared" si="1"/>
        <v>19.7571069950472</v>
      </c>
      <c r="L5" s="1">
        <f t="shared" si="2"/>
        <v>72.8</v>
      </c>
      <c r="M5" s="12">
        <f t="shared" si="3"/>
        <v>15.5157715260017</v>
      </c>
      <c r="N5" s="12">
        <f t="shared" si="4"/>
        <v>16.7935409457901</v>
      </c>
      <c r="O5" s="12">
        <f>L5/(1-G5)/$N$48</f>
        <v>14.2745098039216</v>
      </c>
      <c r="P5" s="13">
        <f>O5*$N$48-L5</f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1"/>
        <v>16.6140850803989</v>
      </c>
      <c r="L6" s="1">
        <f t="shared" si="2"/>
        <v>65.3</v>
      </c>
      <c r="M6" s="12">
        <f t="shared" si="3"/>
        <v>13.0474744245524</v>
      </c>
      <c r="N6" s="12">
        <f t="shared" si="4"/>
        <v>14.1219723183391</v>
      </c>
      <c r="O6" s="12">
        <f t="shared" ref="O6:O14" si="5">L6/(1-G6)/$N$48</f>
        <v>12.0036764705882</v>
      </c>
      <c r="P6" s="13">
        <f t="shared" ref="P6:P14" si="6">O6*$N$48-L6</f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</v>
      </c>
      <c r="K7" s="11">
        <f t="shared" si="1"/>
        <v>18.671551665649</v>
      </c>
      <c r="L7" s="1">
        <f t="shared" si="2"/>
        <v>68.8</v>
      </c>
      <c r="M7" s="12">
        <f t="shared" si="3"/>
        <v>14.6632566069906</v>
      </c>
      <c r="N7" s="12">
        <f t="shared" si="4"/>
        <v>15.8708189158016</v>
      </c>
      <c r="O7" s="12">
        <f t="shared" si="5"/>
        <v>13.4901960784314</v>
      </c>
      <c r="P7" s="13">
        <f t="shared" si="6"/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</v>
      </c>
      <c r="K8" s="11">
        <f t="shared" si="1"/>
        <v>38.5164359861592</v>
      </c>
      <c r="L8" s="1">
        <f t="shared" si="2"/>
        <v>89.05</v>
      </c>
      <c r="M8" s="12">
        <f t="shared" si="3"/>
        <v>17.792918797954</v>
      </c>
      <c r="N8" s="12">
        <f t="shared" si="4"/>
        <v>19.2582179930796</v>
      </c>
      <c r="O8" s="12">
        <f t="shared" si="5"/>
        <v>16.3694852941176</v>
      </c>
      <c r="P8" s="13">
        <f t="shared" si="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</v>
      </c>
      <c r="K9" s="11">
        <f t="shared" si="1"/>
        <v>22.7941176470588</v>
      </c>
      <c r="L9" s="1">
        <f t="shared" si="2"/>
        <v>79.05</v>
      </c>
      <c r="M9" s="12">
        <f t="shared" si="3"/>
        <v>16.8478260869565</v>
      </c>
      <c r="N9" s="12">
        <f t="shared" si="4"/>
        <v>18.2352941176471</v>
      </c>
      <c r="O9" s="12">
        <f t="shared" si="5"/>
        <v>15.5</v>
      </c>
      <c r="P9" s="13">
        <f t="shared" si="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</v>
      </c>
      <c r="K10" s="11">
        <f t="shared" si="1"/>
        <v>40.467951886637</v>
      </c>
      <c r="L10" s="1">
        <f t="shared" si="2"/>
        <v>122.8</v>
      </c>
      <c r="M10" s="12">
        <f t="shared" si="3"/>
        <v>26.1722080136402</v>
      </c>
      <c r="N10" s="12">
        <f t="shared" si="4"/>
        <v>28.3275663206459</v>
      </c>
      <c r="O10" s="12">
        <f t="shared" si="5"/>
        <v>24.078431372549</v>
      </c>
      <c r="P10" s="13">
        <f t="shared" si="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</v>
      </c>
      <c r="K11" s="11">
        <f t="shared" si="1"/>
        <v>35.497659271321</v>
      </c>
      <c r="L11" s="1">
        <f t="shared" si="2"/>
        <v>130.8</v>
      </c>
      <c r="M11" s="12">
        <f t="shared" si="3"/>
        <v>27.8772378516624</v>
      </c>
      <c r="N11" s="12">
        <f t="shared" si="4"/>
        <v>30.1730103806228</v>
      </c>
      <c r="O11" s="12">
        <f t="shared" si="5"/>
        <v>25.6470588235294</v>
      </c>
      <c r="P11" s="13">
        <f t="shared" si="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</v>
      </c>
      <c r="K12" s="11">
        <f t="shared" si="1"/>
        <v>35.5647729960777</v>
      </c>
      <c r="L12" s="1">
        <f t="shared" si="2"/>
        <v>129.3</v>
      </c>
      <c r="M12" s="12">
        <f t="shared" si="3"/>
        <v>27.9299440105067</v>
      </c>
      <c r="N12" s="12">
        <f t="shared" si="4"/>
        <v>30.230057046666</v>
      </c>
      <c r="O12" s="12">
        <f t="shared" si="5"/>
        <v>25.6955484896661</v>
      </c>
      <c r="P12" s="13">
        <f t="shared" si="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"/>
        <v>16.4325937987652</v>
      </c>
      <c r="L13" s="1">
        <f t="shared" si="2"/>
        <v>60.55</v>
      </c>
      <c r="M13" s="12">
        <f t="shared" si="3"/>
        <v>12.9049445865303</v>
      </c>
      <c r="N13" s="12">
        <f t="shared" si="4"/>
        <v>13.9677047289504</v>
      </c>
      <c r="O13" s="12">
        <f t="shared" si="5"/>
        <v>11.8725490196078</v>
      </c>
      <c r="P13" s="13">
        <f t="shared" si="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59.5907928388747</v>
      </c>
      <c r="K14" s="11">
        <f t="shared" si="1"/>
        <v>64.4982698961938</v>
      </c>
      <c r="L14" s="1">
        <f t="shared" si="2"/>
        <v>139.8</v>
      </c>
      <c r="M14" s="12">
        <f t="shared" si="3"/>
        <v>29.7953964194373</v>
      </c>
      <c r="N14" s="12">
        <f t="shared" si="4"/>
        <v>32.2491349480969</v>
      </c>
      <c r="O14" s="12">
        <f t="shared" si="5"/>
        <v>27.4117647058824</v>
      </c>
      <c r="P14" s="13">
        <f t="shared" si="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(E15+F15+(Sheet1!$K$48*H15+Sheet1!$M$48)*Sheet1!$L$48)/(1-G15)/(1-Sheet1!$O$48)/(1-I15)/Sheet1!$N$48</f>
        <v>23.0179028132992</v>
      </c>
      <c r="K15" s="11">
        <f>(E15+F15+(Sheet1!$K$48*H15+Sheet1!$M$48)*Sheet1!$L$48)/(1-G15)/(1-Sheet1!$P$48)/(1-I15)/Sheet1!$N$48</f>
        <v>24.9134948096886</v>
      </c>
      <c r="L15" s="1">
        <f>E15+F15+(Sheet1!$K$48*H15+Sheet1!$M$48)*Sheet1!$L$48</f>
        <v>91.8</v>
      </c>
      <c r="M15" s="12">
        <f>L15/(1-G15)/(1-Sheet1!$O$48)/Sheet1!$N$48</f>
        <v>19.5652173913043</v>
      </c>
      <c r="N15" s="12">
        <f>L15/(1-G15)/(1-Sheet1!$P$48)/Sheet1!$N$48</f>
        <v>21.1764705882353</v>
      </c>
      <c r="O15" s="12">
        <f>L15/(1-G15)/Sheet1!$N$48</f>
        <v>18</v>
      </c>
      <c r="P15" s="13">
        <f>O15*Sheet1!$N$48-L15</f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(E16+F16+(Sheet1!$K$48*H16+Sheet1!$M$48)*Sheet1!$L$48)/(1-G16)/(1-Sheet1!$O$48)/(1-I16)/Sheet1!$N$48</f>
        <v>11.6687979539642</v>
      </c>
      <c r="K16" s="11">
        <f>(E16+F16+(Sheet1!$K$48*H16+Sheet1!$M$48)*Sheet1!$L$48)/(1-G16)/(1-Sheet1!$P$48)/(1-I16)/Sheet1!$N$48</f>
        <v>12.6297577854671</v>
      </c>
      <c r="L16" s="1">
        <f>E16+F16+(Sheet1!$K$48*H16+Sheet1!$M$48)*Sheet1!$L$48</f>
        <v>43.8</v>
      </c>
      <c r="M16" s="12">
        <f>L16/(1-G16)/(1-Sheet1!$O$48)/Sheet1!$N$48</f>
        <v>8.75159846547314</v>
      </c>
      <c r="N16" s="12">
        <f>L16/(1-G16)/(1-Sheet1!$P$48)/Sheet1!$N$48</f>
        <v>9.47231833910035</v>
      </c>
      <c r="O16" s="12">
        <f>L16/(1-G16)/Sheet1!$N$48</f>
        <v>8.05147058823529</v>
      </c>
      <c r="P16" s="13">
        <f>O16*Sheet1!$N$48-L16</f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16.1015730055978</v>
      </c>
      <c r="K17" s="11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2">
        <f>L17/(1-G17)/(1-[1]Sheet1!$O$26)/[1]Sheet1!$N$26</f>
        <v>13.6863370547581</v>
      </c>
      <c r="N17" s="12">
        <f>L17/(1-G17)/(1-[1]Sheet1!$P$26)/[1]Sheet1!$N$26</f>
        <v>15.2964943553179</v>
      </c>
      <c r="O17" s="12">
        <f>L17/(1-G17)/[1]Sheet1!$N$26</f>
        <v>13.0020202020202</v>
      </c>
      <c r="P17" s="13">
        <f>O17*[1]Sheet1!$N$26-L17</f>
        <v>21.4533333333333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16.1015730055978</v>
      </c>
      <c r="K18" s="11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2">
        <f>L18/(1-G18)/(1-[1]Sheet1!$O$26)/[1]Sheet1!$N$26</f>
        <v>13.6863370547581</v>
      </c>
      <c r="N18" s="12">
        <f>L18/(1-G18)/(1-[1]Sheet1!$P$26)/[1]Sheet1!$N$26</f>
        <v>15.2964943553179</v>
      </c>
      <c r="O18" s="12">
        <f>L18/(1-G18)/[1]Sheet1!$N$26</f>
        <v>13.0020202020202</v>
      </c>
      <c r="P18" s="13">
        <f>O18*[1]Sheet1!$N$26-L18</f>
        <v>21.4533333333333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</v>
      </c>
      <c r="K19" s="11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2">
        <f>L19/(1-G19)/(1-[1]Sheet1!$O$26)/[1]Sheet1!$N$26</f>
        <v>8.37001594896332</v>
      </c>
      <c r="N19" s="12">
        <f>L19/(1-G19)/(1-[1]Sheet1!$P$26)/[1]Sheet1!$N$26</f>
        <v>9.35472370766488</v>
      </c>
      <c r="O19" s="12">
        <f>L19/(1-G19)/[1]Sheet1!$N$26</f>
        <v>7.95151515151515</v>
      </c>
      <c r="P19" s="13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</v>
      </c>
      <c r="K20" s="11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2">
        <f>L20/(1-G20)/(1-[1]Sheet1!$O$26)/[1]Sheet1!$N$26</f>
        <v>12.6868686868687</v>
      </c>
      <c r="N20" s="12">
        <f>L20/(1-G20)/(1-[1]Sheet1!$P$26)/[1]Sheet1!$N$26</f>
        <v>14.1794414735591</v>
      </c>
      <c r="O20" s="12">
        <f>L20/(1-G20)/[1]Sheet1!$N$26</f>
        <v>12.0525252525253</v>
      </c>
      <c r="P20" s="13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</v>
      </c>
      <c r="K21" s="11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2">
        <f>L21/(1-G21)/(1-[1]Sheet1!$O$26)/[1]Sheet1!$N$26</f>
        <v>14.0478468899522</v>
      </c>
      <c r="N21" s="12">
        <f>L21/(1-G21)/(1-[1]Sheet1!$P$26)/[1]Sheet1!$N$26</f>
        <v>15.7005347593583</v>
      </c>
      <c r="O21" s="12">
        <f>L21/(1-G21)/[1]Sheet1!$N$26</f>
        <v>13.3454545454545</v>
      </c>
      <c r="P21" s="13">
        <f>O21*[1]Sheet1!$N$26-L21</f>
        <v>22.02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</v>
      </c>
      <c r="K22" s="11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2">
        <f>L22/(1-G22)/(1-[1]Sheet1!$O$26)/[1]Sheet1!$N$26</f>
        <v>14.0478468899522</v>
      </c>
      <c r="N22" s="12">
        <f>L22/(1-G22)/(1-[1]Sheet1!$P$26)/[1]Sheet1!$N$26</f>
        <v>15.7005347593583</v>
      </c>
      <c r="O22" s="12">
        <f>L22/(1-G22)/[1]Sheet1!$N$26</f>
        <v>13.3454545454545</v>
      </c>
      <c r="P22" s="13">
        <f>O22*[1]Sheet1!$N$26-L22</f>
        <v>22.02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27.0881059397806</v>
      </c>
      <c r="K23" s="11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2">
        <f>L23/(1-G23)/(1-[1]Sheet1!$O$26)/[1]Sheet1!$N$26</f>
        <v>14.8984582668793</v>
      </c>
      <c r="N23" s="12">
        <f>L23/(1-G23)/(1-[1]Sheet1!$P$26)/[1]Sheet1!$N$26</f>
        <v>16.6512180629828</v>
      </c>
      <c r="O23" s="12">
        <f>L23/(1-G23)/[1]Sheet1!$N$26</f>
        <v>14.1535353535354</v>
      </c>
      <c r="P23" s="13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</v>
      </c>
      <c r="K24" s="11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2">
        <f>L24/(1-G24)/(1-[1]Sheet1!$O$26)/[1]Sheet1!$N$26</f>
        <v>14.2604997341839</v>
      </c>
      <c r="N24" s="12">
        <f>L24/(1-G24)/(1-[1]Sheet1!$P$26)/[1]Sheet1!$N$26</f>
        <v>15.9382055852644</v>
      </c>
      <c r="O24" s="12">
        <f>L24/(1-G24)/[1]Sheet1!$N$26</f>
        <v>13.5474747474747</v>
      </c>
      <c r="P24" s="13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</v>
      </c>
      <c r="K25" s="11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2">
        <f>L25/(1-G25)/(1-[1]Sheet1!$O$26)/[1]Sheet1!$N$26</f>
        <v>14.9409888357257</v>
      </c>
      <c r="N25" s="12">
        <f>L25/(1-G25)/(1-[1]Sheet1!$P$26)/[1]Sheet1!$N$26</f>
        <v>16.698752228164</v>
      </c>
      <c r="O25" s="12">
        <f>L25/(1-G25)/[1]Sheet1!$N$26</f>
        <v>14.1939393939394</v>
      </c>
      <c r="P25" s="13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2">
        <f>L26/(1-G26)/(1-[1]Sheet1!$O$26)/[1]Sheet1!$N$26</f>
        <v>13.4098883572568</v>
      </c>
      <c r="N26" s="12">
        <f>L26/(1-G26)/(1-[1]Sheet1!$P$26)/[1]Sheet1!$N$26</f>
        <v>14.9875222816399</v>
      </c>
      <c r="O26" s="12">
        <f>L26/(1-G26)/[1]Sheet1!$N$26</f>
        <v>12.7393939393939</v>
      </c>
      <c r="P26" s="13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19.0172400698717</v>
      </c>
      <c r="K27" s="11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2">
        <f>L27/(1-G27)/(1-[1]Sheet1!$O$26)/[1]Sheet1!$N$26</f>
        <v>13.3120680489102</v>
      </c>
      <c r="N27" s="12">
        <f>L27/(1-G27)/(1-[1]Sheet1!$P$26)/[1]Sheet1!$N$26</f>
        <v>14.8781937017231</v>
      </c>
      <c r="O27" s="12">
        <f>L27/(1-G27)/[1]Sheet1!$N$26</f>
        <v>12.6464646464646</v>
      </c>
      <c r="P27" s="13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</v>
      </c>
      <c r="K28" s="11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2">
        <f>L28/(1-G28)/(1-[1]Sheet1!$O$26)/[1]Sheet1!$N$26</f>
        <v>15.4088250930356</v>
      </c>
      <c r="N28" s="12">
        <f>L28/(1-G28)/(1-[1]Sheet1!$P$26)/[1]Sheet1!$N$26</f>
        <v>17.2216280451575</v>
      </c>
      <c r="O28" s="12">
        <f>L28/(1-G28)/[1]Sheet1!$N$26</f>
        <v>14.6383838383838</v>
      </c>
      <c r="P28" s="13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21.1121743753323</v>
      </c>
      <c r="K29" s="11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2">
        <f>L29/(1-G29)/(1-[1]Sheet1!$O$26)/[1]Sheet1!$N$26</f>
        <v>15.8341307814992</v>
      </c>
      <c r="N29" s="12">
        <f>L29/(1-G29)/(1-[1]Sheet1!$P$26)/[1]Sheet1!$N$26</f>
        <v>17.6969696969697</v>
      </c>
      <c r="O29" s="12">
        <f>L29/(1-G29)/[1]Sheet1!$N$26</f>
        <v>15.0424242424242</v>
      </c>
      <c r="P29" s="13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26.04417379537</v>
      </c>
      <c r="K30" s="11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2">
        <f>L30/(1-G30)/(1-[1]Sheet1!$O$26)/[1]Sheet1!$N$26</f>
        <v>14.3242955874535</v>
      </c>
      <c r="N30" s="12">
        <f>L30/(1-G30)/(1-[1]Sheet1!$P$26)/[1]Sheet1!$N$26</f>
        <v>16.0095068330362</v>
      </c>
      <c r="O30" s="12">
        <f>L30/(1-G30)/[1]Sheet1!$N$26</f>
        <v>13.6080808080808</v>
      </c>
      <c r="P30" s="13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</v>
      </c>
      <c r="K31" s="11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2">
        <f>L31/(1-G31)/(1-[1]Sheet1!$O$26)/[1]Sheet1!$N$26</f>
        <v>10.0074428495481</v>
      </c>
      <c r="N31" s="12">
        <f>L31/(1-G31)/(1-[1]Sheet1!$P$26)/[1]Sheet1!$N$26</f>
        <v>11.184789067142</v>
      </c>
      <c r="O31" s="12">
        <f>L31/(1-G31)/[1]Sheet1!$N$26</f>
        <v>9.50707070707071</v>
      </c>
      <c r="P31" s="13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17.7068934963672</v>
      </c>
      <c r="K32" s="11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2">
        <f>L32/(1-G32)/(1-[1]Sheet1!$O$26)/[1]Sheet1!$N$26</f>
        <v>10.6241360978203</v>
      </c>
      <c r="N32" s="12">
        <f>L32/(1-G32)/(1-[1]Sheet1!$P$26)/[1]Sheet1!$N$26</f>
        <v>11.8740344622698</v>
      </c>
      <c r="O32" s="12">
        <f>L32/(1-G32)/[1]Sheet1!$N$26</f>
        <v>10.0929292929293</v>
      </c>
      <c r="P32" s="13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25.5802039534097</v>
      </c>
      <c r="K33" s="11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2">
        <f>L33/(1-G33)/(1-[1]Sheet1!$O$26)/[1]Sheet1!$N$26</f>
        <v>14.0691121743753</v>
      </c>
      <c r="N33" s="12">
        <f>L33/(1-G33)/(1-[1]Sheet1!$P$26)/[1]Sheet1!$N$26</f>
        <v>15.7243018419489</v>
      </c>
      <c r="O33" s="12">
        <f>L33/(1-G33)/[1]Sheet1!$N$26</f>
        <v>13.3656565656566</v>
      </c>
      <c r="P33" s="13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</v>
      </c>
      <c r="K34" s="11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2">
        <f>L34/(1-G34)/(1-[1]Sheet1!$O$26)/[1]Sheet1!$N$26</f>
        <v>14.7070707070707</v>
      </c>
      <c r="N34" s="12">
        <f>L34/(1-G34)/(1-[1]Sheet1!$P$26)/[1]Sheet1!$N$26</f>
        <v>16.4373143196673</v>
      </c>
      <c r="O34" s="12">
        <f>L34/(1-G34)/[1]Sheet1!$N$26</f>
        <v>13.9717171717172</v>
      </c>
      <c r="P34" s="13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15.725677830941</v>
      </c>
      <c r="K35" s="11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2">
        <f>L35/(1-G35)/(1-[1]Sheet1!$O$26)/[1]Sheet1!$N$26</f>
        <v>12.5805422647528</v>
      </c>
      <c r="N35" s="12">
        <f>L35/(1-G35)/(1-[1]Sheet1!$P$26)/[1]Sheet1!$N$26</f>
        <v>14.0606060606061</v>
      </c>
      <c r="O35" s="12">
        <f>L35/(1-G35)/[1]Sheet1!$N$26</f>
        <v>11.9515151515152</v>
      </c>
      <c r="P35" s="13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</v>
      </c>
      <c r="K36" s="11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2">
        <f>L36/(1-G36)/(1-[1]Sheet1!$O$26)/[1]Sheet1!$N$26</f>
        <v>13.2185007974482</v>
      </c>
      <c r="N36" s="12">
        <f>L36/(1-G36)/(1-[1]Sheet1!$P$26)/[1]Sheet1!$N$26</f>
        <v>14.7736185383244</v>
      </c>
      <c r="O36" s="12">
        <f>L36/(1-G36)/[1]Sheet1!$N$26</f>
        <v>12.5575757575758</v>
      </c>
      <c r="P36" s="13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</v>
      </c>
      <c r="K37" s="11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2">
        <f>L37/(1-G37)/(1-[1]Sheet1!$O$26)/[1]Sheet1!$N$26</f>
        <v>5.71185539606592</v>
      </c>
      <c r="N37" s="12">
        <f>L37/(1-G37)/(1-[1]Sheet1!$P$26)/[1]Sheet1!$N$26</f>
        <v>6.38383838383838</v>
      </c>
      <c r="O37" s="12">
        <f>L37/(1-G37)/[1]Sheet1!$N$26</f>
        <v>5.42626262626263</v>
      </c>
      <c r="P37" s="13">
        <f>O37*[1]Sheet1!$N$26-L37</f>
        <v>8.95333333333333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</v>
      </c>
      <c r="K38" s="11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2">
        <f>L38/(1-G38)/(1-[1]Sheet1!$O$26)/[1]Sheet1!$N$26</f>
        <v>8.02977139819245</v>
      </c>
      <c r="N38" s="12">
        <f>L38/(1-G38)/(1-[1]Sheet1!$P$26)/[1]Sheet1!$N$26</f>
        <v>8.97445038621509</v>
      </c>
      <c r="O38" s="12">
        <f>L38/(1-G38)/[1]Sheet1!$N$26</f>
        <v>7.62828282828283</v>
      </c>
      <c r="P38" s="13">
        <f>O38*[1]Sheet1!$N$26-L38</f>
        <v>12.5866666666667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>(E39+F39+([1]Sheet1!$K$26*H39+[1]Sheet1!$M$26)*[1]Sheet1!$L$26)/(1-G39)/(1-[1]Sheet1!$O$26)/(1-I39)/[1]Sheet1!$N$26</f>
        <v>17.7068934963672</v>
      </c>
      <c r="K39" s="11">
        <f>(E39+F39+([1]Sheet1!$K$26*H39+[1]Sheet1!$M$26)*[1]Sheet1!$L$26)/(1-G39)/(1-[1]Sheet1!$P$26)/(1-I39)/[1]Sheet1!$N$26</f>
        <v>19.7900574371163</v>
      </c>
      <c r="L39" s="1">
        <f>E39+F39+([1]Sheet1!$K$26*H39+[1]Sheet1!$M$26)*[1]Sheet1!$L$26</f>
        <v>49.96</v>
      </c>
      <c r="M39" s="12">
        <f>L39/(1-G39)/(1-[1]Sheet1!$O$26)/[1]Sheet1!$N$26</f>
        <v>10.6241360978203</v>
      </c>
      <c r="N39" s="12">
        <f>L39/(1-G39)/(1-[1]Sheet1!$P$26)/[1]Sheet1!$N$26</f>
        <v>11.8740344622698</v>
      </c>
      <c r="O39" s="12">
        <f>L39/(1-G39)/[1]Sheet1!$N$26</f>
        <v>10.0929292929293</v>
      </c>
      <c r="P39" s="13">
        <f>O39*[1]Sheet1!$N$26-L39</f>
        <v>16.6533333333333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>(E40+F40+([1]Sheet1!$K$26*H40+[1]Sheet1!$M$26)*[1]Sheet1!$L$26)/(1-G40)/(1-[1]Sheet1!$O$26)/(1-I40)/[1]Sheet1!$N$26</f>
        <v>18.1566864820453</v>
      </c>
      <c r="K40" s="11">
        <f>(E40+F40+([1]Sheet1!$K$26*H40+[1]Sheet1!$M$26)*[1]Sheet1!$L$26)/(1-G40)/(1-[1]Sheet1!$P$26)/(1-I40)/[1]Sheet1!$N$26</f>
        <v>20.2927672446389</v>
      </c>
      <c r="L40" s="1">
        <f>E40+F40+([1]Sheet1!$K$26*H40+[1]Sheet1!$M$26)*[1]Sheet1!$L$26</f>
        <v>46.96</v>
      </c>
      <c r="M40" s="12">
        <f>L40/(1-G40)/(1-[1]Sheet1!$O$26)/[1]Sheet1!$N$26</f>
        <v>9.98617756512493</v>
      </c>
      <c r="N40" s="12">
        <f>L40/(1-G40)/(1-[1]Sheet1!$P$26)/[1]Sheet1!$N$26</f>
        <v>11.1610219845514</v>
      </c>
      <c r="O40" s="12">
        <f>L40/(1-G40)/[1]Sheet1!$N$26</f>
        <v>9.48686868686869</v>
      </c>
      <c r="P40" s="13">
        <f>O40*[1]Sheet1!$N$26-L40</f>
        <v>15.6533333333333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>(E41+F41+([1]Sheet1!$K$26*H41+[1]Sheet1!$M$26)*[1]Sheet1!$L$26)/(1-G41)/(1-[1]Sheet1!$O$26)/(1-I41)/[1]Sheet1!$N$26</f>
        <v>11.25075314549</v>
      </c>
      <c r="K41" s="11">
        <f>(E41+F41+([1]Sheet1!$K$26*H41+[1]Sheet1!$M$26)*[1]Sheet1!$L$26)/(1-G41)/(1-[1]Sheet1!$P$26)/(1-I41)/[1]Sheet1!$N$26</f>
        <v>12.5743711626065</v>
      </c>
      <c r="L41" s="1">
        <f>E41+F41+([1]Sheet1!$K$26*H41+[1]Sheet1!$M$26)*[1]Sheet1!$L$26</f>
        <v>39.68</v>
      </c>
      <c r="M41" s="12">
        <f>L41/(1-G41)/(1-[1]Sheet1!$O$26)/[1]Sheet1!$N$26</f>
        <v>8.43806485911749</v>
      </c>
      <c r="N41" s="12">
        <f>L41/(1-G41)/(1-[1]Sheet1!$P$26)/[1]Sheet1!$N$26</f>
        <v>9.43077837195484</v>
      </c>
      <c r="O41" s="12">
        <f>L41/(1-G41)/[1]Sheet1!$N$26</f>
        <v>8.01616161616162</v>
      </c>
      <c r="P41" s="13">
        <f>O41*[1]Sheet1!$N$26-L41</f>
        <v>13.2266666666667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>(E42+F42+([1]Sheet1!$K$26*H42+[1]Sheet1!$M$26)*[1]Sheet1!$L$26)/(1-G42)/(1-[1]Sheet1!$O$26)/(1-I42)/[1]Sheet1!$N$26</f>
        <v>24.3816151950123</v>
      </c>
      <c r="K42" s="11">
        <f>(E42+F42+([1]Sheet1!$K$26*H42+[1]Sheet1!$M$26)*[1]Sheet1!$L$26)/(1-G42)/(1-[1]Sheet1!$P$26)/(1-I42)/[1]Sheet1!$N$26</f>
        <v>27.2500405120726</v>
      </c>
      <c r="L42" s="1">
        <f>E42+F42+([1]Sheet1!$K$26*H42+[1]Sheet1!$M$26)*[1]Sheet1!$L$26</f>
        <v>63.06</v>
      </c>
      <c r="M42" s="12">
        <f>L42/(1-G42)/(1-[1]Sheet1!$O$26)/[1]Sheet1!$N$26</f>
        <v>13.4098883572568</v>
      </c>
      <c r="N42" s="12">
        <f>L42/(1-G42)/(1-[1]Sheet1!$P$26)/[1]Sheet1!$N$26</f>
        <v>14.9875222816399</v>
      </c>
      <c r="O42" s="12">
        <f>L42/(1-G42)/[1]Sheet1!$N$26</f>
        <v>12.7393939393939</v>
      </c>
      <c r="P42" s="13">
        <f>O42*[1]Sheet1!$N$26-L42</f>
        <v>21.02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>(E43+F43+([1]Sheet1!$K$26*H43+[1]Sheet1!$M$26)*[1]Sheet1!$L$26)/(1-G43)/(1-[1]Sheet1!$O$26)/(1-I43)/[1]Sheet1!$N$26</f>
        <v>12.4642920432394</v>
      </c>
      <c r="K43" s="11">
        <f>(E43+F43+([1]Sheet1!$K$26*H43+[1]Sheet1!$M$26)*[1]Sheet1!$L$26)/(1-G43)/(1-[1]Sheet1!$P$26)/(1-I43)/[1]Sheet1!$N$26</f>
        <v>13.930679342444</v>
      </c>
      <c r="L43" s="1">
        <f>E43+F43+([1]Sheet1!$K$26*H43+[1]Sheet1!$M$26)*[1]Sheet1!$L$26</f>
        <v>43.96</v>
      </c>
      <c r="M43" s="12">
        <f>L43/(1-G43)/(1-[1]Sheet1!$O$26)/[1]Sheet1!$N$26</f>
        <v>9.34821903242956</v>
      </c>
      <c r="N43" s="12">
        <f>L43/(1-G43)/(1-[1]Sheet1!$P$26)/[1]Sheet1!$N$26</f>
        <v>10.448009506833</v>
      </c>
      <c r="O43" s="12">
        <f>L43/(1-G43)/[1]Sheet1!$N$26</f>
        <v>8.88080808080808</v>
      </c>
      <c r="P43" s="13">
        <f>O43*[1]Sheet1!$N$26-L43</f>
        <v>14.6533333333333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>(E44+F44+([1]Sheet1!$K$26*H44+[1]Sheet1!$M$26)*[1]Sheet1!$L$26)/(1-G44)/(1-[1]Sheet1!$O$26)/(1-I44)/[1]Sheet1!$N$26</f>
        <v>16.7740563530037</v>
      </c>
      <c r="K44" s="11">
        <f>(E44+F44+([1]Sheet1!$K$26*H44+[1]Sheet1!$M$26)*[1]Sheet1!$L$26)/(1-G44)/(1-[1]Sheet1!$P$26)/(1-I44)/[1]Sheet1!$N$26</f>
        <v>18.7474747474747</v>
      </c>
      <c r="L44" s="1">
        <f>E44+F44+([1]Sheet1!$K$26*H44+[1]Sheet1!$M$26)*[1]Sheet1!$L$26</f>
        <v>59.16</v>
      </c>
      <c r="M44" s="12">
        <f>L44/(1-G44)/(1-[1]Sheet1!$O$26)/[1]Sheet1!$N$26</f>
        <v>12.5805422647528</v>
      </c>
      <c r="N44" s="12">
        <f>L44/(1-G44)/(1-[1]Sheet1!$P$26)/[1]Sheet1!$N$26</f>
        <v>14.0606060606061</v>
      </c>
      <c r="O44" s="12">
        <f>L44/(1-G44)/[1]Sheet1!$N$26</f>
        <v>11.9515151515152</v>
      </c>
      <c r="P44" s="13">
        <f>O44*[1]Sheet1!$N$26-L44</f>
        <v>19.72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>(E45+F45+([1]Sheet1!$K$26*H45+[1]Sheet1!$M$26)*[1]Sheet1!$L$26)/(1-G45)/(1-[1]Sheet1!$O$26)/(1-I45)/[1]Sheet1!$N$26</f>
        <v>20.9018413803103</v>
      </c>
      <c r="K45" s="11">
        <f>(E45+F45+([1]Sheet1!$K$26*H45+[1]Sheet1!$M$26)*[1]Sheet1!$L$26)/(1-G45)/(1-[1]Sheet1!$P$26)/(1-I45)/[1]Sheet1!$N$26</f>
        <v>23.3608815426997</v>
      </c>
      <c r="L45" s="1">
        <f>E45+F45+([1]Sheet1!$K$26*H45+[1]Sheet1!$M$26)*[1]Sheet1!$L$26</f>
        <v>54.06</v>
      </c>
      <c r="M45" s="12">
        <f>L45/(1-G45)/(1-[1]Sheet1!$O$26)/[1]Sheet1!$N$26</f>
        <v>11.4960127591707</v>
      </c>
      <c r="N45" s="12">
        <f>L45/(1-G45)/(1-[1]Sheet1!$P$26)/[1]Sheet1!$N$26</f>
        <v>12.8484848484848</v>
      </c>
      <c r="O45" s="12">
        <f>L45/(1-G45)/[1]Sheet1!$N$26</f>
        <v>10.9212121212121</v>
      </c>
      <c r="P45" s="13">
        <f>O45*[1]Sheet1!$N$26-L45</f>
        <v>18.02</v>
      </c>
      <c r="Q45">
        <v>45</v>
      </c>
      <c r="R45">
        <v>25</v>
      </c>
    </row>
    <row r="47" spans="11:16">
      <c r="K47" s="15" t="s">
        <v>69</v>
      </c>
      <c r="L47" s="15" t="s">
        <v>70</v>
      </c>
      <c r="M47" s="15" t="s">
        <v>71</v>
      </c>
      <c r="N47" s="15" t="s">
        <v>72</v>
      </c>
      <c r="O47" s="15" t="s">
        <v>73</v>
      </c>
      <c r="P47" s="15" t="s">
        <v>74</v>
      </c>
    </row>
    <row r="48" spans="11:16">
      <c r="K48" s="16">
        <v>100</v>
      </c>
      <c r="L48" s="14">
        <v>0.85</v>
      </c>
      <c r="M48">
        <v>8</v>
      </c>
      <c r="N48">
        <v>6.8</v>
      </c>
      <c r="O48" s="14">
        <v>0.08</v>
      </c>
      <c r="P48" s="14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45 C2:C44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2017-01-15T15:26:42Z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