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540" windowHeight="82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24519"/>
</workbook>
</file>

<file path=xl/calcChain.xml><?xml version="1.0" encoding="utf-8"?>
<calcChain xmlns="http://schemas.openxmlformats.org/spreadsheetml/2006/main">
  <c r="J59" i="1"/>
  <c r="K59"/>
  <c r="L59"/>
  <c r="M59" s="1"/>
  <c r="O59"/>
  <c r="P59" s="1"/>
  <c r="J60"/>
  <c r="K60"/>
  <c r="L60"/>
  <c r="N60" s="1"/>
  <c r="L63"/>
  <c r="O63" s="1"/>
  <c r="P63" s="1"/>
  <c r="K63"/>
  <c r="J63"/>
  <c r="L62"/>
  <c r="N62" s="1"/>
  <c r="K62"/>
  <c r="J62"/>
  <c r="L61"/>
  <c r="M61" s="1"/>
  <c r="K61"/>
  <c r="J61"/>
  <c r="M62" l="1"/>
  <c r="M63"/>
  <c r="O60"/>
  <c r="P60" s="1"/>
  <c r="N59"/>
  <c r="M60"/>
  <c r="N63"/>
  <c r="O61"/>
  <c r="P61" s="1"/>
  <c r="N61"/>
  <c r="O62"/>
  <c r="P62" s="1"/>
  <c r="L58"/>
  <c r="M58" s="1"/>
  <c r="K58"/>
  <c r="J58"/>
  <c r="L57"/>
  <c r="O57" s="1"/>
  <c r="P57" s="1"/>
  <c r="K57"/>
  <c r="J57"/>
  <c r="M56"/>
  <c r="L56"/>
  <c r="N56" s="1"/>
  <c r="K56"/>
  <c r="J56"/>
  <c r="L55"/>
  <c r="M55" s="1"/>
  <c r="K55"/>
  <c r="J55"/>
  <c r="L54"/>
  <c r="O54" s="1"/>
  <c r="P54" s="1"/>
  <c r="K54"/>
  <c r="J54"/>
  <c r="L53"/>
  <c r="O53" s="1"/>
  <c r="P53" s="1"/>
  <c r="K53"/>
  <c r="J53"/>
  <c r="L52"/>
  <c r="N52" s="1"/>
  <c r="K52"/>
  <c r="J52"/>
  <c r="L51"/>
  <c r="M51" s="1"/>
  <c r="K51"/>
  <c r="J51"/>
  <c r="N50"/>
  <c r="M50"/>
  <c r="L50"/>
  <c r="O50" s="1"/>
  <c r="P50" s="1"/>
  <c r="K50"/>
  <c r="J50"/>
  <c r="L49"/>
  <c r="O49" s="1"/>
  <c r="P49" s="1"/>
  <c r="K49"/>
  <c r="J49"/>
  <c r="O48"/>
  <c r="P48" s="1"/>
  <c r="M48"/>
  <c r="L48"/>
  <c r="N48" s="1"/>
  <c r="K48"/>
  <c r="J48"/>
  <c r="N47"/>
  <c r="L47"/>
  <c r="M47" s="1"/>
  <c r="K47"/>
  <c r="J47"/>
  <c r="L46"/>
  <c r="N46" s="1"/>
  <c r="K46"/>
  <c r="J46"/>
  <c r="L45"/>
  <c r="O45" s="1"/>
  <c r="P45" s="1"/>
  <c r="K45"/>
  <c r="J45"/>
  <c r="L44"/>
  <c r="N44" s="1"/>
  <c r="K44"/>
  <c r="J44"/>
  <c r="L43"/>
  <c r="M43" s="1"/>
  <c r="K43"/>
  <c r="J43"/>
  <c r="L42"/>
  <c r="O42" s="1"/>
  <c r="P42" s="1"/>
  <c r="K42"/>
  <c r="J42"/>
  <c r="L41"/>
  <c r="O41" s="1"/>
  <c r="P41" s="1"/>
  <c r="K41"/>
  <c r="J41"/>
  <c r="L40"/>
  <c r="N40" s="1"/>
  <c r="K40"/>
  <c r="J40"/>
  <c r="L39"/>
  <c r="M39" s="1"/>
  <c r="K39"/>
  <c r="J39"/>
  <c r="L38"/>
  <c r="N38" s="1"/>
  <c r="K38"/>
  <c r="J38"/>
  <c r="L37"/>
  <c r="O37" s="1"/>
  <c r="P37" s="1"/>
  <c r="K37"/>
  <c r="J37"/>
  <c r="L36"/>
  <c r="N36" s="1"/>
  <c r="K36"/>
  <c r="J36"/>
  <c r="L35"/>
  <c r="M35" s="1"/>
  <c r="K35"/>
  <c r="J35"/>
  <c r="L34"/>
  <c r="N34" s="1"/>
  <c r="K34"/>
  <c r="J34"/>
  <c r="L33"/>
  <c r="O33" s="1"/>
  <c r="P33" s="1"/>
  <c r="K33"/>
  <c r="J33"/>
  <c r="L32"/>
  <c r="N32" s="1"/>
  <c r="K32"/>
  <c r="J32"/>
  <c r="L31"/>
  <c r="M31" s="1"/>
  <c r="K31"/>
  <c r="J31"/>
  <c r="L30"/>
  <c r="N30" s="1"/>
  <c r="K30"/>
  <c r="J30"/>
  <c r="L29"/>
  <c r="O29" s="1"/>
  <c r="P29" s="1"/>
  <c r="K29"/>
  <c r="J29"/>
  <c r="L28"/>
  <c r="N28" s="1"/>
  <c r="K28"/>
  <c r="J28"/>
  <c r="L27"/>
  <c r="M27" s="1"/>
  <c r="K27"/>
  <c r="J27"/>
  <c r="L26"/>
  <c r="O26" s="1"/>
  <c r="P26" s="1"/>
  <c r="K26"/>
  <c r="J26"/>
  <c r="L25"/>
  <c r="O25" s="1"/>
  <c r="P25" s="1"/>
  <c r="K25"/>
  <c r="J25"/>
  <c r="L24"/>
  <c r="N24" s="1"/>
  <c r="K24"/>
  <c r="J24"/>
  <c r="L23"/>
  <c r="M23" s="1"/>
  <c r="K23"/>
  <c r="J23"/>
  <c r="L22"/>
  <c r="O22" s="1"/>
  <c r="P22" s="1"/>
  <c r="K22"/>
  <c r="J22"/>
  <c r="L21"/>
  <c r="O21" s="1"/>
  <c r="P21" s="1"/>
  <c r="K21"/>
  <c r="J21"/>
  <c r="L20"/>
  <c r="M20" s="1"/>
  <c r="K20"/>
  <c r="J20"/>
  <c r="L19"/>
  <c r="M19" s="1"/>
  <c r="K19"/>
  <c r="J19"/>
  <c r="L18"/>
  <c r="N18" s="1"/>
  <c r="K18"/>
  <c r="J18"/>
  <c r="L17"/>
  <c r="O17" s="1"/>
  <c r="P17" s="1"/>
  <c r="K17"/>
  <c r="J17"/>
  <c r="L16"/>
  <c r="N16" s="1"/>
  <c r="K16"/>
  <c r="J16"/>
  <c r="L15"/>
  <c r="M15" s="1"/>
  <c r="K15"/>
  <c r="J15"/>
  <c r="L14"/>
  <c r="N14" s="1"/>
  <c r="K14"/>
  <c r="J14"/>
  <c r="L13"/>
  <c r="O13" s="1"/>
  <c r="P13" s="1"/>
  <c r="K13"/>
  <c r="J13"/>
  <c r="L12"/>
  <c r="N12" s="1"/>
  <c r="K12"/>
  <c r="J12"/>
  <c r="L11"/>
  <c r="O11" s="1"/>
  <c r="P11" s="1"/>
  <c r="K11"/>
  <c r="J11"/>
  <c r="L10"/>
  <c r="N10" s="1"/>
  <c r="K10"/>
  <c r="J10"/>
  <c r="L9"/>
  <c r="O9" s="1"/>
  <c r="P9" s="1"/>
  <c r="K9"/>
  <c r="J9"/>
  <c r="M8"/>
  <c r="L8"/>
  <c r="N8" s="1"/>
  <c r="K8"/>
  <c r="J8"/>
  <c r="L7"/>
  <c r="O7" s="1"/>
  <c r="P7" s="1"/>
  <c r="K7"/>
  <c r="J7"/>
  <c r="L6"/>
  <c r="N6" s="1"/>
  <c r="K6"/>
  <c r="J6"/>
  <c r="L5"/>
  <c r="O5" s="1"/>
  <c r="P5" s="1"/>
  <c r="K5"/>
  <c r="J5"/>
  <c r="L4"/>
  <c r="N4" s="1"/>
  <c r="K4"/>
  <c r="J4"/>
  <c r="M3"/>
  <c r="L3"/>
  <c r="O3" s="1"/>
  <c r="P3" s="1"/>
  <c r="K3"/>
  <c r="J3"/>
  <c r="M2"/>
  <c r="L2"/>
  <c r="N2" s="1"/>
  <c r="K2"/>
  <c r="J2"/>
  <c r="N3" l="1"/>
  <c r="M4"/>
  <c r="M38"/>
  <c r="N43"/>
  <c r="M44"/>
  <c r="N58"/>
  <c r="M12"/>
  <c r="N31"/>
  <c r="M32"/>
  <c r="M34"/>
  <c r="O56"/>
  <c r="P56" s="1"/>
  <c r="N27"/>
  <c r="M28"/>
  <c r="O34"/>
  <c r="P34" s="1"/>
  <c r="M52"/>
  <c r="O32"/>
  <c r="P32" s="1"/>
  <c r="O8"/>
  <c r="P8" s="1"/>
  <c r="N11"/>
  <c r="O18"/>
  <c r="P18" s="1"/>
  <c r="M10"/>
  <c r="M11"/>
  <c r="M18"/>
  <c r="N20"/>
  <c r="O24"/>
  <c r="P24" s="1"/>
  <c r="N26"/>
  <c r="M30"/>
  <c r="O40"/>
  <c r="P40" s="1"/>
  <c r="N42"/>
  <c r="M46"/>
  <c r="O58"/>
  <c r="P58" s="1"/>
  <c r="M22"/>
  <c r="N23"/>
  <c r="M24"/>
  <c r="M26"/>
  <c r="N35"/>
  <c r="M36"/>
  <c r="O38"/>
  <c r="P38" s="1"/>
  <c r="N39"/>
  <c r="M40"/>
  <c r="M42"/>
  <c r="N51"/>
  <c r="M54"/>
  <c r="N55"/>
  <c r="O30"/>
  <c r="P30" s="1"/>
  <c r="O46"/>
  <c r="P46" s="1"/>
  <c r="O4"/>
  <c r="P4" s="1"/>
  <c r="N7"/>
  <c r="O12"/>
  <c r="P12" s="1"/>
  <c r="M6"/>
  <c r="M7"/>
  <c r="M14"/>
  <c r="N15"/>
  <c r="M16"/>
  <c r="O20"/>
  <c r="P20" s="1"/>
  <c r="N22"/>
  <c r="O28"/>
  <c r="P28" s="1"/>
  <c r="O36"/>
  <c r="P36" s="1"/>
  <c r="O44"/>
  <c r="P44" s="1"/>
  <c r="O52"/>
  <c r="P52" s="1"/>
  <c r="N54"/>
  <c r="O16"/>
  <c r="P16" s="1"/>
  <c r="N19"/>
  <c r="O2"/>
  <c r="P2" s="1"/>
  <c r="N5"/>
  <c r="O6"/>
  <c r="P6" s="1"/>
  <c r="N17"/>
  <c r="N21"/>
  <c r="N25"/>
  <c r="N29"/>
  <c r="N33"/>
  <c r="N37"/>
  <c r="N41"/>
  <c r="N45"/>
  <c r="N49"/>
  <c r="N53"/>
  <c r="N57"/>
  <c r="N9"/>
  <c r="O10"/>
  <c r="P10" s="1"/>
  <c r="N13"/>
  <c r="O14"/>
  <c r="P14" s="1"/>
  <c r="M5"/>
  <c r="M9"/>
  <c r="M13"/>
  <c r="O15"/>
  <c r="P15" s="1"/>
  <c r="M17"/>
  <c r="O19"/>
  <c r="P19" s="1"/>
  <c r="M21"/>
  <c r="O23"/>
  <c r="P23" s="1"/>
  <c r="M25"/>
  <c r="O27"/>
  <c r="P27" s="1"/>
  <c r="M29"/>
  <c r="O31"/>
  <c r="P31" s="1"/>
  <c r="M33"/>
  <c r="O35"/>
  <c r="P35" s="1"/>
  <c r="M37"/>
  <c r="O39"/>
  <c r="P39" s="1"/>
  <c r="M41"/>
  <c r="O43"/>
  <c r="P43" s="1"/>
  <c r="M45"/>
  <c r="O47"/>
  <c r="P47" s="1"/>
  <c r="M49"/>
  <c r="O51"/>
  <c r="P51" s="1"/>
  <c r="M53"/>
  <c r="O55"/>
  <c r="P55" s="1"/>
  <c r="M57"/>
</calcChain>
</file>

<file path=xl/sharedStrings.xml><?xml version="1.0" encoding="utf-8"?>
<sst xmlns="http://schemas.openxmlformats.org/spreadsheetml/2006/main" count="146" uniqueCount="92">
  <si>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</si>
  <si>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</si>
  <si>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</si>
  <si>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</si>
  <si>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</si>
  <si>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</si>
  <si>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</si>
  <si>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</si>
  <si>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</si>
  <si>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</si>
  <si>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</si>
  <si>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</si>
  <si>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</si>
  <si>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</si>
  <si>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</si>
  <si>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</si>
  <si>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</si>
  <si>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</si>
  <si>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</si>
  <si>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</si>
  <si>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</si>
  <si>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</si>
  <si>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</si>
  <si>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</si>
  <si>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</si>
  <si>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</si>
  <si>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</si>
  <si>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</si>
  <si>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</si>
  <si>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</si>
  <si>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</si>
  <si>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</si>
  <si>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</si>
  <si>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</si>
  <si>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</si>
  <si>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</si>
  <si>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</si>
  <si>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</si>
  <si>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</si>
  <si>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</si>
  <si>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</si>
  <si>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</si>
  <si>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</si>
  <si>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</si>
  <si>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</si>
  <si>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</si>
  <si>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</si>
  <si>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</si>
  <si>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</si>
  <si>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</si>
  <si>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</si>
  <si>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</si>
  <si>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</si>
  <si>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</si>
  <si>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</si>
  <si>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</si>
  <si>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</si>
  <si>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</si>
  <si>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</si>
  <si>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</si>
  <si>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</si>
  <si>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</si>
  <si>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</si>
  <si>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</si>
  <si>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</si>
  <si>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</si>
  <si>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</si>
  <si>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</si>
  <si>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</si>
  <si>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</si>
  <si>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</si>
  <si>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</si>
  <si>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https://detail.1688.com/offer/527560763616.html?spm=b26110380.sw311.0.0.p4j2tp</t>
  </si>
  <si>
    <t>https://detail.1688.com/offer/542627436877.html?spm=b26110380.sw1037004.0.0.aYzCim&amp;sk=consign</t>
  </si>
  <si>
    <t>https://detail.1688.com/offer/543614766781.html?spm=b26110380.8015204.tkhy006.2.m9SOm8</t>
  </si>
  <si>
    <t>https://detail.1688.com/offer/543024612109.html?spm=0.0.0.0.QG7IU6</t>
  </si>
  <si>
    <t>https://detail.1688.com/offer/45242512122.html?spm=a2615.7691456.0.0.SHHrUO</t>
  </si>
  <si>
    <t>https://detail.1688.com/offer/45277079052.html?spm=a261y.7663282.0.0.8G3JEy&amp;sk=consign</t>
  </si>
  <si>
    <t>https://detail.1688.com/offer/38711199781.html?spm=b26110380.8015204.tkhy006.2.g0hkme</t>
  </si>
  <si>
    <t>https://detail.1688.com/offer/1148584816.html?spm=0.0.0.0.oGhpUj</t>
  </si>
  <si>
    <t>https://detail.1688.com/offer/536596301611.html?spm=a2615.7691456.0.0.HFQWm0</t>
  </si>
  <si>
    <t>https://detail.1688.com/offer/543452736487.html?spm=a2615.7691456.0.0.UWc1Wy</t>
  </si>
  <si>
    <t>https://detail.1688.com/offer/543879481659.html?spm=a2615.7691456.0.0.UWc1Wy</t>
  </si>
  <si>
    <t>国际运费 1kg/￥</t>
  </si>
  <si>
    <t>国际运费折扣</t>
  </si>
  <si>
    <t>挂号费</t>
  </si>
  <si>
    <t>汇率</t>
  </si>
  <si>
    <t>速卖通费率</t>
  </si>
  <si>
    <t>wish费率</t>
  </si>
  <si>
    <t>https://detail.1688.com/offer/544516029305.html?spm=0.0.0.0.D3IAEt</t>
  </si>
  <si>
    <t>https://detail.1688.com/offer/541801369107.html?spm=0.0.0.0.D3IAEt</t>
    <phoneticPr fontId="5" type="noConversion"/>
  </si>
  <si>
    <t>https://detail.1688.com/offer/542163784708.html?spm=0.0.0.0.D3IAEt</t>
    <phoneticPr fontId="5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</si>
</sst>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-&quot;US$&quot;* #,##0.00_ ;_-&quot;US$&quot;* \-#,##0.00\ ;_-&quot;US$&quot;* &quot;-&quot;??_ ;_-@_ "/>
    <numFmt numFmtId="177" formatCode="0.00_);[Red]\(0.00\)"/>
    <numFmt numFmtId="178" formatCode="\¥#,##0.00_);[Red]\(\¥#,##0.00\)"/>
  </numFmts>
  <fonts count="7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1" fillId="0" borderId="0" xfId="1" applyAlignment="1">
      <alignment vertical="center"/>
    </xf>
    <xf numFmtId="0" fontId="2" fillId="0" borderId="0" xfId="1" applyFont="1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2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  <xf numFmtId="0" fontId="6" fillId="0" borderId="0" xfId="1" applyFont="1" applyAlignment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pn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42" Type="http://schemas.openxmlformats.org/officeDocument/2006/relationships/image" Target="../media/image42.jpeg"/><Relationship Id="rId47" Type="http://schemas.openxmlformats.org/officeDocument/2006/relationships/image" Target="../media/image47.pn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pn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jpeg"/><Relationship Id="rId61" Type="http://schemas.openxmlformats.org/officeDocument/2006/relationships/image" Target="../media/image61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pn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pn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59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33133</xdr:colOff>
      <xdr:row>0</xdr:row>
      <xdr:rowOff>165652</xdr:rowOff>
    </xdr:from>
    <xdr:to>
      <xdr:col>1</xdr:col>
      <xdr:colOff>51769</xdr:colOff>
      <xdr:row>1</xdr:row>
      <xdr:rowOff>1087092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33020" y="165100"/>
          <a:ext cx="1005205" cy="10991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65517</xdr:colOff>
      <xdr:row>2</xdr:row>
      <xdr:rowOff>115542</xdr:rowOff>
    </xdr:from>
    <xdr:to>
      <xdr:col>0</xdr:col>
      <xdr:colOff>884667</xdr:colOff>
      <xdr:row>2</xdr:row>
      <xdr:rowOff>934692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email"/>
        <a:stretch>
          <a:fillRect/>
        </a:stretch>
      </xdr:blipFill>
      <xdr:spPr>
        <a:xfrm>
          <a:off x="65405" y="1388110"/>
          <a:ext cx="819150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218552</xdr:colOff>
      <xdr:row>3</xdr:row>
      <xdr:rowOff>73632</xdr:rowOff>
    </xdr:from>
    <xdr:to>
      <xdr:col>0</xdr:col>
      <xdr:colOff>913877</xdr:colOff>
      <xdr:row>3</xdr:row>
      <xdr:rowOff>797532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email"/>
        <a:stretch>
          <a:fillRect/>
        </a:stretch>
      </xdr:blipFill>
      <xdr:spPr>
        <a:xfrm>
          <a:off x="218440" y="2441575"/>
          <a:ext cx="695325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33767</xdr:colOff>
      <xdr:row>4</xdr:row>
      <xdr:rowOff>67917</xdr:rowOff>
    </xdr:from>
    <xdr:to>
      <xdr:col>0</xdr:col>
      <xdr:colOff>957692</xdr:colOff>
      <xdr:row>4</xdr:row>
      <xdr:rowOff>944217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33655" y="3321685"/>
          <a:ext cx="923925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</xdr:row>
      <xdr:rowOff>985630</xdr:rowOff>
    </xdr:from>
    <xdr:to>
      <xdr:col>0</xdr:col>
      <xdr:colOff>938008</xdr:colOff>
      <xdr:row>5</xdr:row>
      <xdr:rowOff>896592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33020" y="4239895"/>
          <a:ext cx="904875" cy="9010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77582</xdr:colOff>
      <xdr:row>6</xdr:row>
      <xdr:rowOff>61567</xdr:rowOff>
    </xdr:from>
    <xdr:to>
      <xdr:col>0</xdr:col>
      <xdr:colOff>877682</xdr:colOff>
      <xdr:row>6</xdr:row>
      <xdr:rowOff>833092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email"/>
        <a:stretch>
          <a:fillRect/>
        </a:stretch>
      </xdr:blipFill>
      <xdr:spPr>
        <a:xfrm>
          <a:off x="77470" y="5296535"/>
          <a:ext cx="800100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148067</xdr:colOff>
      <xdr:row>7</xdr:row>
      <xdr:rowOff>64742</xdr:rowOff>
    </xdr:from>
    <xdr:to>
      <xdr:col>0</xdr:col>
      <xdr:colOff>976742</xdr:colOff>
      <xdr:row>7</xdr:row>
      <xdr:rowOff>883892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email"/>
        <a:stretch>
          <a:fillRect/>
        </a:stretch>
      </xdr:blipFill>
      <xdr:spPr>
        <a:xfrm>
          <a:off x="147955" y="6176010"/>
          <a:ext cx="828675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7</xdr:row>
      <xdr:rowOff>985630</xdr:rowOff>
    </xdr:from>
    <xdr:to>
      <xdr:col>1</xdr:col>
      <xdr:colOff>32718</xdr:colOff>
      <xdr:row>8</xdr:row>
      <xdr:rowOff>944217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email"/>
        <a:stretch>
          <a:fillRect/>
        </a:stretch>
      </xdr:blipFill>
      <xdr:spPr>
        <a:xfrm>
          <a:off x="33020" y="7097395"/>
          <a:ext cx="986155" cy="9486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8</xdr:row>
      <xdr:rowOff>1159566</xdr:rowOff>
    </xdr:from>
    <xdr:to>
      <xdr:col>1</xdr:col>
      <xdr:colOff>32718</xdr:colOff>
      <xdr:row>9</xdr:row>
      <xdr:rowOff>991843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 cstate="email"/>
        <a:stretch>
          <a:fillRect/>
        </a:stretch>
      </xdr:blipFill>
      <xdr:spPr>
        <a:xfrm>
          <a:off x="33020" y="8261985"/>
          <a:ext cx="986155" cy="1003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9</xdr:row>
      <xdr:rowOff>1126434</xdr:rowOff>
    </xdr:from>
    <xdr:to>
      <xdr:col>1</xdr:col>
      <xdr:colOff>0</xdr:colOff>
      <xdr:row>10</xdr:row>
      <xdr:rowOff>972792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xmlns:r="http://schemas.openxmlformats.org/officeDocument/2006/relationships" r:embed="rId10" cstate="email"/>
        <a:stretch>
          <a:fillRect/>
        </a:stretch>
      </xdr:blipFill>
      <xdr:spPr>
        <a:xfrm>
          <a:off x="33020" y="9399905"/>
          <a:ext cx="953770" cy="9798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10</xdr:row>
      <xdr:rowOff>1200979</xdr:rowOff>
    </xdr:from>
    <xdr:to>
      <xdr:col>1</xdr:col>
      <xdr:colOff>32719</xdr:colOff>
      <xdr:row>11</xdr:row>
      <xdr:rowOff>1020418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xmlns:r="http://schemas.openxmlformats.org/officeDocument/2006/relationships" r:embed="rId11" cstate="email"/>
        <a:stretch>
          <a:fillRect/>
        </a:stretch>
      </xdr:blipFill>
      <xdr:spPr>
        <a:xfrm>
          <a:off x="33020" y="10608310"/>
          <a:ext cx="98615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12</xdr:row>
      <xdr:rowOff>20292</xdr:rowOff>
    </xdr:from>
    <xdr:to>
      <xdr:col>0</xdr:col>
      <xdr:colOff>957692</xdr:colOff>
      <xdr:row>12</xdr:row>
      <xdr:rowOff>1029942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 cstate="email"/>
        <a:stretch>
          <a:fillRect/>
        </a:stretch>
      </xdr:blipFill>
      <xdr:spPr>
        <a:xfrm>
          <a:off x="33655" y="11675110"/>
          <a:ext cx="9239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33134</xdr:colOff>
      <xdr:row>12</xdr:row>
      <xdr:rowOff>1118154</xdr:rowOff>
    </xdr:from>
    <xdr:to>
      <xdr:col>1</xdr:col>
      <xdr:colOff>32720</xdr:colOff>
      <xdr:row>13</xdr:row>
      <xdr:rowOff>991844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xmlns:r="http://schemas.openxmlformats.org/officeDocument/2006/relationships" r:embed="rId13" cstate="email"/>
        <a:stretch>
          <a:fillRect/>
        </a:stretch>
      </xdr:blipFill>
      <xdr:spPr>
        <a:xfrm>
          <a:off x="33020" y="12773025"/>
          <a:ext cx="986155" cy="10052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13</xdr:row>
      <xdr:rowOff>1060175</xdr:rowOff>
    </xdr:from>
    <xdr:to>
      <xdr:col>1</xdr:col>
      <xdr:colOff>32719</xdr:colOff>
      <xdr:row>14</xdr:row>
      <xdr:rowOff>1010893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xmlns:r="http://schemas.openxmlformats.org/officeDocument/2006/relationships" r:embed="rId14" cstate="email"/>
        <a:stretch>
          <a:fillRect/>
        </a:stretch>
      </xdr:blipFill>
      <xdr:spPr>
        <a:xfrm>
          <a:off x="33020" y="13846810"/>
          <a:ext cx="986155" cy="1017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14</xdr:row>
      <xdr:rowOff>1142999</xdr:rowOff>
    </xdr:from>
    <xdr:to>
      <xdr:col>1</xdr:col>
      <xdr:colOff>32719</xdr:colOff>
      <xdr:row>15</xdr:row>
      <xdr:rowOff>982317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xmlns:r="http://schemas.openxmlformats.org/officeDocument/2006/relationships" r:embed="rId15" cstate="email"/>
        <a:stretch>
          <a:fillRect/>
        </a:stretch>
      </xdr:blipFill>
      <xdr:spPr>
        <a:xfrm>
          <a:off x="33020" y="14996160"/>
          <a:ext cx="986155" cy="9918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15</xdr:row>
      <xdr:rowOff>1151255</xdr:rowOff>
    </xdr:from>
    <xdr:to>
      <xdr:col>0</xdr:col>
      <xdr:colOff>986790</xdr:colOff>
      <xdr:row>16</xdr:row>
      <xdr:rowOff>1114397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6" cstate="email"/>
        <a:stretch>
          <a:fillRect/>
        </a:stretch>
      </xdr:blipFill>
      <xdr:spPr>
        <a:xfrm>
          <a:off x="45720" y="16157575"/>
          <a:ext cx="941070" cy="11150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17</xdr:row>
      <xdr:rowOff>65377</xdr:rowOff>
    </xdr:from>
    <xdr:to>
      <xdr:col>0</xdr:col>
      <xdr:colOff>953882</xdr:colOff>
      <xdr:row>17</xdr:row>
      <xdr:rowOff>1046452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7" cstate="email"/>
        <a:stretch>
          <a:fillRect/>
        </a:stretch>
      </xdr:blipFill>
      <xdr:spPr>
        <a:xfrm>
          <a:off x="39370" y="17376140"/>
          <a:ext cx="9144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18</xdr:row>
      <xdr:rowOff>128877</xdr:rowOff>
    </xdr:from>
    <xdr:to>
      <xdr:col>0</xdr:col>
      <xdr:colOff>986790</xdr:colOff>
      <xdr:row>18</xdr:row>
      <xdr:rowOff>1033752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email"/>
        <a:stretch>
          <a:fillRect/>
        </a:stretch>
      </xdr:blipFill>
      <xdr:spPr>
        <a:xfrm>
          <a:off x="33655" y="18592165"/>
          <a:ext cx="95313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50912</xdr:colOff>
      <xdr:row>19</xdr:row>
      <xdr:rowOff>99667</xdr:rowOff>
    </xdr:from>
    <xdr:to>
      <xdr:col>0</xdr:col>
      <xdr:colOff>974837</xdr:colOff>
      <xdr:row>19</xdr:row>
      <xdr:rowOff>1033117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email"/>
        <a:stretch>
          <a:fillRect/>
        </a:stretch>
      </xdr:blipFill>
      <xdr:spPr>
        <a:xfrm>
          <a:off x="50800" y="19715480"/>
          <a:ext cx="923925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20</xdr:row>
      <xdr:rowOff>50137</xdr:rowOff>
    </xdr:from>
    <xdr:to>
      <xdr:col>0</xdr:col>
      <xdr:colOff>910067</xdr:colOff>
      <xdr:row>20</xdr:row>
      <xdr:rowOff>1031212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email"/>
        <a:stretch>
          <a:fillRect/>
        </a:stretch>
      </xdr:blipFill>
      <xdr:spPr>
        <a:xfrm>
          <a:off x="33655" y="20818475"/>
          <a:ext cx="8763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21</xdr:row>
      <xdr:rowOff>105382</xdr:rowOff>
    </xdr:from>
    <xdr:to>
      <xdr:col>0</xdr:col>
      <xdr:colOff>896732</xdr:colOff>
      <xdr:row>21</xdr:row>
      <xdr:rowOff>1105507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email"/>
        <a:stretch>
          <a:fillRect/>
        </a:stretch>
      </xdr:blipFill>
      <xdr:spPr>
        <a:xfrm>
          <a:off x="39370" y="22026245"/>
          <a:ext cx="857250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78217</xdr:colOff>
      <xdr:row>22</xdr:row>
      <xdr:rowOff>6957</xdr:rowOff>
    </xdr:from>
    <xdr:to>
      <xdr:col>0</xdr:col>
      <xdr:colOff>954517</xdr:colOff>
      <xdr:row>22</xdr:row>
      <xdr:rowOff>1140432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email"/>
        <a:stretch>
          <a:fillRect/>
        </a:stretch>
      </xdr:blipFill>
      <xdr:spPr>
        <a:xfrm>
          <a:off x="78105" y="23082885"/>
          <a:ext cx="876300" cy="1133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72502</xdr:colOff>
      <xdr:row>23</xdr:row>
      <xdr:rowOff>69187</xdr:rowOff>
    </xdr:from>
    <xdr:to>
      <xdr:col>0</xdr:col>
      <xdr:colOff>882127</xdr:colOff>
      <xdr:row>23</xdr:row>
      <xdr:rowOff>1135987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email"/>
        <a:stretch>
          <a:fillRect/>
        </a:stretch>
      </xdr:blipFill>
      <xdr:spPr>
        <a:xfrm>
          <a:off x="72390" y="24300180"/>
          <a:ext cx="809625" cy="1066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56627</xdr:colOff>
      <xdr:row>24</xdr:row>
      <xdr:rowOff>31722</xdr:rowOff>
    </xdr:from>
    <xdr:to>
      <xdr:col>0</xdr:col>
      <xdr:colOff>932927</xdr:colOff>
      <xdr:row>24</xdr:row>
      <xdr:rowOff>1117572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email"/>
        <a:stretch>
          <a:fillRect/>
        </a:stretch>
      </xdr:blipFill>
      <xdr:spPr>
        <a:xfrm>
          <a:off x="56515" y="25415240"/>
          <a:ext cx="876300" cy="10858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25</xdr:row>
      <xdr:rowOff>36802</xdr:rowOff>
    </xdr:from>
    <xdr:to>
      <xdr:col>0</xdr:col>
      <xdr:colOff>986790</xdr:colOff>
      <xdr:row>25</xdr:row>
      <xdr:rowOff>1113127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email"/>
        <a:stretch>
          <a:fillRect/>
        </a:stretch>
      </xdr:blipFill>
      <xdr:spPr>
        <a:xfrm>
          <a:off x="33655" y="26572845"/>
          <a:ext cx="953135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26</xdr:row>
      <xdr:rowOff>12037</xdr:rowOff>
    </xdr:from>
    <xdr:to>
      <xdr:col>0</xdr:col>
      <xdr:colOff>963407</xdr:colOff>
      <xdr:row>26</xdr:row>
      <xdr:rowOff>1116937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 cstate="email"/>
        <a:stretch>
          <a:fillRect/>
        </a:stretch>
      </xdr:blipFill>
      <xdr:spPr>
        <a:xfrm>
          <a:off x="39370" y="27700605"/>
          <a:ext cx="923925" cy="1104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27</xdr:row>
      <xdr:rowOff>67282</xdr:rowOff>
    </xdr:from>
    <xdr:to>
      <xdr:col>0</xdr:col>
      <xdr:colOff>986790</xdr:colOff>
      <xdr:row>27</xdr:row>
      <xdr:rowOff>1105507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email"/>
        <a:stretch>
          <a:fillRect/>
        </a:stretch>
      </xdr:blipFill>
      <xdr:spPr>
        <a:xfrm>
          <a:off x="45720" y="28908375"/>
          <a:ext cx="941070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28</xdr:row>
      <xdr:rowOff>8281</xdr:rowOff>
    </xdr:from>
    <xdr:to>
      <xdr:col>1</xdr:col>
      <xdr:colOff>32719</xdr:colOff>
      <xdr:row>28</xdr:row>
      <xdr:rowOff>1056031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xmlns:r="http://schemas.openxmlformats.org/officeDocument/2006/relationships" r:embed="rId28" cstate="email"/>
        <a:stretch>
          <a:fillRect/>
        </a:stretch>
      </xdr:blipFill>
      <xdr:spPr>
        <a:xfrm>
          <a:off x="33020" y="30002480"/>
          <a:ext cx="986155" cy="1047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83297</xdr:colOff>
      <xdr:row>29</xdr:row>
      <xdr:rowOff>22197</xdr:rowOff>
    </xdr:from>
    <xdr:to>
      <xdr:col>0</xdr:col>
      <xdr:colOff>911972</xdr:colOff>
      <xdr:row>29</xdr:row>
      <xdr:rowOff>1050897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9" cstate="email"/>
        <a:stretch>
          <a:fillRect/>
        </a:stretch>
      </xdr:blipFill>
      <xdr:spPr>
        <a:xfrm>
          <a:off x="83185" y="31168340"/>
          <a:ext cx="82867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100442</xdr:colOff>
      <xdr:row>30</xdr:row>
      <xdr:rowOff>100937</xdr:rowOff>
    </xdr:from>
    <xdr:to>
      <xdr:col>0</xdr:col>
      <xdr:colOff>919592</xdr:colOff>
      <xdr:row>30</xdr:row>
      <xdr:rowOff>1024862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0" cstate="email"/>
        <a:stretch>
          <a:fillRect/>
        </a:stretch>
      </xdr:blipFill>
      <xdr:spPr>
        <a:xfrm>
          <a:off x="100330" y="32399605"/>
          <a:ext cx="819150" cy="923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83932</xdr:colOff>
      <xdr:row>31</xdr:row>
      <xdr:rowOff>13942</xdr:rowOff>
    </xdr:from>
    <xdr:to>
      <xdr:col>0</xdr:col>
      <xdr:colOff>986790</xdr:colOff>
      <xdr:row>31</xdr:row>
      <xdr:rowOff>1090267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email"/>
        <a:stretch>
          <a:fillRect/>
        </a:stretch>
      </xdr:blipFill>
      <xdr:spPr>
        <a:xfrm>
          <a:off x="83820" y="33465135"/>
          <a:ext cx="902970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133462</xdr:colOff>
      <xdr:row>32</xdr:row>
      <xdr:rowOff>16482</xdr:rowOff>
    </xdr:from>
    <xdr:to>
      <xdr:col>0</xdr:col>
      <xdr:colOff>924037</xdr:colOff>
      <xdr:row>32</xdr:row>
      <xdr:rowOff>997557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email"/>
        <a:stretch>
          <a:fillRect/>
        </a:stretch>
      </xdr:blipFill>
      <xdr:spPr>
        <a:xfrm>
          <a:off x="133350" y="34620200"/>
          <a:ext cx="79057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41414</xdr:colOff>
      <xdr:row>33</xdr:row>
      <xdr:rowOff>24848</xdr:rowOff>
    </xdr:from>
    <xdr:to>
      <xdr:col>1</xdr:col>
      <xdr:colOff>31475</xdr:colOff>
      <xdr:row>33</xdr:row>
      <xdr:rowOff>1034498</xdr:rowOff>
    </xdr:to>
    <xdr:pic>
      <xdr:nvPicPr>
        <xdr:cNvPr id="35" name="图片 34" descr="1.jpg"/>
        <xdr:cNvPicPr>
          <a:picLocks noChangeAspect="1"/>
        </xdr:cNvPicPr>
      </xdr:nvPicPr>
      <xdr:blipFill>
        <a:blip xmlns:r="http://schemas.openxmlformats.org/officeDocument/2006/relationships" r:embed="rId33" cstate="email"/>
        <a:stretch>
          <a:fillRect/>
        </a:stretch>
      </xdr:blipFill>
      <xdr:spPr>
        <a:xfrm>
          <a:off x="41275" y="35781615"/>
          <a:ext cx="97663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117587</xdr:colOff>
      <xdr:row>34</xdr:row>
      <xdr:rowOff>117447</xdr:rowOff>
    </xdr:from>
    <xdr:to>
      <xdr:col>0</xdr:col>
      <xdr:colOff>936737</xdr:colOff>
      <xdr:row>34</xdr:row>
      <xdr:rowOff>946122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4" cstate="email"/>
        <a:stretch>
          <a:fillRect/>
        </a:stretch>
      </xdr:blipFill>
      <xdr:spPr>
        <a:xfrm>
          <a:off x="117475" y="37026215"/>
          <a:ext cx="819150" cy="8286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111237</xdr:colOff>
      <xdr:row>35</xdr:row>
      <xdr:rowOff>71727</xdr:rowOff>
    </xdr:from>
    <xdr:to>
      <xdr:col>0</xdr:col>
      <xdr:colOff>968487</xdr:colOff>
      <xdr:row>35</xdr:row>
      <xdr:rowOff>1014702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5" cstate="email"/>
        <a:stretch>
          <a:fillRect/>
        </a:stretch>
      </xdr:blipFill>
      <xdr:spPr>
        <a:xfrm>
          <a:off x="111125" y="38133020"/>
          <a:ext cx="8572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149972</xdr:colOff>
      <xdr:row>36</xdr:row>
      <xdr:rowOff>34897</xdr:rowOff>
    </xdr:from>
    <xdr:to>
      <xdr:col>0</xdr:col>
      <xdr:colOff>921497</xdr:colOff>
      <xdr:row>36</xdr:row>
      <xdr:rowOff>1015972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6" cstate="email"/>
        <a:stretch>
          <a:fillRect/>
        </a:stretch>
      </xdr:blipFill>
      <xdr:spPr>
        <a:xfrm>
          <a:off x="149860" y="39248715"/>
          <a:ext cx="7715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66787</xdr:colOff>
      <xdr:row>37</xdr:row>
      <xdr:rowOff>49502</xdr:rowOff>
    </xdr:from>
    <xdr:to>
      <xdr:col>0</xdr:col>
      <xdr:colOff>933562</xdr:colOff>
      <xdr:row>37</xdr:row>
      <xdr:rowOff>668627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7" cstate="email"/>
        <a:stretch>
          <a:fillRect/>
        </a:stretch>
      </xdr:blipFill>
      <xdr:spPr>
        <a:xfrm>
          <a:off x="66675" y="40415845"/>
          <a:ext cx="866775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61072</xdr:colOff>
      <xdr:row>38</xdr:row>
      <xdr:rowOff>22197</xdr:rowOff>
    </xdr:from>
    <xdr:to>
      <xdr:col>0</xdr:col>
      <xdr:colOff>986790</xdr:colOff>
      <xdr:row>38</xdr:row>
      <xdr:rowOff>831822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8" cstate="email"/>
        <a:stretch>
          <a:fillRect/>
        </a:stretch>
      </xdr:blipFill>
      <xdr:spPr>
        <a:xfrm>
          <a:off x="60960" y="41541065"/>
          <a:ext cx="925830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39</xdr:row>
      <xdr:rowOff>6322</xdr:rowOff>
    </xdr:from>
    <xdr:to>
      <xdr:col>0</xdr:col>
      <xdr:colOff>986790</xdr:colOff>
      <xdr:row>39</xdr:row>
      <xdr:rowOff>1101697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9" cstate="email"/>
        <a:stretch>
          <a:fillRect/>
        </a:stretch>
      </xdr:blipFill>
      <xdr:spPr>
        <a:xfrm>
          <a:off x="55880" y="42591990"/>
          <a:ext cx="930910" cy="1095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40</xdr:row>
      <xdr:rowOff>33130</xdr:rowOff>
    </xdr:from>
    <xdr:to>
      <xdr:col>1</xdr:col>
      <xdr:colOff>32718</xdr:colOff>
      <xdr:row>40</xdr:row>
      <xdr:rowOff>1090405</xdr:rowOff>
    </xdr:to>
    <xdr:pic>
      <xdr:nvPicPr>
        <xdr:cNvPr id="44" name="图片 43" descr="组合图.jpg"/>
        <xdr:cNvPicPr>
          <a:picLocks noChangeAspect="1"/>
        </xdr:cNvPicPr>
      </xdr:nvPicPr>
      <xdr:blipFill>
        <a:blip xmlns:r="http://schemas.openxmlformats.org/officeDocument/2006/relationships" r:embed="rId40" cstate="email"/>
        <a:stretch>
          <a:fillRect/>
        </a:stretch>
      </xdr:blipFill>
      <xdr:spPr>
        <a:xfrm>
          <a:off x="33020" y="43771820"/>
          <a:ext cx="986155" cy="1057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84567</xdr:colOff>
      <xdr:row>41</xdr:row>
      <xdr:rowOff>72362</xdr:rowOff>
    </xdr:from>
    <xdr:to>
      <xdr:col>0</xdr:col>
      <xdr:colOff>970392</xdr:colOff>
      <xdr:row>41</xdr:row>
      <xdr:rowOff>1082012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1" cstate="email"/>
        <a:stretch>
          <a:fillRect/>
        </a:stretch>
      </xdr:blipFill>
      <xdr:spPr>
        <a:xfrm>
          <a:off x="84455" y="44963080"/>
          <a:ext cx="8858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107677</xdr:colOff>
      <xdr:row>42</xdr:row>
      <xdr:rowOff>107674</xdr:rowOff>
    </xdr:from>
    <xdr:to>
      <xdr:col>1</xdr:col>
      <xdr:colOff>0</xdr:colOff>
      <xdr:row>42</xdr:row>
      <xdr:rowOff>1050649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xmlns:r="http://schemas.openxmlformats.org/officeDocument/2006/relationships" r:embed="rId42" cstate="email"/>
        <a:stretch>
          <a:fillRect/>
        </a:stretch>
      </xdr:blipFill>
      <xdr:spPr>
        <a:xfrm>
          <a:off x="107315" y="46151165"/>
          <a:ext cx="879475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94092</xdr:colOff>
      <xdr:row>43</xdr:row>
      <xdr:rowOff>35532</xdr:rowOff>
    </xdr:from>
    <xdr:to>
      <xdr:col>1</xdr:col>
      <xdr:colOff>65103</xdr:colOff>
      <xdr:row>43</xdr:row>
      <xdr:rowOff>997557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xmlns:r="http://schemas.openxmlformats.org/officeDocument/2006/relationships" r:embed="rId43" cstate="email"/>
        <a:stretch>
          <a:fillRect/>
        </a:stretch>
      </xdr:blipFill>
      <xdr:spPr>
        <a:xfrm>
          <a:off x="93980" y="47231300"/>
          <a:ext cx="957580" cy="962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44562</xdr:colOff>
      <xdr:row>44</xdr:row>
      <xdr:rowOff>95857</xdr:rowOff>
    </xdr:from>
    <xdr:to>
      <xdr:col>0</xdr:col>
      <xdr:colOff>882762</xdr:colOff>
      <xdr:row>44</xdr:row>
      <xdr:rowOff>1029307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4" cstate="email"/>
        <a:stretch>
          <a:fillRect/>
        </a:stretch>
      </xdr:blipFill>
      <xdr:spPr>
        <a:xfrm>
          <a:off x="44450" y="48444150"/>
          <a:ext cx="838200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45</xdr:row>
      <xdr:rowOff>1142999</xdr:rowOff>
    </xdr:from>
    <xdr:to>
      <xdr:col>1</xdr:col>
      <xdr:colOff>0</xdr:colOff>
      <xdr:row>46</xdr:row>
      <xdr:rowOff>1020417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xmlns:r="http://schemas.openxmlformats.org/officeDocument/2006/relationships" r:embed="rId45" cstate="email"/>
        <a:stretch>
          <a:fillRect/>
        </a:stretch>
      </xdr:blipFill>
      <xdr:spPr>
        <a:xfrm>
          <a:off x="33020" y="50643790"/>
          <a:ext cx="953770" cy="10299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46</xdr:row>
      <xdr:rowOff>1143000</xdr:rowOff>
    </xdr:from>
    <xdr:to>
      <xdr:col>1</xdr:col>
      <xdr:colOff>0</xdr:colOff>
      <xdr:row>47</xdr:row>
      <xdr:rowOff>1020417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xmlns:r="http://schemas.openxmlformats.org/officeDocument/2006/relationships" r:embed="rId46" cstate="email"/>
        <a:stretch>
          <a:fillRect/>
        </a:stretch>
      </xdr:blipFill>
      <xdr:spPr>
        <a:xfrm>
          <a:off x="33020" y="51796950"/>
          <a:ext cx="953770" cy="10293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45</xdr:row>
      <xdr:rowOff>59027</xdr:rowOff>
    </xdr:from>
    <xdr:to>
      <xdr:col>1</xdr:col>
      <xdr:colOff>103261</xdr:colOff>
      <xdr:row>46</xdr:row>
      <xdr:rowOff>120657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880" y="49559845"/>
          <a:ext cx="1033780" cy="12147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48</xdr:row>
      <xdr:rowOff>57978</xdr:rowOff>
    </xdr:from>
    <xdr:to>
      <xdr:col>1</xdr:col>
      <xdr:colOff>0</xdr:colOff>
      <xdr:row>48</xdr:row>
      <xdr:rowOff>1067974</xdr:rowOff>
    </xdr:to>
    <xdr:pic>
      <xdr:nvPicPr>
        <xdr:cNvPr id="50" name="图片 49" descr="QQ截图20170116215948.jpg"/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33020" y="53016785"/>
          <a:ext cx="95377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49</xdr:row>
      <xdr:rowOff>16565</xdr:rowOff>
    </xdr:from>
    <xdr:to>
      <xdr:col>0</xdr:col>
      <xdr:colOff>986790</xdr:colOff>
      <xdr:row>49</xdr:row>
      <xdr:rowOff>1085022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54128035"/>
          <a:ext cx="986790" cy="10680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49697</xdr:colOff>
      <xdr:row>50</xdr:row>
      <xdr:rowOff>16564</xdr:rowOff>
    </xdr:from>
    <xdr:to>
      <xdr:col>1</xdr:col>
      <xdr:colOff>0</xdr:colOff>
      <xdr:row>50</xdr:row>
      <xdr:rowOff>1018248</xdr:rowOff>
    </xdr:to>
    <xdr:pic>
      <xdr:nvPicPr>
        <xdr:cNvPr id="52" name="图片 51" descr="QQ截图20170117234407.jpg"/>
        <xdr:cNvPicPr>
          <a:picLocks noChangeAspect="1"/>
        </xdr:cNvPicPr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49530" y="55280560"/>
          <a:ext cx="937260" cy="10013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74546</xdr:colOff>
      <xdr:row>51</xdr:row>
      <xdr:rowOff>66262</xdr:rowOff>
    </xdr:from>
    <xdr:to>
      <xdr:col>1</xdr:col>
      <xdr:colOff>0</xdr:colOff>
      <xdr:row>51</xdr:row>
      <xdr:rowOff>1009757</xdr:rowOff>
    </xdr:to>
    <xdr:pic>
      <xdr:nvPicPr>
        <xdr:cNvPr id="55" name="图片 54" descr="QQ截图20170205144621.jpg"/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74295" y="56482615"/>
          <a:ext cx="912495" cy="9436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24850</xdr:colOff>
      <xdr:row>52</xdr:row>
      <xdr:rowOff>24850</xdr:rowOff>
    </xdr:from>
    <xdr:to>
      <xdr:col>1</xdr:col>
      <xdr:colOff>0</xdr:colOff>
      <xdr:row>52</xdr:row>
      <xdr:rowOff>1035328</xdr:rowOff>
    </xdr:to>
    <xdr:pic>
      <xdr:nvPicPr>
        <xdr:cNvPr id="57" name="图片 56" descr="QQ截图20170205161051.jpg"/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24765" y="57593865"/>
          <a:ext cx="962025" cy="10102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41412</xdr:rowOff>
    </xdr:from>
    <xdr:to>
      <xdr:col>1</xdr:col>
      <xdr:colOff>0</xdr:colOff>
      <xdr:row>53</xdr:row>
      <xdr:rowOff>1118152</xdr:rowOff>
    </xdr:to>
    <xdr:pic>
      <xdr:nvPicPr>
        <xdr:cNvPr id="54" name="图片 53" descr="QQ截图20170206230345.jpg"/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0" y="58762900"/>
          <a:ext cx="986790" cy="1076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</xdr:col>
      <xdr:colOff>0</xdr:colOff>
      <xdr:row>54</xdr:row>
      <xdr:rowOff>1118151</xdr:rowOff>
    </xdr:to>
    <xdr:pic>
      <xdr:nvPicPr>
        <xdr:cNvPr id="56" name="图片 55" descr="QQ截图20170207224810.jpg"/>
        <xdr:cNvPicPr>
          <a:picLocks noChangeAspect="1"/>
        </xdr:cNvPicPr>
      </xdr:nvPicPr>
      <xdr:blipFill>
        <a:blip xmlns:r="http://schemas.openxmlformats.org/officeDocument/2006/relationships" r:embed="rId54" cstate="email"/>
        <a:stretch>
          <a:fillRect/>
        </a:stretch>
      </xdr:blipFill>
      <xdr:spPr>
        <a:xfrm>
          <a:off x="0" y="59874150"/>
          <a:ext cx="986790" cy="111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74544</xdr:rowOff>
    </xdr:from>
    <xdr:to>
      <xdr:col>1</xdr:col>
      <xdr:colOff>0</xdr:colOff>
      <xdr:row>55</xdr:row>
      <xdr:rowOff>1109869</xdr:rowOff>
    </xdr:to>
    <xdr:pic>
      <xdr:nvPicPr>
        <xdr:cNvPr id="58" name="图片 57" descr="1.jpg"/>
        <xdr:cNvPicPr>
          <a:picLocks noChangeAspect="1"/>
        </xdr:cNvPicPr>
      </xdr:nvPicPr>
      <xdr:blipFill>
        <a:blip xmlns:r="http://schemas.openxmlformats.org/officeDocument/2006/relationships" r:embed="rId55" cstate="email"/>
        <a:stretch>
          <a:fillRect/>
        </a:stretch>
      </xdr:blipFill>
      <xdr:spPr>
        <a:xfrm>
          <a:off x="0" y="61100970"/>
          <a:ext cx="986790" cy="103505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56</xdr:row>
      <xdr:rowOff>56515</xdr:rowOff>
    </xdr:from>
    <xdr:to>
      <xdr:col>0</xdr:col>
      <xdr:colOff>940435</xdr:colOff>
      <xdr:row>56</xdr:row>
      <xdr:rowOff>1068070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56" cstate="email"/>
        <a:stretch>
          <a:fillRect/>
        </a:stretch>
      </xdr:blipFill>
      <xdr:spPr>
        <a:xfrm>
          <a:off x="45085" y="62235715"/>
          <a:ext cx="895350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57</xdr:row>
      <xdr:rowOff>52070</xdr:rowOff>
    </xdr:from>
    <xdr:to>
      <xdr:col>1</xdr:col>
      <xdr:colOff>0</xdr:colOff>
      <xdr:row>57</xdr:row>
      <xdr:rowOff>1054264</xdr:rowOff>
    </xdr:to>
    <xdr:pic>
      <xdr:nvPicPr>
        <xdr:cNvPr id="59" name="图片 58" descr="New-Halloween-Girls-Dress-Cinderella-Dresses-Children-Sleeping-Beauty-Princess-Dress-Rapunzel-Aurora-Kids-Party-Costume.jpg"/>
        <xdr:cNvPicPr>
          <a:picLocks noChangeAspect="1"/>
        </xdr:cNvPicPr>
      </xdr:nvPicPr>
      <xdr:blipFill>
        <a:blip xmlns:r="http://schemas.openxmlformats.org/officeDocument/2006/relationships" r:embed="rId57" cstate="email"/>
        <a:stretch>
          <a:fillRect/>
        </a:stretch>
      </xdr:blipFill>
      <xdr:spPr>
        <a:xfrm>
          <a:off x="635" y="63383795"/>
          <a:ext cx="986155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</xdr:colOff>
      <xdr:row>58</xdr:row>
      <xdr:rowOff>76200</xdr:rowOff>
    </xdr:from>
    <xdr:to>
      <xdr:col>0</xdr:col>
      <xdr:colOff>873760</xdr:colOff>
      <xdr:row>58</xdr:row>
      <xdr:rowOff>1028065</xdr:rowOff>
    </xdr:to>
    <xdr:pic>
      <xdr:nvPicPr>
        <xdr:cNvPr id="51" name="图片 50" descr="QQ截图20170211151249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38735" y="64560450"/>
          <a:ext cx="835025" cy="951865"/>
        </a:xfrm>
        <a:prstGeom prst="rect">
          <a:avLst/>
        </a:prstGeom>
      </xdr:spPr>
    </xdr:pic>
    <xdr:clientData/>
  </xdr:twoCellAnchor>
  <xdr:twoCellAnchor>
    <xdr:from>
      <xdr:col>0</xdr:col>
      <xdr:colOff>1270</xdr:colOff>
      <xdr:row>59</xdr:row>
      <xdr:rowOff>162560</xdr:rowOff>
    </xdr:from>
    <xdr:to>
      <xdr:col>0</xdr:col>
      <xdr:colOff>974725</xdr:colOff>
      <xdr:row>59</xdr:row>
      <xdr:rowOff>1124585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1270" y="65799335"/>
          <a:ext cx="973455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24847</xdr:colOff>
      <xdr:row>60</xdr:row>
      <xdr:rowOff>57979</xdr:rowOff>
    </xdr:from>
    <xdr:to>
      <xdr:col>0</xdr:col>
      <xdr:colOff>1051890</xdr:colOff>
      <xdr:row>60</xdr:row>
      <xdr:rowOff>1093770</xdr:rowOff>
    </xdr:to>
    <xdr:pic>
      <xdr:nvPicPr>
        <xdr:cNvPr id="69" name="图片 68" descr="QQ截图20170211150609.jpg"/>
        <xdr:cNvPicPr>
          <a:picLocks noChangeAspect="1"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24847" y="64523179"/>
          <a:ext cx="1027043" cy="1035791"/>
        </a:xfrm>
        <a:prstGeom prst="rect">
          <a:avLst/>
        </a:prstGeom>
      </xdr:spPr>
    </xdr:pic>
    <xdr:clientData/>
  </xdr:twoCellAnchor>
  <xdr:twoCellAnchor editAs="oneCell">
    <xdr:from>
      <xdr:col>0</xdr:col>
      <xdr:colOff>49696</xdr:colOff>
      <xdr:row>61</xdr:row>
      <xdr:rowOff>24848</xdr:rowOff>
    </xdr:from>
    <xdr:to>
      <xdr:col>0</xdr:col>
      <xdr:colOff>1061079</xdr:colOff>
      <xdr:row>61</xdr:row>
      <xdr:rowOff>1051891</xdr:rowOff>
    </xdr:to>
    <xdr:pic>
      <xdr:nvPicPr>
        <xdr:cNvPr id="70" name="图片 69" descr="QQ截图20170211153103.jpg"/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49696" y="65642573"/>
          <a:ext cx="1011383" cy="10270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66262</xdr:rowOff>
    </xdr:from>
    <xdr:to>
      <xdr:col>1</xdr:col>
      <xdr:colOff>2004</xdr:colOff>
      <xdr:row>62</xdr:row>
      <xdr:rowOff>1060174</xdr:rowOff>
    </xdr:to>
    <xdr:pic>
      <xdr:nvPicPr>
        <xdr:cNvPr id="71" name="图片 70" descr="QQ截图20170211154419.jpg"/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0" y="66836512"/>
          <a:ext cx="1078329" cy="9939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tail.1688.com/offer/539024831638.html?spm=a2615.7691456.0.0.erl0H2" TargetMode="External"/><Relationship Id="rId18" Type="http://schemas.openxmlformats.org/officeDocument/2006/relationships/hyperlink" Target="https://detail.1688.com/offer/542005628301.html?spm=a2615.7691456.0.0.E27Va6" TargetMode="External"/><Relationship Id="rId26" Type="http://schemas.openxmlformats.org/officeDocument/2006/relationships/hyperlink" Target="https://detail.1688.com/offer/536564720843.html?spm=a261y.7663282.0.0.CfpkXA&amp;sk=consign" TargetMode="External"/><Relationship Id="rId39" Type="http://schemas.openxmlformats.org/officeDocument/2006/relationships/hyperlink" Target="https://detail.1688.com/offer/525529106954.html?spm=a2615.7691456.0.0.4Tm2o6" TargetMode="External"/><Relationship Id="rId3" Type="http://schemas.openxmlformats.org/officeDocument/2006/relationships/hyperlink" Target="https://item.taobao.com/item.htm?spm=a230r.1.0.0.NVkYXr&amp;id=535812571550&amp;ns=1" TargetMode="External"/><Relationship Id="rId21" Type="http://schemas.openxmlformats.org/officeDocument/2006/relationships/hyperlink" Target="https://detail.1688.com/offer/535604104982.html?spm=a2615.7691456.0.0.ceDRcB" TargetMode="External"/><Relationship Id="rId34" Type="http://schemas.openxmlformats.org/officeDocument/2006/relationships/hyperlink" Target="https://detail.1688.com/offer/538656905495.html?spm=b26110380.sw1037004.0.0.dRfQA7&amp;sk=consign" TargetMode="External"/><Relationship Id="rId42" Type="http://schemas.openxmlformats.org/officeDocument/2006/relationships/hyperlink" Target="https://detail.1688.com/offer/543024612109.html?spm=0.0.0.0.QG7IU6" TargetMode="External"/><Relationship Id="rId47" Type="http://schemas.openxmlformats.org/officeDocument/2006/relationships/hyperlink" Target="https://detail.1688.com/offer/38711199781.html?spm=b26110380.8015204.tkhy006.2.g0hkme" TargetMode="External"/><Relationship Id="rId50" Type="http://schemas.openxmlformats.org/officeDocument/2006/relationships/hyperlink" Target="https://detail.1688.com/offer/543879481659.html?spm=a2615.7691456.0.0.UWc1Wy" TargetMode="External"/><Relationship Id="rId7" Type="http://schemas.openxmlformats.org/officeDocument/2006/relationships/hyperlink" Target="https://detail.1688.com/offer/534650922032.html" TargetMode="External"/><Relationship Id="rId12" Type="http://schemas.openxmlformats.org/officeDocument/2006/relationships/hyperlink" Target="https://detail.1688.com/offer/539464650849.html?spm=b26110380.8015204.tkhy006.13.LriGRm" TargetMode="External"/><Relationship Id="rId17" Type="http://schemas.openxmlformats.org/officeDocument/2006/relationships/hyperlink" Target="https://detail.1688.com/offer/539748592006.html?spm=a2615.7691456.0.0.gzA0aC" TargetMode="External"/><Relationship Id="rId25" Type="http://schemas.openxmlformats.org/officeDocument/2006/relationships/hyperlink" Target="https://detail.1688.com/offer/522617209176.html?spm=0.0.0.0.OkHehB&amp;sk=consign" TargetMode="External"/><Relationship Id="rId33" Type="http://schemas.openxmlformats.org/officeDocument/2006/relationships/hyperlink" Target="https://detail.1688.com/offer/531965973421.html?spm=a2615.7691456.0.0.MQ5cDO" TargetMode="External"/><Relationship Id="rId38" Type="http://schemas.openxmlformats.org/officeDocument/2006/relationships/hyperlink" Target="https://detail.1688.com/offer/525494755952.html?spm=a2615.7691456.0.0.2qsBMx" TargetMode="External"/><Relationship Id="rId46" Type="http://schemas.openxmlformats.org/officeDocument/2006/relationships/hyperlink" Target="https://detail.1688.com/offer/45242512122.html?spm=a2615.7691456.0.0.SHHrUO" TargetMode="External"/><Relationship Id="rId2" Type="http://schemas.openxmlformats.org/officeDocument/2006/relationships/hyperlink" Target="https://detail.1688.com/offer/532946594199.html?spm=a2615.7691456.0.0.KfqxAP" TargetMode="External"/><Relationship Id="rId16" Type="http://schemas.openxmlformats.org/officeDocument/2006/relationships/hyperlink" Target="https://detail.1688.com/offer/531099455627.html?spm=b26110380.sw311.0.0.NlP3tV" TargetMode="External"/><Relationship Id="rId20" Type="http://schemas.openxmlformats.org/officeDocument/2006/relationships/hyperlink" Target="https://detail.1688.com/offer/537712350771.html?spm=a261y.7663282.0.0.HGrgRG&amp;sk=consign" TargetMode="External"/><Relationship Id="rId29" Type="http://schemas.openxmlformats.org/officeDocument/2006/relationships/hyperlink" Target="https://detail.1688.com/offer/537733197961.html?spm=b26110380.8015204.tkhy006.2.6IBVa5" TargetMode="External"/><Relationship Id="rId41" Type="http://schemas.openxmlformats.org/officeDocument/2006/relationships/hyperlink" Target="https://detail.1688.com/offer/542627436877.html?spm=b26110380.sw1037004.0.0.aYzCim&amp;sk=consign" TargetMode="Externa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Relationship Id="rId11" Type="http://schemas.openxmlformats.org/officeDocument/2006/relationships/hyperlink" Target="https://detail.1688.com/offer/523084291442.html?spm=b26110380.8015204.tkhy006.2.7zxqcs" TargetMode="External"/><Relationship Id="rId24" Type="http://schemas.openxmlformats.org/officeDocument/2006/relationships/hyperlink" Target="https://detail.1688.com/offer/536605241945.html?spm=b26110380.8015204.xshy005.79.X6yxQK" TargetMode="External"/><Relationship Id="rId32" Type="http://schemas.openxmlformats.org/officeDocument/2006/relationships/hyperlink" Target="https://detail.1688.com/offer/531232169182.html?spm=a261y.7663282.0.0.1DCfuw" TargetMode="External"/><Relationship Id="rId37" Type="http://schemas.openxmlformats.org/officeDocument/2006/relationships/hyperlink" Target="https://detail.1688.com/offer/538321839564.html?spm=b26110380.sw1037005.0.0.jmc4NW" TargetMode="External"/><Relationship Id="rId40" Type="http://schemas.openxmlformats.org/officeDocument/2006/relationships/hyperlink" Target="https://detail.1688.com/offer/527560763616.html?spm=b26110380.sw311.0.0.p4j2tp" TargetMode="External"/><Relationship Id="rId45" Type="http://schemas.openxmlformats.org/officeDocument/2006/relationships/hyperlink" Target="https://detail.1688.com/offer/45277079052.html?spm=a261y.7663282.0.0.8G3JEy&amp;sk=consign" TargetMode="External"/><Relationship Id="rId53" Type="http://schemas.openxmlformats.org/officeDocument/2006/relationships/drawing" Target="../drawings/drawing1.xml"/><Relationship Id="rId5" Type="http://schemas.openxmlformats.org/officeDocument/2006/relationships/hyperlink" Target="https://detail.1688.com/offer/521926765457.html?spm=a2615.7691456.0.0.Iw9wYb" TargetMode="External"/><Relationship Id="rId15" Type="http://schemas.openxmlformats.org/officeDocument/2006/relationships/hyperlink" Target="https://detail.1688.com/offer/525328573875.html?spm=a2615.2177701.0.0.inGNvk" TargetMode="External"/><Relationship Id="rId23" Type="http://schemas.openxmlformats.org/officeDocument/2006/relationships/hyperlink" Target="https://detail.1688.com/offer/538358020263.html?spm=a2615.7691456.0.0.BXbA7w" TargetMode="External"/><Relationship Id="rId28" Type="http://schemas.openxmlformats.org/officeDocument/2006/relationships/hyperlink" Target="https://detail.1688.com/offer/537733197961.html?spm=b26110380.8015204.tkhy006.2.6IBVa5" TargetMode="External"/><Relationship Id="rId36" Type="http://schemas.openxmlformats.org/officeDocument/2006/relationships/hyperlink" Target="https://detail.1688.com/offer/524129595472.html?spm=a2615.7691456.0.0.5vRcmp" TargetMode="External"/><Relationship Id="rId49" Type="http://schemas.openxmlformats.org/officeDocument/2006/relationships/hyperlink" Target="https://detail.1688.com/offer/536596301611.html?spm=a2615.7691456.0.0.HFQWm0" TargetMode="External"/><Relationship Id="rId10" Type="http://schemas.openxmlformats.org/officeDocument/2006/relationships/hyperlink" Target="https://detail.1688.com/offer/536964765017.html?spm=b26110380.8015204.1688002.2.0qEfTf" TargetMode="External"/><Relationship Id="rId19" Type="http://schemas.openxmlformats.org/officeDocument/2006/relationships/hyperlink" Target="https://detail.1688.com/offer/531099455627.html?spm=b26110380.sw311.0.0.NlP3tV" TargetMode="External"/><Relationship Id="rId31" Type="http://schemas.openxmlformats.org/officeDocument/2006/relationships/hyperlink" Target="https://detail.1688.com/offer/523975460031.html?spm=b26110380.8015204.1688002.1.dPdaJX" TargetMode="External"/><Relationship Id="rId44" Type="http://schemas.openxmlformats.org/officeDocument/2006/relationships/hyperlink" Target="https://detail.1688.com/offer/45242512122.html?spm=a2615.7691456.0.0.SHHrUO" TargetMode="External"/><Relationship Id="rId52" Type="http://schemas.openxmlformats.org/officeDocument/2006/relationships/hyperlink" Target="https://detail.1688.com/offer/543452736487.html?spm=a2615.7691456.0.0.UWc1Wy" TargetMode="External"/><Relationship Id="rId4" Type="http://schemas.openxmlformats.org/officeDocument/2006/relationships/hyperlink" Target="https://item.taobao.com/item.htm?spm=a230r.1.0.0.NVkYXr&amp;id=535812571550&amp;ns=1" TargetMode="External"/><Relationship Id="rId9" Type="http://schemas.openxmlformats.org/officeDocument/2006/relationships/hyperlink" Target="https://detail.1688.com/offer/525739109360.html?spm=b26110380.sw311.0.0.2w3SJa" TargetMode="External"/><Relationship Id="rId14" Type="http://schemas.openxmlformats.org/officeDocument/2006/relationships/hyperlink" Target="https://detail.1688.com/offer/37436493140.html?spm=a261y.7663282.0.0.Bdoqfg" TargetMode="External"/><Relationship Id="rId22" Type="http://schemas.openxmlformats.org/officeDocument/2006/relationships/hyperlink" Target="https://detail.1688.com/offer/537572849225.html?spm=a2615.7691456.0.0.0jr1X8" TargetMode="External"/><Relationship Id="rId27" Type="http://schemas.openxmlformats.org/officeDocument/2006/relationships/hyperlink" Target="https://detail.1688.com/offer/522866160965.html?spm=b26110380.8015204.1688002.2.oTUzYR" TargetMode="External"/><Relationship Id="rId30" Type="http://schemas.openxmlformats.org/officeDocument/2006/relationships/hyperlink" Target="https://detail.1688.com/offer/39363390916.html?spm=b26110380.sw56474001.0.0.AOuyqk" TargetMode="External"/><Relationship Id="rId35" Type="http://schemas.openxmlformats.org/officeDocument/2006/relationships/hyperlink" Target="https://detail.1688.com/offer/534135284523.html?spm=a2615.2177701.0.0.bCxxaP" TargetMode="External"/><Relationship Id="rId43" Type="http://schemas.openxmlformats.org/officeDocument/2006/relationships/hyperlink" Target="https://detail.1688.com/offer/543614766781.html?spm=b26110380.8015204.tkhy006.2.m9SOm8" TargetMode="External"/><Relationship Id="rId48" Type="http://schemas.openxmlformats.org/officeDocument/2006/relationships/hyperlink" Target="https://detail.1688.com/offer/1148584816.html?spm=0.0.0.0.oGhpUj" TargetMode="External"/><Relationship Id="rId8" Type="http://schemas.openxmlformats.org/officeDocument/2006/relationships/hyperlink" Target="https://detail.1688.com/offer/525196220868.html?spm=b26110380.8015204.xshy005.911.FMmHAe" TargetMode="External"/><Relationship Id="rId51" Type="http://schemas.openxmlformats.org/officeDocument/2006/relationships/hyperlink" Target="https://detail.1688.com/offer/542163784708.html?spm=0.0.0.0.D3IA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8"/>
  <sheetViews>
    <sheetView tabSelected="1" zoomScale="115" zoomScaleNormal="115" workbookViewId="0">
      <pane ySplit="1" topLeftCell="A59" activePane="bottomLeft" state="frozen"/>
      <selection pane="bottomLeft" activeCell="D64" sqref="D64"/>
    </sheetView>
  </sheetViews>
  <sheetFormatPr defaultColWidth="9" defaultRowHeight="13.5"/>
  <cols>
    <col min="1" max="1" width="14.125" customWidth="1"/>
    <col min="2" max="2" width="9.5" customWidth="1"/>
    <col min="3" max="3" width="7.5" customWidth="1"/>
    <col min="4" max="4" width="17.375" customWidth="1"/>
    <col min="5" max="5" width="7.25" customWidth="1"/>
    <col min="6" max="6" width="8.875" customWidth="1"/>
    <col min="7" max="7" width="7.5" customWidth="1"/>
    <col min="8" max="8" width="7.375" customWidth="1"/>
    <col min="10" max="10" width="10.5" customWidth="1"/>
    <col min="11" max="11" width="11.12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1">
        <f t="shared" ref="J2:J49" si="0">(E2+F2+($K$68*H2+$M$68)*$L$68)/(1-G2)/(1-$O$68)/(1-I2)/$N$68</f>
        <v>16.874780602778195</v>
      </c>
      <c r="K2" s="12">
        <f t="shared" ref="K2" si="1">(E2+F2+($K$68*H2+$M$68)*$L$68)/(1-G2)/(1-$P$68)/(1-I2)/$N$68</f>
        <v>18.26446841712464</v>
      </c>
      <c r="L2" s="1">
        <f t="shared" ref="L2" si="2">E2+F2+($K$68*H2+$M$68)*$L$68</f>
        <v>67.3</v>
      </c>
      <c r="M2" s="13">
        <f t="shared" ref="M2" si="3">L2/(1-G2)/(1-$O$68)/$N$68</f>
        <v>14.343563512361467</v>
      </c>
      <c r="N2" s="13">
        <f t="shared" ref="N2" si="4">L2/(1-G2)/(1-$P$68)/$N$68</f>
        <v>15.524798154555942</v>
      </c>
      <c r="O2" s="13">
        <f>L2/(1-G2)/$N$68</f>
        <v>13.19607843137255</v>
      </c>
      <c r="P2" s="14">
        <f>O2*$N$68-L2</f>
        <v>22.433333333333337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1">
        <f t="shared" si="0"/>
        <v>11.025859619210001</v>
      </c>
      <c r="K3" s="12">
        <f t="shared" ref="K3:K6" si="5">(E3+F3+($K$68*H3+$M$68)*$L$68)/(1-G3)/(1-$P$68)/(1-I3)/$N$68</f>
        <v>11.933871587850826</v>
      </c>
      <c r="L3" s="1">
        <f t="shared" ref="L3:L6" si="6">E3+F3+($K$68*H3+$M$68)*$L$68</f>
        <v>38.799999999999997</v>
      </c>
      <c r="M3" s="13">
        <f t="shared" ref="M3:M6" si="7">L3/(1-G3)/(1-$O$68)/$N$68</f>
        <v>8.2693947144075022</v>
      </c>
      <c r="N3" s="13">
        <f t="shared" ref="N3:N6" si="8">L3/(1-G3)/(1-$P$68)/$N$68</f>
        <v>8.9504036908881197</v>
      </c>
      <c r="O3" s="13">
        <f t="shared" ref="O3:O6" si="9">L3/(1-G3)/$N$68</f>
        <v>7.6078431372549016</v>
      </c>
      <c r="P3" s="14">
        <f t="shared" ref="P3:P6" si="10">O3*$N$68-L3</f>
        <v>12.93333333333333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1">
        <f t="shared" si="0"/>
        <v>19.120691754962856</v>
      </c>
      <c r="K4" s="12">
        <f t="shared" si="5"/>
        <v>20.69533695831274</v>
      </c>
      <c r="L4" s="1">
        <f t="shared" si="6"/>
        <v>62.8</v>
      </c>
      <c r="M4" s="13">
        <f t="shared" si="7"/>
        <v>13.384484228473999</v>
      </c>
      <c r="N4" s="13">
        <f t="shared" si="8"/>
        <v>14.486735870818917</v>
      </c>
      <c r="O4" s="13">
        <f t="shared" si="9"/>
        <v>12.313725490196079</v>
      </c>
      <c r="P4" s="14">
        <f t="shared" si="10"/>
        <v>20.933333333333337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1">
        <f t="shared" si="0"/>
        <v>18.253848854119653</v>
      </c>
      <c r="K5" s="12">
        <f t="shared" si="5"/>
        <v>19.757106995047156</v>
      </c>
      <c r="L5" s="1">
        <f t="shared" si="6"/>
        <v>72.8</v>
      </c>
      <c r="M5" s="13">
        <f t="shared" si="7"/>
        <v>15.515771526001704</v>
      </c>
      <c r="N5" s="13">
        <f t="shared" si="8"/>
        <v>16.793540945790081</v>
      </c>
      <c r="O5" s="13">
        <f t="shared" si="9"/>
        <v>14.274509803921568</v>
      </c>
      <c r="P5" s="14">
        <f t="shared" si="10"/>
        <v>24.266666666666666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1">
        <f t="shared" si="0"/>
        <v>15.34996991123815</v>
      </c>
      <c r="K6" s="12">
        <f t="shared" si="5"/>
        <v>16.61408508039894</v>
      </c>
      <c r="L6" s="1">
        <f t="shared" si="6"/>
        <v>65.3</v>
      </c>
      <c r="M6" s="13">
        <f t="shared" si="7"/>
        <v>13.047474424552426</v>
      </c>
      <c r="N6" s="13">
        <f t="shared" si="8"/>
        <v>14.121972318339099</v>
      </c>
      <c r="O6" s="13">
        <f t="shared" si="9"/>
        <v>12.003676470588234</v>
      </c>
      <c r="P6" s="14">
        <f t="shared" si="10"/>
        <v>16.324999999999989</v>
      </c>
      <c r="Q6" s="1">
        <v>0</v>
      </c>
      <c r="R6" s="1">
        <v>1</v>
      </c>
      <c r="S6" s="7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1">
        <f t="shared" si="0"/>
        <v>17.250890125871322</v>
      </c>
      <c r="K7" s="12">
        <f t="shared" ref="K7:K49" si="11">(E7+F7+($K$68*H7+$M$68)*$L$68)/(1-G7)/(1-$P$68)/(1-I7)/$N$68</f>
        <v>18.671551665648959</v>
      </c>
      <c r="L7" s="1">
        <f t="shared" ref="L7:L49" si="12">E7+F7+($K$68*H7+$M$68)*$L$68</f>
        <v>68.8</v>
      </c>
      <c r="M7" s="13">
        <f t="shared" ref="M7:M49" si="13">L7/(1-G7)/(1-$O$68)/$N$68</f>
        <v>14.663256606990624</v>
      </c>
      <c r="N7" s="13">
        <f t="shared" ref="N7:N49" si="14">L7/(1-G7)/(1-$P$68)/$N$68</f>
        <v>15.870818915801616</v>
      </c>
      <c r="O7" s="13">
        <f t="shared" ref="O7:O49" si="15">L7/(1-G7)/$N$68</f>
        <v>13.490196078431373</v>
      </c>
      <c r="P7" s="14">
        <f t="shared" ref="P7:P49" si="16">O7*$N$68-L7</f>
        <v>22.933333333333337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5">
        <v>0.5</v>
      </c>
      <c r="J8" s="11">
        <f t="shared" si="0"/>
        <v>35.585837595907925</v>
      </c>
      <c r="K8" s="12">
        <f t="shared" si="11"/>
        <v>38.516435986159166</v>
      </c>
      <c r="L8" s="1">
        <f t="shared" si="12"/>
        <v>89.05</v>
      </c>
      <c r="M8" s="13">
        <f t="shared" si="13"/>
        <v>17.792918797953963</v>
      </c>
      <c r="N8" s="13">
        <f t="shared" si="14"/>
        <v>19.258217993079583</v>
      </c>
      <c r="O8" s="13">
        <f t="shared" si="15"/>
        <v>16.369485294117645</v>
      </c>
      <c r="P8" s="14">
        <f t="shared" si="16"/>
        <v>22.262499999999989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5">
        <v>0.2</v>
      </c>
      <c r="J9" s="11">
        <f t="shared" si="0"/>
        <v>21.059782608695649</v>
      </c>
      <c r="K9" s="12">
        <f t="shared" si="11"/>
        <v>22.794117647058822</v>
      </c>
      <c r="L9" s="1">
        <f t="shared" si="12"/>
        <v>79.05</v>
      </c>
      <c r="M9" s="13">
        <f t="shared" si="13"/>
        <v>16.84782608695652</v>
      </c>
      <c r="N9" s="13">
        <f t="shared" si="14"/>
        <v>18.235294117647058</v>
      </c>
      <c r="O9" s="13">
        <f t="shared" si="15"/>
        <v>15.5</v>
      </c>
      <c r="P9" s="14">
        <f t="shared" si="16"/>
        <v>26.349999999999994</v>
      </c>
      <c r="Q9">
        <v>1</v>
      </c>
      <c r="R9">
        <v>1</v>
      </c>
    </row>
    <row r="10" spans="1:19" ht="89.25" customHeight="1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5">
        <v>0.3</v>
      </c>
      <c r="J10" s="11">
        <f t="shared" si="0"/>
        <v>37.388868590914626</v>
      </c>
      <c r="K10" s="12">
        <f t="shared" si="11"/>
        <v>40.46795188663701</v>
      </c>
      <c r="L10" s="1">
        <f t="shared" si="12"/>
        <v>122.8</v>
      </c>
      <c r="M10" s="13">
        <f t="shared" si="13"/>
        <v>26.172208013640237</v>
      </c>
      <c r="N10" s="13">
        <f t="shared" si="14"/>
        <v>28.327566320645907</v>
      </c>
      <c r="O10" s="13">
        <f t="shared" si="15"/>
        <v>24.078431372549019</v>
      </c>
      <c r="P10" s="14">
        <f t="shared" si="16"/>
        <v>40.933333333333323</v>
      </c>
      <c r="Q10">
        <v>1</v>
      </c>
      <c r="R10">
        <v>1</v>
      </c>
    </row>
    <row r="11" spans="1:19" ht="95.25" customHeight="1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5">
        <v>0.15</v>
      </c>
      <c r="J11" s="11">
        <f t="shared" si="0"/>
        <v>32.796750413720474</v>
      </c>
      <c r="K11" s="12">
        <f t="shared" si="11"/>
        <v>35.497659271320991</v>
      </c>
      <c r="L11" s="1">
        <f t="shared" si="12"/>
        <v>130.80000000000001</v>
      </c>
      <c r="M11" s="13">
        <f t="shared" si="13"/>
        <v>27.877237851662404</v>
      </c>
      <c r="N11" s="13">
        <f t="shared" si="14"/>
        <v>30.173010380622841</v>
      </c>
      <c r="O11" s="13">
        <f t="shared" si="15"/>
        <v>25.647058823529413</v>
      </c>
      <c r="P11" s="14">
        <f t="shared" si="16"/>
        <v>43.599999999999994</v>
      </c>
      <c r="Q11">
        <v>1</v>
      </c>
      <c r="R11">
        <v>1</v>
      </c>
    </row>
    <row r="12" spans="1:19" ht="81.75" customHeight="1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5">
        <v>0.15</v>
      </c>
      <c r="J12" s="11">
        <f t="shared" si="0"/>
        <v>32.858757659419616</v>
      </c>
      <c r="K12" s="12">
        <f t="shared" si="11"/>
        <v>35.5647729960777</v>
      </c>
      <c r="L12" s="1">
        <f t="shared" si="12"/>
        <v>129.30000000000001</v>
      </c>
      <c r="M12" s="13">
        <f t="shared" si="13"/>
        <v>27.929944010506674</v>
      </c>
      <c r="N12" s="13">
        <f t="shared" si="14"/>
        <v>30.230057046666044</v>
      </c>
      <c r="O12" s="13">
        <f t="shared" si="15"/>
        <v>25.695548489666137</v>
      </c>
      <c r="P12" s="14">
        <f t="shared" si="16"/>
        <v>45.429729729729729</v>
      </c>
      <c r="Q12">
        <v>0</v>
      </c>
      <c r="R12">
        <v>1</v>
      </c>
    </row>
    <row r="13" spans="1:19" ht="89.1" customHeight="1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5">
        <v>0.15</v>
      </c>
      <c r="J13" s="11">
        <f t="shared" si="0"/>
        <v>15.182287748859135</v>
      </c>
      <c r="K13" s="12">
        <f t="shared" si="11"/>
        <v>16.432593798765183</v>
      </c>
      <c r="L13" s="1">
        <f t="shared" si="12"/>
        <v>60.55</v>
      </c>
      <c r="M13" s="13">
        <f t="shared" si="13"/>
        <v>12.904944586530265</v>
      </c>
      <c r="N13" s="13">
        <f t="shared" si="14"/>
        <v>13.967704728950405</v>
      </c>
      <c r="O13" s="13">
        <f t="shared" si="15"/>
        <v>11.872549019607844</v>
      </c>
      <c r="P13" s="14">
        <f t="shared" si="16"/>
        <v>20.183333333333337</v>
      </c>
      <c r="Q13">
        <v>1</v>
      </c>
      <c r="R13">
        <v>1</v>
      </c>
    </row>
    <row r="14" spans="1:19" ht="84" customHeight="1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5">
        <v>0.5</v>
      </c>
      <c r="J14" s="11">
        <f t="shared" si="0"/>
        <v>59.590792838874677</v>
      </c>
      <c r="K14" s="12">
        <f t="shared" si="11"/>
        <v>64.498269896193776</v>
      </c>
      <c r="L14" s="1">
        <f t="shared" si="12"/>
        <v>139.80000000000001</v>
      </c>
      <c r="M14" s="13">
        <f t="shared" si="13"/>
        <v>29.795396419437338</v>
      </c>
      <c r="N14" s="13">
        <f t="shared" si="14"/>
        <v>32.249134948096888</v>
      </c>
      <c r="O14" s="13">
        <f t="shared" si="15"/>
        <v>27.411764705882355</v>
      </c>
      <c r="P14" s="14">
        <f t="shared" si="16"/>
        <v>46.599999999999994</v>
      </c>
      <c r="Q14">
        <v>0</v>
      </c>
      <c r="R14">
        <v>1</v>
      </c>
    </row>
    <row r="15" spans="1:19" ht="90.75" customHeight="1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5">
        <v>0.15</v>
      </c>
      <c r="J15" s="11">
        <f t="shared" si="0"/>
        <v>23.017902813299234</v>
      </c>
      <c r="K15" s="12">
        <f t="shared" si="11"/>
        <v>24.913494809688583</v>
      </c>
      <c r="L15" s="1">
        <f t="shared" si="12"/>
        <v>91.8</v>
      </c>
      <c r="M15" s="13">
        <f t="shared" si="13"/>
        <v>19.565217391304348</v>
      </c>
      <c r="N15" s="13">
        <f t="shared" si="14"/>
        <v>21.176470588235293</v>
      </c>
      <c r="O15" s="13">
        <f t="shared" si="15"/>
        <v>18</v>
      </c>
      <c r="P15" s="14">
        <f t="shared" si="16"/>
        <v>30.599999999999994</v>
      </c>
      <c r="Q15">
        <v>0</v>
      </c>
      <c r="R15">
        <v>1</v>
      </c>
    </row>
    <row r="16" spans="1:19" ht="90.75" customHeight="1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5">
        <v>0.25</v>
      </c>
      <c r="J16" s="11">
        <f t="shared" si="0"/>
        <v>11.668797953964194</v>
      </c>
      <c r="K16" s="12">
        <f t="shared" si="11"/>
        <v>12.629757785467127</v>
      </c>
      <c r="L16" s="1">
        <f t="shared" si="12"/>
        <v>43.8</v>
      </c>
      <c r="M16" s="13">
        <f t="shared" si="13"/>
        <v>8.751598465473144</v>
      </c>
      <c r="N16" s="13">
        <f t="shared" si="14"/>
        <v>9.4723183391003456</v>
      </c>
      <c r="O16" s="13">
        <f t="shared" si="15"/>
        <v>8.0514705882352935</v>
      </c>
      <c r="P16" s="14">
        <f t="shared" si="16"/>
        <v>10.949999999999996</v>
      </c>
      <c r="Q16">
        <v>0</v>
      </c>
      <c r="R16">
        <v>1</v>
      </c>
    </row>
    <row r="17" spans="2:18" ht="90.75" customHeight="1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5">
        <v>0.15</v>
      </c>
      <c r="J17" s="11">
        <f t="shared" si="0"/>
        <v>16.498671079685071</v>
      </c>
      <c r="K17" s="12">
        <f t="shared" si="11"/>
        <v>17.857385168600313</v>
      </c>
      <c r="L17" s="1">
        <f t="shared" si="12"/>
        <v>65.8</v>
      </c>
      <c r="M17" s="13">
        <f t="shared" si="13"/>
        <v>14.02387041773231</v>
      </c>
      <c r="N17" s="13">
        <f t="shared" si="14"/>
        <v>15.178777393310266</v>
      </c>
      <c r="O17" s="13">
        <f t="shared" si="15"/>
        <v>12.901960784313726</v>
      </c>
      <c r="P17" s="14">
        <f t="shared" si="16"/>
        <v>21.933333333333337</v>
      </c>
      <c r="Q17" s="15">
        <v>0.15</v>
      </c>
      <c r="R17" s="15">
        <v>0.45</v>
      </c>
    </row>
    <row r="18" spans="2:18" ht="90.75" customHeight="1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5">
        <v>0.15</v>
      </c>
      <c r="J18" s="11">
        <f t="shared" si="0"/>
        <v>16.498671079685071</v>
      </c>
      <c r="K18" s="12">
        <f t="shared" si="11"/>
        <v>17.857385168600313</v>
      </c>
      <c r="L18" s="1">
        <f t="shared" si="12"/>
        <v>65.8</v>
      </c>
      <c r="M18" s="13">
        <f t="shared" si="13"/>
        <v>14.02387041773231</v>
      </c>
      <c r="N18" s="13">
        <f t="shared" si="14"/>
        <v>15.178777393310266</v>
      </c>
      <c r="O18" s="13">
        <f t="shared" si="15"/>
        <v>12.901960784313726</v>
      </c>
      <c r="P18" s="14">
        <f t="shared" si="16"/>
        <v>21.933333333333337</v>
      </c>
      <c r="Q18" s="15">
        <v>0.15</v>
      </c>
      <c r="R18" s="15">
        <v>0.4</v>
      </c>
    </row>
    <row r="19" spans="2:18" ht="90.75" customHeight="1">
      <c r="B19">
        <v>16110901</v>
      </c>
      <c r="C19" s="1" t="s">
        <v>42</v>
      </c>
      <c r="D19" s="7" t="s">
        <v>43</v>
      </c>
      <c r="E19">
        <v>18.5</v>
      </c>
      <c r="F19">
        <v>2</v>
      </c>
      <c r="G19" s="3">
        <v>0.25</v>
      </c>
      <c r="H19">
        <v>0.15</v>
      </c>
      <c r="I19" s="15">
        <v>0.5</v>
      </c>
      <c r="J19" s="11">
        <f t="shared" si="0"/>
        <v>17.071611253196931</v>
      </c>
      <c r="K19" s="12">
        <f t="shared" si="11"/>
        <v>18.477508650519031</v>
      </c>
      <c r="L19" s="1">
        <f t="shared" si="12"/>
        <v>40.049999999999997</v>
      </c>
      <c r="M19" s="13">
        <f t="shared" si="13"/>
        <v>8.5358056265984654</v>
      </c>
      <c r="N19" s="13">
        <f t="shared" si="14"/>
        <v>9.2387543252595155</v>
      </c>
      <c r="O19" s="13">
        <f t="shared" si="15"/>
        <v>7.8529411764705879</v>
      </c>
      <c r="P19" s="14">
        <f t="shared" si="16"/>
        <v>13.350000000000001</v>
      </c>
      <c r="Q19">
        <v>15</v>
      </c>
      <c r="R19">
        <v>50</v>
      </c>
    </row>
    <row r="20" spans="2:18" ht="90.75" customHeight="1">
      <c r="B20">
        <v>16111001</v>
      </c>
      <c r="C20" s="1" t="s">
        <v>18</v>
      </c>
      <c r="D20" s="7" t="s">
        <v>44</v>
      </c>
      <c r="E20">
        <v>25.5</v>
      </c>
      <c r="F20">
        <v>3</v>
      </c>
      <c r="G20" s="3">
        <v>0.25</v>
      </c>
      <c r="H20">
        <v>0.3</v>
      </c>
      <c r="I20" s="15">
        <v>0.3</v>
      </c>
      <c r="J20" s="11">
        <f t="shared" si="0"/>
        <v>18.511752527097798</v>
      </c>
      <c r="K20" s="12">
        <f t="shared" si="11"/>
        <v>20.03624979403526</v>
      </c>
      <c r="L20" s="1">
        <f t="shared" si="12"/>
        <v>60.8</v>
      </c>
      <c r="M20" s="13">
        <f t="shared" si="13"/>
        <v>12.958226768968457</v>
      </c>
      <c r="N20" s="13">
        <f t="shared" si="14"/>
        <v>14.025374855824683</v>
      </c>
      <c r="O20" s="13">
        <f t="shared" si="15"/>
        <v>11.921568627450981</v>
      </c>
      <c r="P20" s="14">
        <f t="shared" si="16"/>
        <v>20.266666666666666</v>
      </c>
      <c r="R20">
        <v>30</v>
      </c>
    </row>
    <row r="21" spans="2:18" ht="90.75" customHeight="1">
      <c r="B21">
        <v>16111901</v>
      </c>
      <c r="C21" s="1" t="s">
        <v>21</v>
      </c>
      <c r="D21" s="7" t="s">
        <v>45</v>
      </c>
      <c r="E21">
        <v>34</v>
      </c>
      <c r="F21">
        <v>5</v>
      </c>
      <c r="G21" s="3">
        <v>0.25</v>
      </c>
      <c r="H21">
        <v>0.25</v>
      </c>
      <c r="I21" s="15">
        <v>0.45</v>
      </c>
      <c r="J21" s="11">
        <f t="shared" si="0"/>
        <v>25.982329690769582</v>
      </c>
      <c r="K21" s="12">
        <f t="shared" si="11"/>
        <v>28.122050959421202</v>
      </c>
      <c r="L21" s="1">
        <f t="shared" si="12"/>
        <v>67.05</v>
      </c>
      <c r="M21" s="13">
        <f t="shared" si="13"/>
        <v>14.290281329923273</v>
      </c>
      <c r="N21" s="13">
        <f t="shared" si="14"/>
        <v>15.46712802768166</v>
      </c>
      <c r="O21" s="13">
        <f t="shared" si="15"/>
        <v>13.147058823529411</v>
      </c>
      <c r="P21" s="14">
        <f t="shared" si="16"/>
        <v>22.349999999999994</v>
      </c>
      <c r="R21">
        <v>45</v>
      </c>
    </row>
    <row r="22" spans="2:18" ht="90.95" customHeight="1">
      <c r="B22">
        <v>16112001</v>
      </c>
      <c r="C22" s="1" t="s">
        <v>21</v>
      </c>
      <c r="D22" s="7" t="s">
        <v>46</v>
      </c>
      <c r="E22">
        <v>34</v>
      </c>
      <c r="F22">
        <v>5</v>
      </c>
      <c r="G22" s="3">
        <v>0.25</v>
      </c>
      <c r="H22">
        <v>0.25</v>
      </c>
      <c r="I22" s="15">
        <v>0.45</v>
      </c>
      <c r="J22" s="11">
        <f t="shared" si="0"/>
        <v>25.982329690769582</v>
      </c>
      <c r="K22" s="12">
        <f t="shared" si="11"/>
        <v>28.122050959421202</v>
      </c>
      <c r="L22" s="1">
        <f t="shared" si="12"/>
        <v>67.05</v>
      </c>
      <c r="M22" s="13">
        <f t="shared" si="13"/>
        <v>14.290281329923273</v>
      </c>
      <c r="N22" s="13">
        <f t="shared" si="14"/>
        <v>15.46712802768166</v>
      </c>
      <c r="O22" s="13">
        <f t="shared" si="15"/>
        <v>13.147058823529411</v>
      </c>
      <c r="P22" s="14">
        <f t="shared" si="16"/>
        <v>22.349999999999994</v>
      </c>
      <c r="R22">
        <v>45</v>
      </c>
    </row>
    <row r="23" spans="2:18" ht="90.95" customHeight="1">
      <c r="B23">
        <v>16112002</v>
      </c>
      <c r="C23" t="s">
        <v>21</v>
      </c>
      <c r="D23" s="7" t="s">
        <v>47</v>
      </c>
      <c r="E23">
        <v>38</v>
      </c>
      <c r="F23">
        <v>5</v>
      </c>
      <c r="G23" s="3">
        <v>0.25</v>
      </c>
      <c r="H23">
        <v>0.25</v>
      </c>
      <c r="I23" s="15">
        <v>0.45</v>
      </c>
      <c r="J23" s="11">
        <f t="shared" si="0"/>
        <v>27.532356816244285</v>
      </c>
      <c r="K23" s="12">
        <f t="shared" si="11"/>
        <v>29.799727377582048</v>
      </c>
      <c r="L23" s="1">
        <f t="shared" si="12"/>
        <v>71.05</v>
      </c>
      <c r="M23" s="13">
        <f t="shared" si="13"/>
        <v>15.142796248934356</v>
      </c>
      <c r="N23" s="13">
        <f t="shared" si="14"/>
        <v>16.389850057670127</v>
      </c>
      <c r="O23" s="13">
        <f t="shared" si="15"/>
        <v>13.931372549019608</v>
      </c>
      <c r="P23" s="14">
        <f t="shared" si="16"/>
        <v>23.683333333333337</v>
      </c>
      <c r="R23">
        <v>45</v>
      </c>
    </row>
    <row r="24" spans="2:18" ht="90.75" customHeight="1">
      <c r="B24">
        <v>16112003</v>
      </c>
      <c r="C24" s="1" t="s">
        <v>21</v>
      </c>
      <c r="D24" s="7" t="s">
        <v>45</v>
      </c>
      <c r="E24">
        <v>35</v>
      </c>
      <c r="F24">
        <v>5</v>
      </c>
      <c r="G24" s="3">
        <v>0.25</v>
      </c>
      <c r="H24">
        <v>0.25</v>
      </c>
      <c r="I24" s="15">
        <v>0.45</v>
      </c>
      <c r="J24" s="11">
        <f t="shared" si="0"/>
        <v>26.36983647213826</v>
      </c>
      <c r="K24" s="12">
        <f t="shared" si="11"/>
        <v>28.541470063961413</v>
      </c>
      <c r="L24" s="1">
        <f t="shared" si="12"/>
        <v>68.05</v>
      </c>
      <c r="M24" s="13">
        <f t="shared" si="13"/>
        <v>14.503410059676044</v>
      </c>
      <c r="N24" s="13">
        <f t="shared" si="14"/>
        <v>15.697808535178778</v>
      </c>
      <c r="O24" s="13">
        <f t="shared" si="15"/>
        <v>13.343137254901961</v>
      </c>
      <c r="P24" s="14">
        <f t="shared" si="16"/>
        <v>22.683333333333337</v>
      </c>
      <c r="R24">
        <v>45</v>
      </c>
    </row>
    <row r="25" spans="2:18" ht="90.75" customHeight="1">
      <c r="B25">
        <v>16112301</v>
      </c>
      <c r="C25" s="1" t="s">
        <v>28</v>
      </c>
      <c r="D25" s="8" t="s">
        <v>48</v>
      </c>
      <c r="E25">
        <v>32</v>
      </c>
      <c r="F25">
        <v>3</v>
      </c>
      <c r="G25" s="3">
        <v>0.25</v>
      </c>
      <c r="H25">
        <v>0.35</v>
      </c>
      <c r="I25" s="15">
        <v>0.4</v>
      </c>
      <c r="J25" s="11">
        <f t="shared" si="0"/>
        <v>25.415601023017899</v>
      </c>
      <c r="K25" s="12">
        <f t="shared" si="11"/>
        <v>27.508650519031143</v>
      </c>
      <c r="L25" s="1">
        <f t="shared" si="12"/>
        <v>71.55</v>
      </c>
      <c r="M25" s="13">
        <f t="shared" si="13"/>
        <v>15.24936061381074</v>
      </c>
      <c r="N25" s="13">
        <f t="shared" si="14"/>
        <v>16.505190311418687</v>
      </c>
      <c r="O25" s="13">
        <f t="shared" si="15"/>
        <v>14.029411764705882</v>
      </c>
      <c r="P25" s="14">
        <f t="shared" si="16"/>
        <v>23.849999999999994</v>
      </c>
      <c r="R25">
        <v>40</v>
      </c>
    </row>
    <row r="26" spans="2:18" ht="90.75" customHeight="1">
      <c r="B26">
        <v>16112302</v>
      </c>
      <c r="C26" s="1" t="s">
        <v>28</v>
      </c>
      <c r="D26" s="7" t="s">
        <v>49</v>
      </c>
      <c r="E26">
        <v>33</v>
      </c>
      <c r="F26">
        <v>3</v>
      </c>
      <c r="G26" s="3">
        <v>0.25</v>
      </c>
      <c r="H26">
        <v>0.25</v>
      </c>
      <c r="I26" s="15">
        <v>0.4</v>
      </c>
      <c r="J26" s="11">
        <f t="shared" si="0"/>
        <v>22.751491901108267</v>
      </c>
      <c r="K26" s="12">
        <f t="shared" si="11"/>
        <v>24.625144175317189</v>
      </c>
      <c r="L26" s="1">
        <f t="shared" si="12"/>
        <v>64.05</v>
      </c>
      <c r="M26" s="13">
        <f t="shared" si="13"/>
        <v>13.650895140664959</v>
      </c>
      <c r="N26" s="13">
        <f t="shared" si="14"/>
        <v>14.775086505190311</v>
      </c>
      <c r="O26" s="13">
        <f t="shared" si="15"/>
        <v>12.558823529411764</v>
      </c>
      <c r="P26" s="14">
        <f t="shared" si="16"/>
        <v>21.349999999999994</v>
      </c>
      <c r="R26">
        <v>40</v>
      </c>
    </row>
    <row r="27" spans="2:18" ht="90.75" customHeight="1">
      <c r="B27">
        <v>16112401</v>
      </c>
      <c r="C27" s="1" t="s">
        <v>28</v>
      </c>
      <c r="D27" s="7" t="s">
        <v>50</v>
      </c>
      <c r="E27">
        <v>35</v>
      </c>
      <c r="F27">
        <v>3</v>
      </c>
      <c r="G27" s="3">
        <v>0.25</v>
      </c>
      <c r="H27">
        <v>0.22</v>
      </c>
      <c r="I27" s="15">
        <v>0.3</v>
      </c>
      <c r="J27" s="11">
        <f t="shared" si="0"/>
        <v>19.333820484715627</v>
      </c>
      <c r="K27" s="12">
        <f t="shared" si="11"/>
        <v>20.926017465809856</v>
      </c>
      <c r="L27" s="1">
        <f t="shared" si="12"/>
        <v>63.5</v>
      </c>
      <c r="M27" s="13">
        <f t="shared" si="13"/>
        <v>13.533674339300937</v>
      </c>
      <c r="N27" s="13">
        <f t="shared" si="14"/>
        <v>14.648212226066898</v>
      </c>
      <c r="O27" s="13">
        <f t="shared" si="15"/>
        <v>12.450980392156863</v>
      </c>
      <c r="P27" s="14">
        <f t="shared" si="16"/>
        <v>21.166666666666671</v>
      </c>
      <c r="Q27">
        <v>40</v>
      </c>
      <c r="R27">
        <v>30</v>
      </c>
    </row>
    <row r="28" spans="2:18" ht="90.75" customHeight="1">
      <c r="B28">
        <v>16112501</v>
      </c>
      <c r="C28" s="1" t="s">
        <v>23</v>
      </c>
      <c r="D28" s="8" t="s">
        <v>51</v>
      </c>
      <c r="E28">
        <v>26</v>
      </c>
      <c r="F28">
        <v>3</v>
      </c>
      <c r="G28" s="3">
        <v>0.25</v>
      </c>
      <c r="H28">
        <v>0.45</v>
      </c>
      <c r="I28" s="15">
        <v>0.45</v>
      </c>
      <c r="J28" s="11">
        <f t="shared" si="0"/>
        <v>28.694877160350305</v>
      </c>
      <c r="K28" s="12">
        <f t="shared" si="11"/>
        <v>31.057984691202684</v>
      </c>
      <c r="L28" s="1">
        <f t="shared" si="12"/>
        <v>74.05</v>
      </c>
      <c r="M28" s="13">
        <f t="shared" si="13"/>
        <v>15.782182438192669</v>
      </c>
      <c r="N28" s="13">
        <f t="shared" si="14"/>
        <v>17.081891580161475</v>
      </c>
      <c r="O28" s="13">
        <f t="shared" si="15"/>
        <v>14.519607843137255</v>
      </c>
      <c r="P28" s="14">
        <f t="shared" si="16"/>
        <v>24.683333333333337</v>
      </c>
      <c r="Q28">
        <v>45</v>
      </c>
      <c r="R28">
        <v>30</v>
      </c>
    </row>
    <row r="29" spans="2:18" ht="90.75" customHeight="1">
      <c r="B29">
        <v>16112801</v>
      </c>
      <c r="C29" s="1" t="s">
        <v>38</v>
      </c>
      <c r="D29" s="6" t="s">
        <v>52</v>
      </c>
      <c r="E29">
        <v>30</v>
      </c>
      <c r="F29">
        <v>1</v>
      </c>
      <c r="G29" s="3">
        <v>0.25</v>
      </c>
      <c r="H29">
        <v>0.45</v>
      </c>
      <c r="I29" s="15">
        <v>0.25</v>
      </c>
      <c r="J29" s="11">
        <f t="shared" si="0"/>
        <v>21.611253196930942</v>
      </c>
      <c r="K29" s="12">
        <f t="shared" si="11"/>
        <v>23.39100346020761</v>
      </c>
      <c r="L29" s="1">
        <f t="shared" si="12"/>
        <v>76.05</v>
      </c>
      <c r="M29" s="13">
        <f t="shared" si="13"/>
        <v>16.208439897698209</v>
      </c>
      <c r="N29" s="13">
        <f t="shared" si="14"/>
        <v>17.543252595155707</v>
      </c>
      <c r="O29" s="13">
        <f t="shared" si="15"/>
        <v>14.911764705882351</v>
      </c>
      <c r="P29" s="14">
        <f t="shared" si="16"/>
        <v>25.349999999999994</v>
      </c>
      <c r="Q29">
        <v>0</v>
      </c>
      <c r="R29">
        <v>25</v>
      </c>
    </row>
    <row r="30" spans="2:18" ht="90.75" customHeight="1">
      <c r="B30">
        <v>16112901</v>
      </c>
      <c r="C30" s="1" t="s">
        <v>23</v>
      </c>
      <c r="D30" s="8" t="s">
        <v>53</v>
      </c>
      <c r="E30">
        <v>25</v>
      </c>
      <c r="F30">
        <v>3</v>
      </c>
      <c r="G30" s="3">
        <v>0.25</v>
      </c>
      <c r="H30">
        <v>0.4</v>
      </c>
      <c r="I30" s="15">
        <v>0.45</v>
      </c>
      <c r="J30" s="11">
        <f t="shared" si="0"/>
        <v>26.660466558164767</v>
      </c>
      <c r="K30" s="12">
        <f t="shared" si="11"/>
        <v>28.856034392366574</v>
      </c>
      <c r="L30" s="1">
        <f t="shared" si="12"/>
        <v>68.8</v>
      </c>
      <c r="M30" s="13">
        <f t="shared" si="13"/>
        <v>14.663256606990624</v>
      </c>
      <c r="N30" s="13">
        <f t="shared" si="14"/>
        <v>15.870818915801616</v>
      </c>
      <c r="O30" s="13">
        <f t="shared" si="15"/>
        <v>13.490196078431373</v>
      </c>
      <c r="P30" s="14">
        <f t="shared" si="16"/>
        <v>22.933333333333337</v>
      </c>
      <c r="Q30">
        <v>30</v>
      </c>
      <c r="R30">
        <v>45</v>
      </c>
    </row>
    <row r="31" spans="2:18" ht="90.75" customHeight="1">
      <c r="B31">
        <v>16113001</v>
      </c>
      <c r="C31" s="1" t="s">
        <v>23</v>
      </c>
      <c r="D31" s="6" t="s">
        <v>54</v>
      </c>
      <c r="E31">
        <v>15</v>
      </c>
      <c r="F31">
        <v>5</v>
      </c>
      <c r="G31" s="3">
        <v>0.25</v>
      </c>
      <c r="H31">
        <v>0.25</v>
      </c>
      <c r="I31" s="15">
        <v>0.2</v>
      </c>
      <c r="J31" s="11">
        <f t="shared" si="0"/>
        <v>12.801044330775786</v>
      </c>
      <c r="K31" s="12">
        <f t="shared" si="11"/>
        <v>13.85524798154556</v>
      </c>
      <c r="L31" s="1">
        <f t="shared" si="12"/>
        <v>48.05</v>
      </c>
      <c r="M31" s="13">
        <f t="shared" si="13"/>
        <v>10.240835464620631</v>
      </c>
      <c r="N31" s="13">
        <f t="shared" si="14"/>
        <v>11.084198385236448</v>
      </c>
      <c r="O31" s="13">
        <f t="shared" si="15"/>
        <v>9.4215686274509807</v>
      </c>
      <c r="P31" s="14">
        <f t="shared" si="16"/>
        <v>16.016666666666666</v>
      </c>
      <c r="Q31">
        <v>20</v>
      </c>
      <c r="R31">
        <v>45</v>
      </c>
    </row>
    <row r="32" spans="2:18" ht="90.75" customHeight="1">
      <c r="B32">
        <v>16113002</v>
      </c>
      <c r="C32" s="1" t="s">
        <v>21</v>
      </c>
      <c r="D32" s="8" t="s">
        <v>55</v>
      </c>
      <c r="E32">
        <v>22</v>
      </c>
      <c r="F32">
        <v>5</v>
      </c>
      <c r="G32" s="3">
        <v>0.25</v>
      </c>
      <c r="H32">
        <v>0.2</v>
      </c>
      <c r="I32" s="15">
        <v>0.4</v>
      </c>
      <c r="J32" s="11">
        <f t="shared" si="0"/>
        <v>18.044899119067917</v>
      </c>
      <c r="K32" s="12">
        <f t="shared" si="11"/>
        <v>19.530949634755864</v>
      </c>
      <c r="L32" s="1">
        <f t="shared" si="12"/>
        <v>50.8</v>
      </c>
      <c r="M32" s="13">
        <f t="shared" si="13"/>
        <v>10.826939471440749</v>
      </c>
      <c r="N32" s="13">
        <f t="shared" si="14"/>
        <v>11.718569780853519</v>
      </c>
      <c r="O32" s="13">
        <f t="shared" si="15"/>
        <v>9.9607843137254903</v>
      </c>
      <c r="P32" s="14">
        <f t="shared" si="16"/>
        <v>16.933333333333337</v>
      </c>
      <c r="Q32">
        <v>20</v>
      </c>
      <c r="R32">
        <v>40</v>
      </c>
    </row>
    <row r="33" spans="2:18" ht="90.75" customHeight="1">
      <c r="B33">
        <v>16113003</v>
      </c>
      <c r="C33" s="1" t="s">
        <v>25</v>
      </c>
      <c r="D33" s="6" t="s">
        <v>56</v>
      </c>
      <c r="E33">
        <v>32</v>
      </c>
      <c r="F33">
        <v>3</v>
      </c>
      <c r="G33" s="3">
        <v>0.25</v>
      </c>
      <c r="H33">
        <v>0.3</v>
      </c>
      <c r="I33" s="15">
        <v>0.45</v>
      </c>
      <c r="J33" s="11">
        <f t="shared" si="0"/>
        <v>26.079206386111757</v>
      </c>
      <c r="K33" s="12">
        <f t="shared" si="11"/>
        <v>28.226905735556254</v>
      </c>
      <c r="L33" s="1">
        <f t="shared" si="12"/>
        <v>67.3</v>
      </c>
      <c r="M33" s="13">
        <f t="shared" si="13"/>
        <v>14.343563512361467</v>
      </c>
      <c r="N33" s="13">
        <f t="shared" si="14"/>
        <v>15.524798154555942</v>
      </c>
      <c r="O33" s="13">
        <f t="shared" si="15"/>
        <v>13.19607843137255</v>
      </c>
      <c r="P33" s="14">
        <f t="shared" si="16"/>
        <v>22.433333333333337</v>
      </c>
      <c r="Q33">
        <v>45</v>
      </c>
      <c r="R33">
        <v>30</v>
      </c>
    </row>
    <row r="34" spans="2:18" ht="90.75" customHeight="1">
      <c r="B34">
        <v>16113004</v>
      </c>
      <c r="C34" s="1" t="s">
        <v>18</v>
      </c>
      <c r="D34" s="8" t="s">
        <v>56</v>
      </c>
      <c r="E34">
        <v>36</v>
      </c>
      <c r="F34">
        <v>2</v>
      </c>
      <c r="G34" s="3">
        <v>0.25</v>
      </c>
      <c r="H34">
        <v>0.3</v>
      </c>
      <c r="I34" s="15">
        <v>0.25</v>
      </c>
      <c r="J34" s="11">
        <f t="shared" si="0"/>
        <v>19.977266268826373</v>
      </c>
      <c r="K34" s="12">
        <f t="shared" si="11"/>
        <v>21.622452902729723</v>
      </c>
      <c r="L34" s="1">
        <f t="shared" si="12"/>
        <v>70.3</v>
      </c>
      <c r="M34" s="13">
        <f t="shared" si="13"/>
        <v>14.982949701619777</v>
      </c>
      <c r="N34" s="13">
        <f t="shared" si="14"/>
        <v>16.21683967704729</v>
      </c>
      <c r="O34" s="13">
        <f t="shared" si="15"/>
        <v>13.784313725490197</v>
      </c>
      <c r="P34" s="14">
        <f t="shared" si="16"/>
        <v>23.433333333333337</v>
      </c>
      <c r="Q34">
        <v>45</v>
      </c>
      <c r="R34">
        <v>30</v>
      </c>
    </row>
    <row r="35" spans="2:18" ht="90.75" customHeight="1">
      <c r="B35">
        <v>16120201</v>
      </c>
      <c r="C35" s="1" t="s">
        <v>18</v>
      </c>
      <c r="D35" s="8" t="s">
        <v>57</v>
      </c>
      <c r="E35">
        <v>24</v>
      </c>
      <c r="F35">
        <v>4</v>
      </c>
      <c r="G35" s="3">
        <v>0.25</v>
      </c>
      <c r="H35">
        <v>0.3</v>
      </c>
      <c r="I35" s="15">
        <v>0.2</v>
      </c>
      <c r="J35" s="11">
        <f t="shared" si="0"/>
        <v>16.064578005115088</v>
      </c>
      <c r="K35" s="12">
        <f t="shared" si="11"/>
        <v>17.387543252595155</v>
      </c>
      <c r="L35" s="1">
        <f t="shared" si="12"/>
        <v>60.3</v>
      </c>
      <c r="M35" s="13">
        <f t="shared" si="13"/>
        <v>12.851662404092071</v>
      </c>
      <c r="N35" s="13">
        <f t="shared" si="14"/>
        <v>13.910034602076124</v>
      </c>
      <c r="O35" s="13">
        <f t="shared" si="15"/>
        <v>11.823529411764705</v>
      </c>
      <c r="P35" s="14">
        <f t="shared" si="16"/>
        <v>20.099999999999994</v>
      </c>
      <c r="R35">
        <v>20</v>
      </c>
    </row>
    <row r="36" spans="2:18" ht="90.75" customHeight="1">
      <c r="B36">
        <v>16120301</v>
      </c>
      <c r="C36" s="1"/>
      <c r="D36" s="8" t="s">
        <v>58</v>
      </c>
      <c r="E36">
        <v>28</v>
      </c>
      <c r="F36">
        <v>3</v>
      </c>
      <c r="G36" s="3">
        <v>0.25</v>
      </c>
      <c r="H36">
        <v>0.3</v>
      </c>
      <c r="I36" s="15">
        <v>0.45</v>
      </c>
      <c r="J36" s="11">
        <f t="shared" si="0"/>
        <v>24.529179260637054</v>
      </c>
      <c r="K36" s="12">
        <f t="shared" si="11"/>
        <v>26.549229317395405</v>
      </c>
      <c r="L36" s="1">
        <f t="shared" si="12"/>
        <v>63.3</v>
      </c>
      <c r="M36" s="13">
        <f t="shared" si="13"/>
        <v>13.491048593350381</v>
      </c>
      <c r="N36" s="13">
        <f t="shared" si="14"/>
        <v>14.602076124567473</v>
      </c>
      <c r="O36" s="13">
        <f t="shared" si="15"/>
        <v>12.411764705882351</v>
      </c>
      <c r="P36" s="14">
        <f t="shared" si="16"/>
        <v>21.099999999999994</v>
      </c>
      <c r="Q36">
        <v>45</v>
      </c>
    </row>
    <row r="37" spans="2:18" ht="90.75" customHeight="1">
      <c r="B37">
        <v>16120302</v>
      </c>
      <c r="C37" s="1"/>
      <c r="D37" s="6" t="s">
        <v>59</v>
      </c>
      <c r="E37">
        <v>6</v>
      </c>
      <c r="F37">
        <v>2</v>
      </c>
      <c r="G37" s="3">
        <v>0.25</v>
      </c>
      <c r="H37">
        <v>0.15</v>
      </c>
      <c r="I37" s="15">
        <v>0.2</v>
      </c>
      <c r="J37" s="11">
        <f t="shared" si="0"/>
        <v>7.339620630861039</v>
      </c>
      <c r="K37" s="12">
        <f t="shared" si="11"/>
        <v>7.9440599769319498</v>
      </c>
      <c r="L37" s="1">
        <f t="shared" si="12"/>
        <v>27.55</v>
      </c>
      <c r="M37" s="13">
        <f t="shared" si="13"/>
        <v>5.8716965046888321</v>
      </c>
      <c r="N37" s="13">
        <f t="shared" si="14"/>
        <v>6.3552479815455598</v>
      </c>
      <c r="O37" s="13">
        <f t="shared" si="15"/>
        <v>5.4019607843137258</v>
      </c>
      <c r="P37" s="14">
        <f t="shared" si="16"/>
        <v>9.1833333333333336</v>
      </c>
      <c r="Q37">
        <v>20</v>
      </c>
    </row>
    <row r="38" spans="2:18" ht="90.75" customHeight="1">
      <c r="B38">
        <v>16120401</v>
      </c>
      <c r="C38" s="1"/>
      <c r="D38" s="6" t="s">
        <v>60</v>
      </c>
      <c r="E38">
        <v>21</v>
      </c>
      <c r="F38">
        <v>2</v>
      </c>
      <c r="G38" s="3">
        <v>0.25</v>
      </c>
      <c r="H38">
        <v>0.1</v>
      </c>
      <c r="I38" s="15">
        <v>0.5</v>
      </c>
      <c r="J38" s="11">
        <f t="shared" si="0"/>
        <v>16.325660699062233</v>
      </c>
      <c r="K38" s="12">
        <f t="shared" si="11"/>
        <v>17.670126874279124</v>
      </c>
      <c r="L38" s="1">
        <f t="shared" si="12"/>
        <v>38.299999999999997</v>
      </c>
      <c r="M38" s="13">
        <f t="shared" si="13"/>
        <v>8.1628303495311165</v>
      </c>
      <c r="N38" s="13">
        <f t="shared" si="14"/>
        <v>8.8350634371395618</v>
      </c>
      <c r="O38" s="13">
        <f t="shared" si="15"/>
        <v>7.5098039215686274</v>
      </c>
      <c r="P38" s="14">
        <f t="shared" si="16"/>
        <v>12.766666666666666</v>
      </c>
      <c r="Q38">
        <v>20</v>
      </c>
      <c r="R38">
        <v>45</v>
      </c>
    </row>
    <row r="39" spans="2:18" ht="84" customHeight="1">
      <c r="B39">
        <v>16122001</v>
      </c>
      <c r="C39" s="1" t="s">
        <v>21</v>
      </c>
      <c r="D39" s="6" t="s">
        <v>61</v>
      </c>
      <c r="E39">
        <v>22</v>
      </c>
      <c r="F39">
        <v>5</v>
      </c>
      <c r="G39" s="3">
        <v>0.25</v>
      </c>
      <c r="H39">
        <v>0.2</v>
      </c>
      <c r="I39" s="15">
        <v>0.4</v>
      </c>
      <c r="J39" s="11">
        <f t="shared" si="0"/>
        <v>18.044899119067917</v>
      </c>
      <c r="K39" s="12">
        <f t="shared" si="11"/>
        <v>19.530949634755864</v>
      </c>
      <c r="L39" s="1">
        <f t="shared" si="12"/>
        <v>50.8</v>
      </c>
      <c r="M39" s="13">
        <f t="shared" si="13"/>
        <v>10.826939471440749</v>
      </c>
      <c r="N39" s="13">
        <f t="shared" si="14"/>
        <v>11.718569780853519</v>
      </c>
      <c r="O39" s="13">
        <f t="shared" si="15"/>
        <v>9.9607843137254903</v>
      </c>
      <c r="P39" s="14">
        <f t="shared" si="16"/>
        <v>16.933333333333337</v>
      </c>
      <c r="Q39">
        <v>20</v>
      </c>
      <c r="R39">
        <v>40</v>
      </c>
    </row>
    <row r="40" spans="2:18" ht="90.75" customHeight="1">
      <c r="B40">
        <v>17011301</v>
      </c>
      <c r="C40" s="1" t="s">
        <v>21</v>
      </c>
      <c r="D40" s="6" t="s">
        <v>62</v>
      </c>
      <c r="E40">
        <v>19</v>
      </c>
      <c r="F40">
        <v>5</v>
      </c>
      <c r="G40" s="3">
        <v>0.25</v>
      </c>
      <c r="H40">
        <v>0.2</v>
      </c>
      <c r="I40" s="15">
        <v>0.45</v>
      </c>
      <c r="J40" s="11">
        <f t="shared" si="0"/>
        <v>18.522824149422608</v>
      </c>
      <c r="K40" s="12">
        <f t="shared" si="11"/>
        <v>20.048233197022117</v>
      </c>
      <c r="L40" s="1">
        <f t="shared" si="12"/>
        <v>47.8</v>
      </c>
      <c r="M40" s="13">
        <f t="shared" si="13"/>
        <v>10.187553282182437</v>
      </c>
      <c r="N40" s="13">
        <f t="shared" si="14"/>
        <v>11.026528258362168</v>
      </c>
      <c r="O40" s="13">
        <f t="shared" si="15"/>
        <v>9.3725490196078418</v>
      </c>
      <c r="P40" s="14">
        <f t="shared" si="16"/>
        <v>15.933333333333323</v>
      </c>
      <c r="Q40">
        <v>20</v>
      </c>
      <c r="R40">
        <v>45</v>
      </c>
    </row>
    <row r="41" spans="2:18" ht="90.75" customHeight="1">
      <c r="B41">
        <v>17011302</v>
      </c>
      <c r="C41" s="1" t="s">
        <v>38</v>
      </c>
      <c r="D41" s="9" t="s">
        <v>63</v>
      </c>
      <c r="E41">
        <v>18</v>
      </c>
      <c r="F41">
        <v>2</v>
      </c>
      <c r="G41" s="3">
        <v>0.25</v>
      </c>
      <c r="H41">
        <v>0.16</v>
      </c>
      <c r="I41" s="15">
        <v>0.25</v>
      </c>
      <c r="J41" s="11">
        <f t="shared" si="0"/>
        <v>11.480534242682578</v>
      </c>
      <c r="K41" s="12">
        <f t="shared" si="11"/>
        <v>12.425990003844674</v>
      </c>
      <c r="L41" s="1">
        <f t="shared" si="12"/>
        <v>40.4</v>
      </c>
      <c r="M41" s="13">
        <f t="shared" si="13"/>
        <v>8.6104006820119352</v>
      </c>
      <c r="N41" s="13">
        <f t="shared" si="14"/>
        <v>9.3194925028835076</v>
      </c>
      <c r="O41" s="13">
        <f t="shared" si="15"/>
        <v>7.9215686274509807</v>
      </c>
      <c r="P41" s="14">
        <f t="shared" si="16"/>
        <v>13.466666666666669</v>
      </c>
      <c r="Q41">
        <v>20</v>
      </c>
      <c r="R41">
        <v>25</v>
      </c>
    </row>
    <row r="42" spans="2:18" ht="90.75" customHeight="1">
      <c r="B42">
        <v>17011303</v>
      </c>
      <c r="C42" s="1" t="s">
        <v>25</v>
      </c>
      <c r="D42" s="9" t="s">
        <v>64</v>
      </c>
      <c r="E42">
        <v>33</v>
      </c>
      <c r="F42">
        <v>3</v>
      </c>
      <c r="G42" s="3">
        <v>0.25</v>
      </c>
      <c r="H42">
        <v>0.25</v>
      </c>
      <c r="I42" s="15">
        <v>0.45</v>
      </c>
      <c r="J42" s="11">
        <f t="shared" si="0"/>
        <v>24.819809346663558</v>
      </c>
      <c r="K42" s="12">
        <f t="shared" si="11"/>
        <v>26.863793645800566</v>
      </c>
      <c r="L42" s="1">
        <f t="shared" si="12"/>
        <v>64.05</v>
      </c>
      <c r="M42" s="13">
        <f t="shared" si="13"/>
        <v>13.650895140664959</v>
      </c>
      <c r="N42" s="13">
        <f t="shared" si="14"/>
        <v>14.775086505190311</v>
      </c>
      <c r="O42" s="13">
        <f t="shared" si="15"/>
        <v>12.558823529411764</v>
      </c>
      <c r="P42" s="14">
        <f t="shared" si="16"/>
        <v>21.349999999999994</v>
      </c>
      <c r="Q42">
        <v>45</v>
      </c>
      <c r="R42">
        <v>15</v>
      </c>
    </row>
    <row r="43" spans="2:18" ht="90.75" customHeight="1">
      <c r="B43">
        <v>17011401</v>
      </c>
      <c r="C43" s="1" t="s">
        <v>65</v>
      </c>
      <c r="D43" s="9" t="s">
        <v>66</v>
      </c>
      <c r="E43">
        <v>19</v>
      </c>
      <c r="F43">
        <v>2</v>
      </c>
      <c r="G43" s="3">
        <v>0.25</v>
      </c>
      <c r="H43">
        <v>0.2</v>
      </c>
      <c r="I43" s="15">
        <v>0.25</v>
      </c>
      <c r="J43" s="11">
        <f t="shared" si="0"/>
        <v>12.730889457232166</v>
      </c>
      <c r="K43" s="12">
        <f t="shared" si="11"/>
        <v>13.779315647827758</v>
      </c>
      <c r="L43" s="1">
        <f t="shared" si="12"/>
        <v>44.8</v>
      </c>
      <c r="M43" s="13">
        <f t="shared" si="13"/>
        <v>9.5481670929241247</v>
      </c>
      <c r="N43" s="13">
        <f t="shared" si="14"/>
        <v>10.334486735870819</v>
      </c>
      <c r="O43" s="13">
        <f t="shared" si="15"/>
        <v>8.7843137254901951</v>
      </c>
      <c r="P43" s="14">
        <f t="shared" si="16"/>
        <v>14.93333333333333</v>
      </c>
      <c r="Q43">
        <v>0</v>
      </c>
      <c r="R43">
        <v>25</v>
      </c>
    </row>
    <row r="44" spans="2:18" ht="90.75" customHeight="1">
      <c r="B44">
        <v>17011501</v>
      </c>
      <c r="C44" s="1" t="s">
        <v>21</v>
      </c>
      <c r="D44" s="9" t="s">
        <v>67</v>
      </c>
      <c r="E44">
        <v>26</v>
      </c>
      <c r="F44">
        <v>2</v>
      </c>
      <c r="G44" s="3">
        <v>0.25</v>
      </c>
      <c r="H44">
        <v>0.3</v>
      </c>
      <c r="I44" s="15">
        <v>0.25</v>
      </c>
      <c r="J44" s="11">
        <f t="shared" si="0"/>
        <v>17.135549872122759</v>
      </c>
      <c r="K44" s="12">
        <f t="shared" si="11"/>
        <v>18.546712802768166</v>
      </c>
      <c r="L44" s="1">
        <f t="shared" si="12"/>
        <v>60.3</v>
      </c>
      <c r="M44" s="13">
        <f t="shared" si="13"/>
        <v>12.851662404092071</v>
      </c>
      <c r="N44" s="13">
        <f t="shared" si="14"/>
        <v>13.910034602076124</v>
      </c>
      <c r="O44" s="13">
        <f t="shared" si="15"/>
        <v>11.823529411764705</v>
      </c>
      <c r="P44" s="14">
        <f t="shared" si="16"/>
        <v>20.099999999999994</v>
      </c>
      <c r="Q44">
        <v>0</v>
      </c>
      <c r="R44">
        <v>25</v>
      </c>
    </row>
    <row r="45" spans="2:18" ht="90.75" customHeight="1">
      <c r="B45">
        <v>17011502</v>
      </c>
      <c r="C45" s="1" t="s">
        <v>25</v>
      </c>
      <c r="D45" s="9" t="s">
        <v>68</v>
      </c>
      <c r="E45">
        <v>25</v>
      </c>
      <c r="F45">
        <v>2</v>
      </c>
      <c r="G45" s="3">
        <v>0.25</v>
      </c>
      <c r="H45">
        <v>0.25</v>
      </c>
      <c r="I45" s="15">
        <v>0.45</v>
      </c>
      <c r="J45" s="11">
        <f t="shared" si="0"/>
        <v>21.332248314345499</v>
      </c>
      <c r="K45" s="12">
        <f t="shared" si="11"/>
        <v>23.089021704938656</v>
      </c>
      <c r="L45" s="1">
        <f t="shared" si="12"/>
        <v>55.05</v>
      </c>
      <c r="M45" s="13">
        <f t="shared" si="13"/>
        <v>11.732736572890024</v>
      </c>
      <c r="N45" s="13">
        <f t="shared" si="14"/>
        <v>12.698961937716263</v>
      </c>
      <c r="O45" s="13">
        <f t="shared" si="15"/>
        <v>10.794117647058822</v>
      </c>
      <c r="P45" s="14">
        <f t="shared" si="16"/>
        <v>18.349999999999994</v>
      </c>
      <c r="Q45">
        <v>45</v>
      </c>
      <c r="R45">
        <v>25</v>
      </c>
    </row>
    <row r="46" spans="2:18" ht="90.75" customHeight="1">
      <c r="B46">
        <v>17011601</v>
      </c>
      <c r="C46" s="1" t="s">
        <v>25</v>
      </c>
      <c r="D46" s="9" t="s">
        <v>69</v>
      </c>
      <c r="E46">
        <v>23</v>
      </c>
      <c r="F46">
        <v>2</v>
      </c>
      <c r="G46" s="3">
        <v>0.25</v>
      </c>
      <c r="H46">
        <v>0.25</v>
      </c>
      <c r="I46" s="15">
        <v>0.45</v>
      </c>
      <c r="J46" s="11">
        <f t="shared" si="0"/>
        <v>20.557234751608149</v>
      </c>
      <c r="K46" s="12">
        <f t="shared" si="11"/>
        <v>22.250183495858234</v>
      </c>
      <c r="L46" s="1">
        <f t="shared" si="12"/>
        <v>53.05</v>
      </c>
      <c r="M46" s="13">
        <f t="shared" si="13"/>
        <v>11.306479113384484</v>
      </c>
      <c r="N46" s="13">
        <f t="shared" si="14"/>
        <v>12.237600922722031</v>
      </c>
      <c r="O46" s="13">
        <f t="shared" si="15"/>
        <v>10.401960784313726</v>
      </c>
      <c r="P46" s="14">
        <f t="shared" si="16"/>
        <v>17.683333333333337</v>
      </c>
      <c r="Q46">
        <v>25</v>
      </c>
      <c r="R46">
        <v>45</v>
      </c>
    </row>
    <row r="47" spans="2:18" ht="90.75" customHeight="1">
      <c r="B47">
        <v>17011503</v>
      </c>
      <c r="C47" s="1" t="s">
        <v>25</v>
      </c>
      <c r="D47" s="9" t="s">
        <v>70</v>
      </c>
      <c r="E47">
        <v>29</v>
      </c>
      <c r="F47">
        <v>2</v>
      </c>
      <c r="G47" s="3">
        <v>0.2</v>
      </c>
      <c r="H47">
        <v>0.25</v>
      </c>
      <c r="I47" s="15">
        <v>0.25</v>
      </c>
      <c r="J47" s="11">
        <f t="shared" si="0"/>
        <v>15.731564364876382</v>
      </c>
      <c r="K47" s="12">
        <f t="shared" si="11"/>
        <v>17.027104959630908</v>
      </c>
      <c r="L47" s="1">
        <f t="shared" si="12"/>
        <v>59.05</v>
      </c>
      <c r="M47" s="13">
        <f t="shared" si="13"/>
        <v>11.798673273657286</v>
      </c>
      <c r="N47" s="13">
        <f t="shared" si="14"/>
        <v>12.770328719723182</v>
      </c>
      <c r="O47" s="13">
        <f t="shared" si="15"/>
        <v>10.854779411764705</v>
      </c>
      <c r="P47" s="14">
        <f t="shared" si="16"/>
        <v>14.762499999999989</v>
      </c>
      <c r="Q47">
        <v>0</v>
      </c>
      <c r="R47">
        <v>25</v>
      </c>
    </row>
    <row r="48" spans="2:18" ht="90.75" customHeight="1">
      <c r="B48">
        <v>17011504</v>
      </c>
      <c r="C48" s="1" t="s">
        <v>25</v>
      </c>
      <c r="D48" s="9" t="s">
        <v>71</v>
      </c>
      <c r="E48">
        <v>29</v>
      </c>
      <c r="F48">
        <v>2</v>
      </c>
      <c r="G48" s="3">
        <v>0.2</v>
      </c>
      <c r="H48">
        <v>0.25</v>
      </c>
      <c r="I48" s="15">
        <v>0.25</v>
      </c>
      <c r="J48" s="11">
        <f t="shared" si="0"/>
        <v>15.731564364876382</v>
      </c>
      <c r="K48" s="12">
        <f t="shared" si="11"/>
        <v>17.027104959630908</v>
      </c>
      <c r="L48" s="1">
        <f t="shared" si="12"/>
        <v>59.05</v>
      </c>
      <c r="M48" s="13">
        <f t="shared" si="13"/>
        <v>11.798673273657286</v>
      </c>
      <c r="N48" s="13">
        <f t="shared" si="14"/>
        <v>12.770328719723182</v>
      </c>
      <c r="O48" s="13">
        <f t="shared" si="15"/>
        <v>10.854779411764705</v>
      </c>
      <c r="P48" s="14">
        <f t="shared" si="16"/>
        <v>14.762499999999989</v>
      </c>
      <c r="Q48">
        <v>0</v>
      </c>
      <c r="R48">
        <v>25</v>
      </c>
    </row>
    <row r="49" spans="2:18" ht="90.75" customHeight="1">
      <c r="B49">
        <v>17011602</v>
      </c>
      <c r="C49" s="1" t="s">
        <v>28</v>
      </c>
      <c r="D49" s="9" t="s">
        <v>72</v>
      </c>
      <c r="E49">
        <v>28</v>
      </c>
      <c r="F49">
        <v>2</v>
      </c>
      <c r="G49" s="3">
        <v>0.25</v>
      </c>
      <c r="H49">
        <v>0.25</v>
      </c>
      <c r="I49" s="15">
        <v>0.25</v>
      </c>
      <c r="J49" s="11">
        <f t="shared" si="0"/>
        <v>16.496163682864449</v>
      </c>
      <c r="K49" s="12">
        <f t="shared" si="11"/>
        <v>17.854671280276815</v>
      </c>
      <c r="L49" s="1">
        <f t="shared" si="12"/>
        <v>58.05</v>
      </c>
      <c r="M49" s="13">
        <f t="shared" si="13"/>
        <v>12.372122762148337</v>
      </c>
      <c r="N49" s="13">
        <f t="shared" si="14"/>
        <v>13.391003460207612</v>
      </c>
      <c r="O49" s="13">
        <f t="shared" si="15"/>
        <v>11.382352941176469</v>
      </c>
      <c r="P49" s="14">
        <f t="shared" si="16"/>
        <v>19.349999999999994</v>
      </c>
      <c r="Q49">
        <v>0</v>
      </c>
      <c r="R49">
        <v>25</v>
      </c>
    </row>
    <row r="50" spans="2:18" ht="90.75" customHeight="1">
      <c r="B50">
        <v>17011901</v>
      </c>
      <c r="C50" s="1" t="s">
        <v>38</v>
      </c>
      <c r="D50" s="9" t="s">
        <v>73</v>
      </c>
      <c r="E50">
        <v>13</v>
      </c>
      <c r="F50">
        <v>3</v>
      </c>
      <c r="G50" s="3">
        <v>0.25</v>
      </c>
      <c r="H50">
        <v>0.25</v>
      </c>
      <c r="I50" s="15">
        <v>0.45</v>
      </c>
      <c r="J50" s="11">
        <f t="shared" ref="J50:J55" si="17">(E50+F50+($K$68*H50+$M$68)*$L$68)/(1-G50)/(1-$O$68)/(1-I50)/$N$68</f>
        <v>17.069673719290083</v>
      </c>
      <c r="K50" s="12">
        <f t="shared" ref="K50:K55" si="18">(E50+F50+($K$68*H50+$M$68)*$L$68)/(1-G50)/(1-$P$68)/(1-I50)/$N$68</f>
        <v>18.475411554996327</v>
      </c>
      <c r="L50" s="1">
        <f t="shared" ref="L50:L55" si="19">E50+F50+($K$68*H50+$M$68)*$L$68</f>
        <v>44.05</v>
      </c>
      <c r="M50" s="13">
        <f t="shared" ref="M50:M55" si="20">L50/(1-G50)/(1-$O$68)/$N$68</f>
        <v>9.3883205456095471</v>
      </c>
      <c r="N50" s="13">
        <f t="shared" ref="N50:N55" si="21">L50/(1-G50)/(1-$P$68)/$N$68</f>
        <v>10.161476355247981</v>
      </c>
      <c r="O50" s="13">
        <f t="shared" ref="O50:O55" si="22">L50/(1-G50)/$N$68</f>
        <v>8.6372549019607838</v>
      </c>
      <c r="P50" s="14">
        <f t="shared" ref="P50:P55" si="23">O50*$N$68-L50</f>
        <v>14.68333333333333</v>
      </c>
      <c r="Q50">
        <v>25</v>
      </c>
      <c r="R50">
        <v>45</v>
      </c>
    </row>
    <row r="51" spans="2:18" ht="90.75" customHeight="1">
      <c r="B51">
        <v>17011902</v>
      </c>
      <c r="C51" s="1" t="s">
        <v>21</v>
      </c>
      <c r="D51" s="9" t="s">
        <v>74</v>
      </c>
      <c r="E51">
        <v>28</v>
      </c>
      <c r="F51">
        <v>2</v>
      </c>
      <c r="G51" s="3">
        <v>0.2</v>
      </c>
      <c r="H51">
        <v>0.2</v>
      </c>
      <c r="I51" s="15">
        <v>0.25</v>
      </c>
      <c r="J51" s="11">
        <f t="shared" si="17"/>
        <v>14.332907075873825</v>
      </c>
      <c r="K51" s="12">
        <f t="shared" si="18"/>
        <v>15.51326412918108</v>
      </c>
      <c r="L51" s="1">
        <f t="shared" si="19"/>
        <v>53.8</v>
      </c>
      <c r="M51" s="13">
        <f t="shared" si="20"/>
        <v>10.749680306905368</v>
      </c>
      <c r="N51" s="13">
        <f t="shared" si="21"/>
        <v>11.634948096885811</v>
      </c>
      <c r="O51" s="13">
        <f t="shared" si="22"/>
        <v>9.8897058823529385</v>
      </c>
      <c r="P51" s="14">
        <f t="shared" si="23"/>
        <v>13.449999999999989</v>
      </c>
      <c r="Q51">
        <v>0</v>
      </c>
      <c r="R51">
        <v>25</v>
      </c>
    </row>
    <row r="52" spans="2:18" ht="90.75" customHeight="1">
      <c r="B52">
        <v>17020501</v>
      </c>
      <c r="C52" s="1" t="s">
        <v>21</v>
      </c>
      <c r="D52" s="9" t="s">
        <v>75</v>
      </c>
      <c r="E52">
        <v>58</v>
      </c>
      <c r="F52">
        <v>2</v>
      </c>
      <c r="G52" s="3">
        <v>0.2</v>
      </c>
      <c r="H52">
        <v>0.25</v>
      </c>
      <c r="I52" s="15">
        <v>0.25</v>
      </c>
      <c r="J52" s="11">
        <f t="shared" si="17"/>
        <v>23.457480818414318</v>
      </c>
      <c r="K52" s="12">
        <f t="shared" si="18"/>
        <v>25.389273356401382</v>
      </c>
      <c r="L52" s="1">
        <f t="shared" si="19"/>
        <v>88.05</v>
      </c>
      <c r="M52" s="13">
        <f t="shared" si="20"/>
        <v>17.593110613810737</v>
      </c>
      <c r="N52" s="13">
        <f t="shared" si="21"/>
        <v>19.041955017301035</v>
      </c>
      <c r="O52" s="13">
        <f t="shared" si="22"/>
        <v>16.18566176470588</v>
      </c>
      <c r="P52" s="14">
        <f t="shared" si="23"/>
        <v>22.012499999999989</v>
      </c>
      <c r="Q52">
        <v>30</v>
      </c>
      <c r="R52">
        <v>25</v>
      </c>
    </row>
    <row r="53" spans="2:18" ht="90.75" customHeight="1">
      <c r="B53">
        <v>17020502</v>
      </c>
      <c r="C53" s="1" t="s">
        <v>21</v>
      </c>
      <c r="D53" s="9" t="s">
        <v>76</v>
      </c>
      <c r="E53">
        <v>55</v>
      </c>
      <c r="F53">
        <v>2</v>
      </c>
      <c r="G53" s="3">
        <v>0.24</v>
      </c>
      <c r="H53">
        <v>0.2</v>
      </c>
      <c r="I53" s="15">
        <v>0.3</v>
      </c>
      <c r="J53" s="11">
        <f t="shared" si="17"/>
        <v>24.27744553198854</v>
      </c>
      <c r="K53" s="12">
        <f t="shared" si="18"/>
        <v>26.276764575799358</v>
      </c>
      <c r="L53" s="1">
        <f t="shared" si="19"/>
        <v>80.8</v>
      </c>
      <c r="M53" s="13">
        <f t="shared" si="20"/>
        <v>16.994211872391976</v>
      </c>
      <c r="N53" s="13">
        <f t="shared" si="21"/>
        <v>18.393735203059553</v>
      </c>
      <c r="O53" s="13">
        <f t="shared" si="22"/>
        <v>15.634674922600619</v>
      </c>
      <c r="P53" s="14">
        <f t="shared" si="23"/>
        <v>25.515789473684208</v>
      </c>
      <c r="Q53">
        <v>30</v>
      </c>
      <c r="R53">
        <v>25</v>
      </c>
    </row>
    <row r="54" spans="2:18" ht="90.75" customHeight="1">
      <c r="B54">
        <v>17020601</v>
      </c>
      <c r="C54" s="1" t="s">
        <v>28</v>
      </c>
      <c r="D54" s="9" t="s">
        <v>77</v>
      </c>
      <c r="E54">
        <v>37</v>
      </c>
      <c r="F54">
        <v>2</v>
      </c>
      <c r="G54" s="3">
        <v>0.2</v>
      </c>
      <c r="H54">
        <v>0.3</v>
      </c>
      <c r="I54" s="15">
        <v>0.3</v>
      </c>
      <c r="J54" s="11">
        <f t="shared" si="17"/>
        <v>20.35189075630252</v>
      </c>
      <c r="K54" s="12">
        <f t="shared" si="18"/>
        <v>22.027928818586258</v>
      </c>
      <c r="L54" s="1">
        <f t="shared" si="19"/>
        <v>71.3</v>
      </c>
      <c r="M54" s="13">
        <f t="shared" si="20"/>
        <v>14.246323529411763</v>
      </c>
      <c r="N54" s="13">
        <f t="shared" si="21"/>
        <v>15.41955017301038</v>
      </c>
      <c r="O54" s="13">
        <f t="shared" si="22"/>
        <v>13.106617647058822</v>
      </c>
      <c r="P54" s="14">
        <f t="shared" si="23"/>
        <v>17.824999999999989</v>
      </c>
      <c r="Q54">
        <v>30</v>
      </c>
      <c r="R54">
        <v>25</v>
      </c>
    </row>
    <row r="55" spans="2:18" ht="90.75" customHeight="1">
      <c r="B55">
        <v>17020701</v>
      </c>
      <c r="C55" s="1" t="s">
        <v>21</v>
      </c>
      <c r="D55" s="9" t="s">
        <v>76</v>
      </c>
      <c r="E55">
        <v>60</v>
      </c>
      <c r="F55">
        <v>2</v>
      </c>
      <c r="G55" s="3">
        <v>0.2</v>
      </c>
      <c r="H55">
        <v>0.2</v>
      </c>
      <c r="I55" s="15">
        <v>0.3</v>
      </c>
      <c r="J55" s="11">
        <f t="shared" si="17"/>
        <v>24.490774570697841</v>
      </c>
      <c r="K55" s="12">
        <f t="shared" si="18"/>
        <v>26.507661888284723</v>
      </c>
      <c r="L55" s="1">
        <f t="shared" si="19"/>
        <v>85.8</v>
      </c>
      <c r="M55" s="13">
        <f t="shared" si="20"/>
        <v>17.14354219948849</v>
      </c>
      <c r="N55" s="13">
        <f t="shared" si="21"/>
        <v>18.555363321799305</v>
      </c>
      <c r="O55" s="13">
        <f t="shared" si="22"/>
        <v>15.772058823529409</v>
      </c>
      <c r="P55" s="14">
        <f t="shared" si="23"/>
        <v>21.449999999999989</v>
      </c>
      <c r="Q55">
        <v>30</v>
      </c>
      <c r="R55">
        <v>25</v>
      </c>
    </row>
    <row r="56" spans="2:18" ht="90.75" customHeight="1">
      <c r="B56">
        <v>17020801</v>
      </c>
      <c r="C56" s="1" t="s">
        <v>25</v>
      </c>
      <c r="D56" s="9" t="s">
        <v>78</v>
      </c>
      <c r="E56">
        <v>24.5</v>
      </c>
      <c r="F56">
        <v>2</v>
      </c>
      <c r="G56" s="3">
        <v>0.2</v>
      </c>
      <c r="H56">
        <v>0.18</v>
      </c>
      <c r="I56" s="15">
        <v>0.25</v>
      </c>
      <c r="J56" s="11">
        <f>(E56+F56+($K$68*H56+$M$68)*$L$68)/(1-G56)/(1-$O$68)/(1-I56)/$N$68</f>
        <v>12.947570332480817</v>
      </c>
      <c r="K56" s="12">
        <f>(E56+F56+($K$68*H56+$M$68)*$L$68)/(1-G56)/(1-$P$68)/(1-I56)/$N$68</f>
        <v>14.013840830449828</v>
      </c>
      <c r="L56" s="1">
        <f>E56+F56+($K$68*H56+$M$68)*$L$68</f>
        <v>48.599999999999994</v>
      </c>
      <c r="M56" s="13">
        <f>L56/(1-G56)/(1-$O$68)/$N$68</f>
        <v>9.7106777493606113</v>
      </c>
      <c r="N56" s="13">
        <f>L56/(1-G56)/(1-$P$68)/$N$68</f>
        <v>10.510380622837371</v>
      </c>
      <c r="O56" s="13">
        <f>L56/(1-G56)/$N$68</f>
        <v>8.9338235294117645</v>
      </c>
      <c r="P56" s="14">
        <f>O56*$N$68-L56</f>
        <v>12.150000000000006</v>
      </c>
      <c r="Q56">
        <v>30</v>
      </c>
      <c r="R56">
        <v>25</v>
      </c>
    </row>
    <row r="57" spans="2:18" ht="90.75" customHeight="1">
      <c r="B57">
        <v>17020901</v>
      </c>
      <c r="C57" s="1" t="s">
        <v>25</v>
      </c>
      <c r="D57" s="9" t="s">
        <v>79</v>
      </c>
      <c r="E57">
        <v>30</v>
      </c>
      <c r="F57">
        <v>2</v>
      </c>
      <c r="G57" s="3">
        <v>0.2</v>
      </c>
      <c r="H57">
        <v>0.18</v>
      </c>
      <c r="I57" s="15">
        <v>0.45</v>
      </c>
      <c r="J57" s="11">
        <f>(E57+F57+($K$68*H57+$M$68)*$L$68)/(1-G57)/(1-$O$68)/(1-I57)/$N$68</f>
        <v>19.653859567542423</v>
      </c>
      <c r="K57" s="12">
        <f>(E57+F57+($K$68*H57+$M$68)*$L$68)/(1-G57)/(1-$P$68)/(1-I57)/$N$68</f>
        <v>21.272412708398864</v>
      </c>
      <c r="L57" s="1">
        <f>E57+F57+($K$68*H57+$M$68)*$L$68</f>
        <v>54.099999999999994</v>
      </c>
      <c r="M57" s="13">
        <f>L57/(1-G57)/(1-$O$68)/$N$68</f>
        <v>10.809622762148335</v>
      </c>
      <c r="N57" s="13">
        <f>L57/(1-G57)/(1-$P$68)/$N$68</f>
        <v>11.699826989619377</v>
      </c>
      <c r="O57" s="13">
        <f>L57/(1-G57)/$N$68</f>
        <v>9.9448529411764692</v>
      </c>
      <c r="P57" s="14">
        <f>O57*$N$68-L57</f>
        <v>13.524999999999991</v>
      </c>
      <c r="Q57">
        <v>45</v>
      </c>
      <c r="R57">
        <v>30</v>
      </c>
    </row>
    <row r="58" spans="2:18" ht="90.75" customHeight="1">
      <c r="B58">
        <v>17020901</v>
      </c>
      <c r="C58" s="1" t="s">
        <v>21</v>
      </c>
      <c r="D58" s="5" t="s">
        <v>80</v>
      </c>
      <c r="E58">
        <v>49</v>
      </c>
      <c r="F58">
        <v>2</v>
      </c>
      <c r="G58" s="3">
        <v>0.2</v>
      </c>
      <c r="H58">
        <v>0.2</v>
      </c>
      <c r="I58" s="15">
        <v>0.4</v>
      </c>
      <c r="J58" s="11">
        <f>(E58+F58+($K$68*H58+$M$68)*$L$68)/(1-G58)/(1-$O$68)/(1-I58)/$N$68</f>
        <v>24.909420289855071</v>
      </c>
      <c r="K58" s="12">
        <f>(E58+F58+($K$68*H58+$M$68)*$L$68)/(1-G58)/(1-$P$68)/(1-I58)/$N$68</f>
        <v>26.960784313725487</v>
      </c>
      <c r="L58" s="1">
        <f>E58+F58+($K$68*H58+$M$68)*$L$68</f>
        <v>74.8</v>
      </c>
      <c r="M58" s="13">
        <f>L58/(1-G58)/(1-$O$68)/$N$68</f>
        <v>14.945652173913041</v>
      </c>
      <c r="N58" s="13">
        <f>L58/(1-G58)/(1-$P$68)/$N$68</f>
        <v>16.176470588235293</v>
      </c>
      <c r="O58" s="13">
        <f>L58/(1-G58)/$N$68</f>
        <v>13.749999999999998</v>
      </c>
      <c r="P58" s="14">
        <f>O58*$N$68-L58</f>
        <v>18.699999999999989</v>
      </c>
      <c r="Q58">
        <v>0</v>
      </c>
      <c r="R58">
        <v>40</v>
      </c>
    </row>
    <row r="59" spans="2:18" ht="90.75" customHeight="1">
      <c r="B59">
        <v>17021104</v>
      </c>
      <c r="C59" s="1" t="s">
        <v>21</v>
      </c>
      <c r="D59" s="10" t="s">
        <v>81</v>
      </c>
      <c r="E59">
        <v>29</v>
      </c>
      <c r="F59">
        <v>2</v>
      </c>
      <c r="G59" s="3">
        <v>0.2</v>
      </c>
      <c r="H59">
        <v>0.2</v>
      </c>
      <c r="I59" s="15">
        <v>0.3</v>
      </c>
      <c r="J59" s="11">
        <f t="shared" ref="J59:J60" si="24">(E59+F59+($K$68*H59+$M$68)*$L$68)/(1-G59)/(1-$O$68)/(1-I59)/$N$68</f>
        <v>15.642126415783704</v>
      </c>
      <c r="K59" s="12">
        <f t="shared" ref="K59:K60" si="25">(E59+F59+($K$68*H59+$M$68)*$L$68)/(1-G59)/(1-$P$68)/(1-I59)/$N$68</f>
        <v>16.930301532377655</v>
      </c>
      <c r="L59" s="1">
        <f t="shared" ref="L59:L60" si="26">E59+F59+($K$68*H59+$M$68)*$L$68</f>
        <v>54.8</v>
      </c>
      <c r="M59" s="13">
        <f t="shared" ref="M59:M60" si="27">L59/(1-G59)/(1-$O$68)/$N$68</f>
        <v>10.949488491048593</v>
      </c>
      <c r="N59" s="13">
        <f t="shared" ref="N59:N60" si="28">L59/(1-G59)/(1-$P$68)/$N$68</f>
        <v>11.851211072664359</v>
      </c>
      <c r="O59" s="13">
        <f t="shared" ref="O59:O60" si="29">L59/(1-G59)/$N$68</f>
        <v>10.073529411764705</v>
      </c>
      <c r="P59" s="14">
        <f t="shared" ref="P59:P60" si="30">O59*$N$68-L59</f>
        <v>13.699999999999989</v>
      </c>
      <c r="Q59">
        <v>30</v>
      </c>
      <c r="R59">
        <v>45</v>
      </c>
    </row>
    <row r="60" spans="2:18" ht="90.75" customHeight="1">
      <c r="B60">
        <v>17021105</v>
      </c>
      <c r="C60" s="1" t="s">
        <v>21</v>
      </c>
      <c r="D60" s="10" t="s">
        <v>82</v>
      </c>
      <c r="E60">
        <v>29</v>
      </c>
      <c r="F60">
        <v>2</v>
      </c>
      <c r="G60" s="3">
        <v>0.2</v>
      </c>
      <c r="H60">
        <v>0.2</v>
      </c>
      <c r="I60" s="15">
        <v>0.3</v>
      </c>
      <c r="J60" s="11">
        <f t="shared" si="24"/>
        <v>15.642126415783704</v>
      </c>
      <c r="K60" s="12">
        <f t="shared" si="25"/>
        <v>16.930301532377655</v>
      </c>
      <c r="L60" s="1">
        <f t="shared" si="26"/>
        <v>54.8</v>
      </c>
      <c r="M60" s="13">
        <f t="shared" si="27"/>
        <v>10.949488491048593</v>
      </c>
      <c r="N60" s="13">
        <f t="shared" si="28"/>
        <v>11.851211072664359</v>
      </c>
      <c r="O60" s="13">
        <f t="shared" si="29"/>
        <v>10.073529411764705</v>
      </c>
      <c r="P60" s="14">
        <f t="shared" si="30"/>
        <v>13.699999999999989</v>
      </c>
      <c r="Q60">
        <v>30</v>
      </c>
      <c r="R60">
        <v>45</v>
      </c>
    </row>
    <row r="61" spans="2:18" ht="90.75" customHeight="1">
      <c r="B61">
        <v>17021101</v>
      </c>
      <c r="C61" s="1" t="s">
        <v>21</v>
      </c>
      <c r="D61" s="18" t="s">
        <v>89</v>
      </c>
      <c r="E61">
        <v>26</v>
      </c>
      <c r="F61">
        <v>2</v>
      </c>
      <c r="G61" s="3">
        <v>0.2</v>
      </c>
      <c r="H61">
        <v>0.09</v>
      </c>
      <c r="I61" s="15">
        <v>0.25</v>
      </c>
      <c r="J61" s="11">
        <f>(E61+F61+($K$68*H61+$M$68)*$L$68)/(1-G61)/(1-$O$68)/(1-I61)/$N$68</f>
        <v>11.309143222506394</v>
      </c>
      <c r="K61" s="12">
        <f>(E61+F61+($K$68*H61+$M$68)*$L$68)/(1-G61)/(1-$P$68)/(1-I61)/$N$68</f>
        <v>12.240484429065743</v>
      </c>
      <c r="L61" s="1">
        <f>E61+F61+($K$68*H61+$M$68)*$L$68</f>
        <v>42.45</v>
      </c>
      <c r="M61" s="13">
        <f>L61/(1-G61)/(1-$O$68)/$N$68</f>
        <v>8.4818574168797962</v>
      </c>
      <c r="N61" s="13">
        <f>L61/(1-G61)/(1-$P$68)/$N$68</f>
        <v>9.1803633217993088</v>
      </c>
      <c r="O61" s="13">
        <f>L61/(1-G61)/$N$68</f>
        <v>7.8033088235294121</v>
      </c>
      <c r="P61" s="14">
        <f>O61*$N$68-L61</f>
        <v>10.612499999999997</v>
      </c>
      <c r="Q61">
        <v>25</v>
      </c>
      <c r="R61">
        <v>40</v>
      </c>
    </row>
    <row r="62" spans="2:18" ht="90.75" customHeight="1">
      <c r="B62">
        <v>17021102</v>
      </c>
      <c r="C62" s="1" t="s">
        <v>21</v>
      </c>
      <c r="D62" s="9" t="s">
        <v>90</v>
      </c>
      <c r="E62">
        <v>24</v>
      </c>
      <c r="F62">
        <v>2</v>
      </c>
      <c r="G62" s="3">
        <v>0.25</v>
      </c>
      <c r="H62">
        <v>0.1</v>
      </c>
      <c r="I62" s="15">
        <v>0.25</v>
      </c>
      <c r="J62" s="11">
        <f>(E62+F62+($K$68*H62+$M$68)*$L$68)/(1-G62)/(1-$O$68)/(1-I62)/$N$68</f>
        <v>11.736288718385904</v>
      </c>
      <c r="K62" s="12">
        <f>(E62+F62+($K$68*H62+$M$68)*$L$68)/(1-G62)/(1-$P$68)/(1-I62)/$N$68</f>
        <v>12.702806612841213</v>
      </c>
      <c r="L62" s="1">
        <f>E62+F62+($K$68*H62+$M$68)*$L$68</f>
        <v>41.3</v>
      </c>
      <c r="M62" s="13">
        <f>L62/(1-G62)/(1-$O$68)/$N$68</f>
        <v>8.8022165387894287</v>
      </c>
      <c r="N62" s="13">
        <f>L62/(1-G62)/(1-$P$68)/$N$68</f>
        <v>9.5271049596309112</v>
      </c>
      <c r="O62" s="13">
        <f>L62/(1-G62)/$N$68</f>
        <v>8.0980392156862742</v>
      </c>
      <c r="P62" s="14">
        <f>O62*$N$68-L62</f>
        <v>13.766666666666666</v>
      </c>
      <c r="Q62">
        <v>25</v>
      </c>
      <c r="R62">
        <v>40</v>
      </c>
    </row>
    <row r="63" spans="2:18" ht="90.75" customHeight="1">
      <c r="B63">
        <v>17021103</v>
      </c>
      <c r="C63" s="1" t="s">
        <v>21</v>
      </c>
      <c r="D63" s="9" t="s">
        <v>91</v>
      </c>
      <c r="E63">
        <v>24</v>
      </c>
      <c r="F63">
        <v>2</v>
      </c>
      <c r="G63" s="3">
        <v>0.25</v>
      </c>
      <c r="H63">
        <v>0.1</v>
      </c>
      <c r="I63" s="15">
        <v>0.4</v>
      </c>
      <c r="J63" s="11">
        <f>(E63+F63+($K$68*H63+$M$68)*$L$68)/(1-G63)/(1-$O$68)/(1-I63)/$N$68</f>
        <v>14.670360897982381</v>
      </c>
      <c r="K63" s="12">
        <f>(E63+F63+($K$68*H63+$M$68)*$L$68)/(1-G63)/(1-$P$68)/(1-I63)/$N$68</f>
        <v>15.878508266051519</v>
      </c>
      <c r="L63" s="1">
        <f>E63+F63+($K$68*H63+$M$68)*$L$68</f>
        <v>41.3</v>
      </c>
      <c r="M63" s="13">
        <f>L63/(1-G63)/(1-$O$68)/$N$68</f>
        <v>8.8022165387894287</v>
      </c>
      <c r="N63" s="13">
        <f>L63/(1-G63)/(1-$P$68)/$N$68</f>
        <v>9.5271049596309112</v>
      </c>
      <c r="O63" s="13">
        <f>L63/(1-G63)/$N$68</f>
        <v>8.0980392156862742</v>
      </c>
      <c r="P63" s="14">
        <f>O63*$N$68-L63</f>
        <v>13.766666666666666</v>
      </c>
      <c r="Q63">
        <v>25</v>
      </c>
      <c r="R63">
        <v>40</v>
      </c>
    </row>
    <row r="64" spans="2:18" ht="90.75" customHeight="1">
      <c r="C64" s="1"/>
      <c r="D64" s="9"/>
      <c r="G64" s="3"/>
      <c r="I64" s="15"/>
      <c r="J64" s="11"/>
      <c r="K64" s="12"/>
      <c r="L64" s="1"/>
      <c r="M64" s="13"/>
      <c r="N64" s="13"/>
      <c r="O64" s="13"/>
      <c r="P64" s="14"/>
    </row>
    <row r="65" spans="3:16" ht="90.75" customHeight="1">
      <c r="C65" s="1"/>
      <c r="D65" s="9"/>
      <c r="G65" s="3"/>
      <c r="I65" s="15"/>
      <c r="J65" s="11"/>
      <c r="K65" s="12"/>
      <c r="L65" s="1"/>
      <c r="M65" s="13"/>
      <c r="N65" s="13"/>
      <c r="O65" s="13"/>
      <c r="P65" s="14"/>
    </row>
    <row r="67" spans="3:16">
      <c r="K67" s="16" t="s">
        <v>83</v>
      </c>
      <c r="L67" s="16" t="s">
        <v>84</v>
      </c>
      <c r="M67" s="16" t="s">
        <v>85</v>
      </c>
      <c r="N67" s="16" t="s">
        <v>86</v>
      </c>
      <c r="O67" s="16" t="s">
        <v>87</v>
      </c>
      <c r="P67" s="16" t="s">
        <v>88</v>
      </c>
    </row>
    <row r="68" spans="3:16">
      <c r="K68" s="17">
        <v>100</v>
      </c>
      <c r="L68" s="15">
        <v>0.85</v>
      </c>
      <c r="M68">
        <v>8</v>
      </c>
      <c r="N68">
        <v>6.8</v>
      </c>
      <c r="O68" s="15">
        <v>0.08</v>
      </c>
      <c r="P68" s="15">
        <v>0.15</v>
      </c>
    </row>
  </sheetData>
  <phoneticPr fontId="5" type="noConversion"/>
  <dataValidations count="3">
    <dataValidation type="custom" allowBlank="1" showInputMessage="1" showErrorMessage="1" sqref="C1">
      <formula1>"爬爬服"</formula1>
    </dataValidation>
    <dataValidation type="list" showInputMessage="1" showErrorMessage="1" sqref="C2:C65">
      <formula1>"爬爬服,婴儿套装,连衣裙,套装,外套,鞋子,裤子,衬衫,T-shirt,袜子,口水巾,手套"</formula1>
    </dataValidation>
    <dataValidation type="list" allowBlank="1" showInputMessage="1" showErrorMessage="1" sqref="Q2:Q6 R2:R4">
      <formula1>"0,1"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9" r:id="rId14"/>
    <hyperlink ref="D20" r:id="rId15"/>
    <hyperlink ref="D21" r:id="rId16"/>
    <hyperlink ref="D22" r:id="rId17"/>
    <hyperlink ref="D23" r:id="rId18" tooltip="https://detail.1688.com/offer/542005628301.html?spm=a2615.7691456.0.0.E27Va6"/>
    <hyperlink ref="D24" r:id="rId19"/>
    <hyperlink ref="D25" r:id="rId20"/>
    <hyperlink ref="D26" r:id="rId21" tooltip="https://detail.1688.com/offer/535604104982.html?spm=a2615.7691456.0.0.ceDRcB"/>
    <hyperlink ref="D18" r:id="rId22"/>
    <hyperlink ref="D28" r:id="rId23"/>
    <hyperlink ref="D29" r:id="rId24"/>
    <hyperlink ref="D30" r:id="rId25"/>
    <hyperlink ref="D31" r:id="rId26"/>
    <hyperlink ref="D32" r:id="rId27" tooltip="https://detail.1688.com/offer/522866160965.html?spm=b26110380.8015204.1688002.2.oTUzYR"/>
    <hyperlink ref="D33" r:id="rId28"/>
    <hyperlink ref="D34" r:id="rId29"/>
    <hyperlink ref="D37" r:id="rId30"/>
    <hyperlink ref="D38" r:id="rId31"/>
    <hyperlink ref="D39" r:id="rId32"/>
    <hyperlink ref="D40" r:id="rId33"/>
    <hyperlink ref="D41" r:id="rId34"/>
    <hyperlink ref="D42" r:id="rId35"/>
    <hyperlink ref="D43" r:id="rId36"/>
    <hyperlink ref="D44" r:id="rId37"/>
    <hyperlink ref="D45" r:id="rId38"/>
    <hyperlink ref="D46" r:id="rId39"/>
    <hyperlink ref="D49" r:id="rId40"/>
    <hyperlink ref="D50" r:id="rId41"/>
    <hyperlink ref="D52" r:id="rId42"/>
    <hyperlink ref="D51" r:id="rId43"/>
    <hyperlink ref="D53" r:id="rId44"/>
    <hyperlink ref="D54" r:id="rId45"/>
    <hyperlink ref="D55" r:id="rId46"/>
    <hyperlink ref="D56" r:id="rId47"/>
    <hyperlink ref="D57" r:id="rId48" tooltip="https://detail.1688.com/offer/1148584816.html?spm=0.0.0.0.oGhpUj"/>
    <hyperlink ref="D58" r:id="rId49"/>
    <hyperlink ref="D60" r:id="rId50"/>
    <hyperlink ref="D63" r:id="rId51"/>
    <hyperlink ref="D59" r:id="rId52" tooltip="https://detail.1688.com/offer/543452736487.html?spm=a2615.7691456.0.0.UWc1Wy"/>
  </hyperlinks>
  <pageMargins left="0.69930555555555596" right="0.69930555555555596" top="0.75" bottom="0.75" header="0.3" footer="0.3"/>
  <pageSetup paperSize="9" orientation="portrait" horizontalDpi="200" verticalDpi="300"/>
  <drawing r:id="rId5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0" sqref="C20:C21"/>
    </sheetView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2017-02-11T11:19:23Z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