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  <fileRecoveryPr autoRecover="0"/>
</workbook>
</file>

<file path=xl/calcChain.xml><?xml version="1.0" encoding="utf-8"?>
<calcChain xmlns="http://schemas.openxmlformats.org/spreadsheetml/2006/main">
  <c r="N49" i="1"/>
  <c r="L49"/>
  <c r="M49" s="1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O49" l="1"/>
  <c r="P49" s="1"/>
</calcChain>
</file>

<file path=xl/sharedStrings.xml><?xml version="1.0" encoding="utf-8"?>
<sst xmlns="http://schemas.openxmlformats.org/spreadsheetml/2006/main" count="118" uniqueCount="79">
  <si>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</si>
  <si>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</si>
  <si>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</si>
  <si>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</si>
  <si>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</si>
  <si>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</si>
  <si>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</si>
  <si>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</si>
  <si>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</si>
  <si>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</si>
  <si>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</si>
  <si>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</si>
  <si>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</si>
  <si>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</si>
  <si>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</si>
  <si>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</si>
  <si>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</si>
  <si>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</si>
  <si>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</si>
  <si>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</si>
  <si>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</si>
  <si>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</si>
  <si>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</si>
  <si>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</si>
  <si>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</si>
  <si>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</si>
  <si>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</si>
  <si>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</si>
  <si>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</si>
  <si>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</si>
  <si>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</si>
  <si>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</si>
  <si>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</si>
  <si>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</si>
  <si>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</si>
  <si>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</si>
  <si>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</si>
  <si>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</si>
  <si>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</si>
  <si>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</si>
  <si>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</si>
  <si>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</si>
  <si>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</si>
  <si>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</si>
  <si>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</si>
  <si>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</si>
  <si>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</si>
  <si>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</si>
  <si>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</si>
  <si>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</si>
  <si>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</si>
  <si>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</si>
  <si>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</si>
  <si>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</si>
  <si>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</si>
  <si>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</si>
  <si>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</si>
  <si>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</si>
  <si>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</si>
  <si>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</si>
  <si>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</si>
  <si>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</si>
  <si>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</si>
  <si>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</si>
  <si>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</si>
  <si>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</si>
  <si>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</si>
  <si>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</si>
  <si>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</si>
  <si>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</si>
  <si>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</si>
  <si>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</si>
  <si>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</si>
  <si>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</si>
  <si>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</si>
  <si>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</si>
  <si>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</si>
  <si>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</si>
  <si>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https://detail.1688.com/offer/527560763616.html?spm=b26110380.sw311.0.0.p4j2tp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</si>
</sst>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0.00_);[Red]\(0.00\)"/>
    <numFmt numFmtId="180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967691</xdr:colOff>
      <xdr:row>46</xdr:row>
      <xdr:rowOff>1027043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0" y="50653950"/>
          <a:ext cx="967105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960782</xdr:colOff>
      <xdr:row>47</xdr:row>
      <xdr:rowOff>1026202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0" y="51806475"/>
          <a:ext cx="960755" cy="102616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45</xdr:row>
      <xdr:rowOff>67310</xdr:rowOff>
    </xdr:from>
    <xdr:to>
      <xdr:col>0</xdr:col>
      <xdr:colOff>957580</xdr:colOff>
      <xdr:row>45</xdr:row>
      <xdr:rowOff>1083310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2860" y="49568735"/>
          <a:ext cx="934720" cy="101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48</xdr:row>
      <xdr:rowOff>66261</xdr:rowOff>
    </xdr:from>
    <xdr:to>
      <xdr:col>0</xdr:col>
      <xdr:colOff>1013267</xdr:colOff>
      <xdr:row>48</xdr:row>
      <xdr:rowOff>1076740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" y="52975565"/>
          <a:ext cx="1013266" cy="101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5"/>
  <sheetViews>
    <sheetView tabSelected="1" zoomScale="115" zoomScaleNormal="115" workbookViewId="0">
      <pane ySplit="1" topLeftCell="A47" activePane="bottomLeft" state="frozen"/>
      <selection pane="bottomLeft" activeCell="G50" sqref="G50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1.25" customWidth="1"/>
    <col min="11" max="11" width="10.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5" si="0">(E2+F2+($K$55*H2+$M$55)*$L$55)/(1-G2)/(1-$O$55)/(1-I2)/$N$55</f>
        <v>16.874780602778198</v>
      </c>
      <c r="K2" s="11">
        <f t="shared" ref="K2" si="1">(E2+F2+($K$55*H2+$M$55)*$L$55)/(1-G2)/(1-$P$55)/(1-I2)/$N$55</f>
        <v>18.264468417124601</v>
      </c>
      <c r="L2" s="1">
        <f t="shared" ref="L2" si="2">E2+F2+($K$55*H2+$M$55)*$L$55</f>
        <v>67.3</v>
      </c>
      <c r="M2" s="12">
        <f t="shared" ref="M2" si="3">L2/(1-G2)/(1-$O$55)/$N$55</f>
        <v>14.3435635123615</v>
      </c>
      <c r="N2" s="12">
        <f t="shared" ref="N2" si="4">L2/(1-G2)/(1-$P$55)/$N$55</f>
        <v>15.524798154555899</v>
      </c>
      <c r="O2" s="12">
        <f>L2/(1-G2)/$N$55</f>
        <v>13.1960784313726</v>
      </c>
      <c r="P2" s="13">
        <f>O2*$N$55-L2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ref="K3:K6" si="5">(E3+F3+($K$55*H3+$M$55)*$L$55)/(1-G3)/(1-$P$55)/(1-I3)/$N$55</f>
        <v>11.933871587850801</v>
      </c>
      <c r="L3" s="1">
        <f t="shared" ref="L3:L6" si="6">E3+F3+($K$55*H3+$M$55)*$L$55</f>
        <v>38.799999999999997</v>
      </c>
      <c r="M3" s="12">
        <f t="shared" ref="M3:M6" si="7">L3/(1-G3)/(1-$O$55)/$N$55</f>
        <v>8.2693947144075004</v>
      </c>
      <c r="N3" s="12">
        <f t="shared" ref="N3:N6" si="8">L3/(1-G3)/(1-$P$55)/$N$55</f>
        <v>8.9504036908881197</v>
      </c>
      <c r="O3" s="12">
        <f t="shared" ref="O3:O6" si="9">L3/(1-G3)/$N$55</f>
        <v>7.6078431372548998</v>
      </c>
      <c r="P3" s="13">
        <f t="shared" ref="P3:P6" si="10">O3*$N$55-L3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5"/>
        <v>20.695336958312701</v>
      </c>
      <c r="L4" s="1">
        <f t="shared" si="6"/>
        <v>62.8</v>
      </c>
      <c r="M4" s="12">
        <f t="shared" si="7"/>
        <v>13.384484228473999</v>
      </c>
      <c r="N4" s="12">
        <f t="shared" si="8"/>
        <v>14.486735870818899</v>
      </c>
      <c r="O4" s="12">
        <f t="shared" si="9"/>
        <v>12.3137254901961</v>
      </c>
      <c r="P4" s="13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5"/>
        <v>19.757106995047199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16.793540945790099</v>
      </c>
      <c r="O5" s="12">
        <f t="shared" si="9"/>
        <v>14.2745098039216</v>
      </c>
      <c r="P5" s="13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16.614085080398901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ref="K7:K45" si="11">(E7+F7+($K$55*H7+$M$55)*$L$55)/(1-G7)/(1-$P$55)/(1-I7)/$N$55</f>
        <v>18.671551665649002</v>
      </c>
      <c r="L7" s="1">
        <f t="shared" ref="L7:L45" si="12">E7+F7+($K$55*H7+$M$55)*$L$55</f>
        <v>68.8</v>
      </c>
      <c r="M7" s="12">
        <f t="shared" ref="M7:M45" si="13">L7/(1-G7)/(1-$O$55)/$N$55</f>
        <v>14.663256606990601</v>
      </c>
      <c r="N7" s="12">
        <f t="shared" ref="N7:N45" si="14">L7/(1-G7)/(1-$P$55)/$N$55</f>
        <v>15.8708189158016</v>
      </c>
      <c r="O7" s="12">
        <f t="shared" ref="O7:O45" si="15">L7/(1-G7)/$N$55</f>
        <v>13.490196078431399</v>
      </c>
      <c r="P7" s="13">
        <f t="shared" ref="P7:P45" si="16">O7*$N$55-L7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1"/>
        <v>38.516435986159202</v>
      </c>
      <c r="L8" s="1">
        <f t="shared" si="12"/>
        <v>89.05</v>
      </c>
      <c r="M8" s="12">
        <f t="shared" si="13"/>
        <v>17.792918797954002</v>
      </c>
      <c r="N8" s="12">
        <f t="shared" si="14"/>
        <v>19.258217993079601</v>
      </c>
      <c r="O8" s="12">
        <f t="shared" si="15"/>
        <v>16.369485294117599</v>
      </c>
      <c r="P8" s="13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1"/>
        <v>22.794117647058801</v>
      </c>
      <c r="L9" s="1">
        <f t="shared" si="12"/>
        <v>79.05</v>
      </c>
      <c r="M9" s="12">
        <f t="shared" si="13"/>
        <v>16.847826086956498</v>
      </c>
      <c r="N9" s="12">
        <f t="shared" si="14"/>
        <v>18.235294117647101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1"/>
        <v>40.467951886637003</v>
      </c>
      <c r="L10" s="1">
        <f t="shared" si="12"/>
        <v>122.8</v>
      </c>
      <c r="M10" s="12">
        <f t="shared" si="13"/>
        <v>26.172208013640201</v>
      </c>
      <c r="N10" s="12">
        <f t="shared" si="14"/>
        <v>28.3275663206459</v>
      </c>
      <c r="O10" s="12">
        <f t="shared" si="15"/>
        <v>24.078431372549002</v>
      </c>
      <c r="P10" s="13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1"/>
        <v>35.497659271320998</v>
      </c>
      <c r="L11" s="1">
        <f t="shared" si="12"/>
        <v>130.80000000000001</v>
      </c>
      <c r="M11" s="12">
        <f t="shared" si="13"/>
        <v>27.8772378516624</v>
      </c>
      <c r="N11" s="12">
        <f t="shared" si="14"/>
        <v>30.173010380622799</v>
      </c>
      <c r="O11" s="12">
        <f t="shared" si="15"/>
        <v>25.647058823529399</v>
      </c>
      <c r="P11" s="13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1"/>
        <v>35.5647729960777</v>
      </c>
      <c r="L12" s="1">
        <f t="shared" si="12"/>
        <v>129.30000000000001</v>
      </c>
      <c r="M12" s="12">
        <f t="shared" si="13"/>
        <v>27.929944010506699</v>
      </c>
      <c r="N12" s="12">
        <f t="shared" si="14"/>
        <v>30.230057046666001</v>
      </c>
      <c r="O12" s="12">
        <f t="shared" si="15"/>
        <v>25.695548489666098</v>
      </c>
      <c r="P12" s="13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11.872549019607799</v>
      </c>
      <c r="P13" s="13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1"/>
        <v>64.498269896193804</v>
      </c>
      <c r="L14" s="1">
        <f t="shared" si="12"/>
        <v>139.80000000000001</v>
      </c>
      <c r="M14" s="12">
        <f t="shared" si="13"/>
        <v>29.795396419437299</v>
      </c>
      <c r="N14" s="12">
        <f t="shared" si="14"/>
        <v>32.249134948096902</v>
      </c>
      <c r="O14" s="12">
        <f t="shared" si="15"/>
        <v>27.411764705882401</v>
      </c>
      <c r="P14" s="13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23.017902813299202</v>
      </c>
      <c r="K15" s="11">
        <f t="shared" si="11"/>
        <v>24.913494809688601</v>
      </c>
      <c r="L15" s="1">
        <f t="shared" si="12"/>
        <v>91.8</v>
      </c>
      <c r="M15" s="12">
        <f t="shared" si="13"/>
        <v>19.565217391304301</v>
      </c>
      <c r="N15" s="12">
        <f t="shared" si="14"/>
        <v>21.176470588235301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12.629757785467101</v>
      </c>
      <c r="L16" s="1">
        <f t="shared" si="12"/>
        <v>43.8</v>
      </c>
      <c r="M16" s="12">
        <f t="shared" si="13"/>
        <v>8.7515984654731405</v>
      </c>
      <c r="N16" s="12">
        <f t="shared" si="14"/>
        <v>9.4723183391003491</v>
      </c>
      <c r="O16" s="12">
        <f t="shared" si="15"/>
        <v>8.0514705882352899</v>
      </c>
      <c r="P16" s="13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16.498671079685099</v>
      </c>
      <c r="K17" s="11">
        <f t="shared" si="11"/>
        <v>17.857385168600299</v>
      </c>
      <c r="L17" s="1">
        <f t="shared" si="12"/>
        <v>65.8</v>
      </c>
      <c r="M17" s="12">
        <f t="shared" si="13"/>
        <v>14.023870417732301</v>
      </c>
      <c r="N17" s="12">
        <f t="shared" si="14"/>
        <v>15.1787773933103</v>
      </c>
      <c r="O17" s="12">
        <f t="shared" si="15"/>
        <v>12.901960784313699</v>
      </c>
      <c r="P17" s="13">
        <f t="shared" si="16"/>
        <v>21.933333333333302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16.498671079685099</v>
      </c>
      <c r="K18" s="11">
        <f t="shared" si="11"/>
        <v>17.857385168600299</v>
      </c>
      <c r="L18" s="1">
        <f t="shared" si="12"/>
        <v>65.8</v>
      </c>
      <c r="M18" s="12">
        <f t="shared" si="13"/>
        <v>14.023870417732301</v>
      </c>
      <c r="N18" s="12">
        <f t="shared" si="14"/>
        <v>15.1787773933103</v>
      </c>
      <c r="O18" s="12">
        <f t="shared" si="15"/>
        <v>12.901960784313699</v>
      </c>
      <c r="P18" s="13">
        <f t="shared" si="16"/>
        <v>21.933333333333302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17.071611253196899</v>
      </c>
      <c r="K19" s="11">
        <f t="shared" si="11"/>
        <v>18.477508650518999</v>
      </c>
      <c r="L19" s="1">
        <f t="shared" si="12"/>
        <v>40.049999999999997</v>
      </c>
      <c r="M19" s="12">
        <f t="shared" si="13"/>
        <v>8.5358056265984708</v>
      </c>
      <c r="N19" s="12">
        <f t="shared" si="14"/>
        <v>9.2387543252595208</v>
      </c>
      <c r="O19" s="12">
        <f t="shared" si="15"/>
        <v>7.8529411764705896</v>
      </c>
      <c r="P19" s="13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18.511752527097801</v>
      </c>
      <c r="K20" s="11">
        <f t="shared" si="11"/>
        <v>20.036249794035299</v>
      </c>
      <c r="L20" s="1">
        <f t="shared" si="12"/>
        <v>60.8</v>
      </c>
      <c r="M20" s="12">
        <f t="shared" si="13"/>
        <v>12.958226768968499</v>
      </c>
      <c r="N20" s="12">
        <f t="shared" si="14"/>
        <v>14.025374855824699</v>
      </c>
      <c r="O20" s="12">
        <f t="shared" si="15"/>
        <v>11.921568627451</v>
      </c>
      <c r="P20" s="13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28.122050959421198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15.467128027681699</v>
      </c>
      <c r="O21" s="12">
        <f t="shared" si="15"/>
        <v>13.147058823529401</v>
      </c>
      <c r="P21" s="13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28.122050959421198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15.467128027681699</v>
      </c>
      <c r="O22" s="12">
        <f t="shared" si="15"/>
        <v>13.147058823529401</v>
      </c>
      <c r="P22" s="13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27.532356816244299</v>
      </c>
      <c r="K23" s="11">
        <f t="shared" si="11"/>
        <v>29.799727377581998</v>
      </c>
      <c r="L23" s="1">
        <f t="shared" si="12"/>
        <v>71.05</v>
      </c>
      <c r="M23" s="12">
        <f t="shared" si="13"/>
        <v>15.142796248934401</v>
      </c>
      <c r="N23" s="12">
        <f t="shared" si="14"/>
        <v>16.389850057670099</v>
      </c>
      <c r="O23" s="12">
        <f t="shared" si="15"/>
        <v>13.931372549019599</v>
      </c>
      <c r="P23" s="13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26.369836472138299</v>
      </c>
      <c r="K24" s="11">
        <f t="shared" si="11"/>
        <v>28.541470063961398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15.697808535178799</v>
      </c>
      <c r="O24" s="12">
        <f t="shared" si="15"/>
        <v>13.343137254902</v>
      </c>
      <c r="P24" s="13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25.415601023017899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15.249360613810699</v>
      </c>
      <c r="N25" s="12">
        <f t="shared" si="14"/>
        <v>16.505190311418701</v>
      </c>
      <c r="O25" s="12">
        <f t="shared" si="15"/>
        <v>14.0294117647059</v>
      </c>
      <c r="P25" s="13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22.751491901108299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19.333820484715599</v>
      </c>
      <c r="K27" s="11">
        <f t="shared" si="11"/>
        <v>20.926017465809899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14.648212226066899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28.694877160350298</v>
      </c>
      <c r="K28" s="11">
        <f t="shared" si="11"/>
        <v>31.057984691202702</v>
      </c>
      <c r="L28" s="1">
        <f t="shared" si="12"/>
        <v>74.05</v>
      </c>
      <c r="M28" s="12">
        <f t="shared" si="13"/>
        <v>15.782182438192701</v>
      </c>
      <c r="N28" s="12">
        <f t="shared" si="14"/>
        <v>17.0818915801615</v>
      </c>
      <c r="O28" s="12">
        <f t="shared" si="15"/>
        <v>14.519607843137299</v>
      </c>
      <c r="P28" s="13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16.208439897698199</v>
      </c>
      <c r="N29" s="12">
        <f t="shared" si="14"/>
        <v>17.5432525951557</v>
      </c>
      <c r="O29" s="12">
        <f t="shared" si="15"/>
        <v>14.911764705882399</v>
      </c>
      <c r="P29" s="13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26.660466558164799</v>
      </c>
      <c r="K30" s="11">
        <f t="shared" si="11"/>
        <v>28.856034392366599</v>
      </c>
      <c r="L30" s="1">
        <f t="shared" si="12"/>
        <v>68.8</v>
      </c>
      <c r="M30" s="12">
        <f t="shared" si="13"/>
        <v>14.663256606990601</v>
      </c>
      <c r="N30" s="12">
        <f t="shared" si="14"/>
        <v>15.8708189158016</v>
      </c>
      <c r="O30" s="12">
        <f t="shared" si="15"/>
        <v>13.490196078431399</v>
      </c>
      <c r="P30" s="13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12.801044330775801</v>
      </c>
      <c r="K31" s="11">
        <f t="shared" si="11"/>
        <v>13.855247981545601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9.4215686274509807</v>
      </c>
      <c r="P31" s="13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19.530949634755899</v>
      </c>
      <c r="L32" s="1">
        <f t="shared" si="12"/>
        <v>50.8</v>
      </c>
      <c r="M32" s="12">
        <f t="shared" si="13"/>
        <v>10.826939471440699</v>
      </c>
      <c r="N32" s="12">
        <f t="shared" si="14"/>
        <v>11.7185697808535</v>
      </c>
      <c r="O32" s="12">
        <f t="shared" si="15"/>
        <v>9.9607843137254903</v>
      </c>
      <c r="P32" s="13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28.226905735556301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15.524798154555899</v>
      </c>
      <c r="O33" s="12">
        <f t="shared" si="15"/>
        <v>13.1960784313726</v>
      </c>
      <c r="P33" s="13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19.977266268826401</v>
      </c>
      <c r="K34" s="11">
        <f t="shared" si="11"/>
        <v>21.622452902729702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16.064578005115099</v>
      </c>
      <c r="K35" s="11">
        <f t="shared" si="11"/>
        <v>17.387543252595201</v>
      </c>
      <c r="L35" s="1">
        <f t="shared" si="12"/>
        <v>60.3</v>
      </c>
      <c r="M35" s="12">
        <f t="shared" si="13"/>
        <v>12.851662404092099</v>
      </c>
      <c r="N35" s="12">
        <f t="shared" si="14"/>
        <v>13.910034602076101</v>
      </c>
      <c r="O35" s="12">
        <f t="shared" si="15"/>
        <v>11.823529411764699</v>
      </c>
      <c r="P35" s="13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26.549229317395401</v>
      </c>
      <c r="L36" s="1">
        <f t="shared" si="12"/>
        <v>63.3</v>
      </c>
      <c r="M36" s="12">
        <f t="shared" si="13"/>
        <v>13.491048593350399</v>
      </c>
      <c r="N36" s="12">
        <f t="shared" si="14"/>
        <v>14.6020761245675</v>
      </c>
      <c r="O36" s="12">
        <f t="shared" si="15"/>
        <v>12.411764705882399</v>
      </c>
      <c r="P36" s="13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7.3396206308610399</v>
      </c>
      <c r="K37" s="11">
        <f t="shared" si="11"/>
        <v>7.9440599769319498</v>
      </c>
      <c r="L37" s="1">
        <f t="shared" si="12"/>
        <v>27.55</v>
      </c>
      <c r="M37" s="12">
        <f t="shared" si="13"/>
        <v>5.8716965046888303</v>
      </c>
      <c r="N37" s="12">
        <f t="shared" si="14"/>
        <v>6.3552479815455598</v>
      </c>
      <c r="O37" s="12">
        <f t="shared" si="15"/>
        <v>5.4019607843137303</v>
      </c>
      <c r="P37" s="13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16.325660699062201</v>
      </c>
      <c r="K38" s="11">
        <f t="shared" si="11"/>
        <v>17.670126874279099</v>
      </c>
      <c r="L38" s="1">
        <f t="shared" si="12"/>
        <v>38.299999999999997</v>
      </c>
      <c r="M38" s="12">
        <f t="shared" si="13"/>
        <v>8.1628303495311201</v>
      </c>
      <c r="N38" s="12">
        <f t="shared" si="14"/>
        <v>8.83506343713956</v>
      </c>
      <c r="O38" s="12">
        <f t="shared" si="15"/>
        <v>7.5098039215686301</v>
      </c>
      <c r="P38" s="13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19.530949634755899</v>
      </c>
      <c r="L39" s="1">
        <f t="shared" si="12"/>
        <v>50.8</v>
      </c>
      <c r="M39" s="12">
        <f t="shared" si="13"/>
        <v>10.826939471440699</v>
      </c>
      <c r="N39" s="12">
        <f t="shared" si="14"/>
        <v>11.7185697808535</v>
      </c>
      <c r="O39" s="12">
        <f t="shared" si="15"/>
        <v>9.9607843137254903</v>
      </c>
      <c r="P39" s="13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12.425990003844699</v>
      </c>
      <c r="L41" s="1">
        <f t="shared" si="12"/>
        <v>40.4</v>
      </c>
      <c r="M41" s="12">
        <f t="shared" si="13"/>
        <v>8.6104006820119405</v>
      </c>
      <c r="N41" s="12">
        <f t="shared" si="14"/>
        <v>9.3194925028835094</v>
      </c>
      <c r="O41" s="12">
        <f t="shared" si="15"/>
        <v>7.9215686274509798</v>
      </c>
      <c r="P41" s="13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26.863793645800602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13.779315647827801</v>
      </c>
      <c r="L43" s="1">
        <f t="shared" si="12"/>
        <v>44.8</v>
      </c>
      <c r="M43" s="12">
        <f t="shared" si="13"/>
        <v>9.5481670929241194</v>
      </c>
      <c r="N43" s="12">
        <f t="shared" si="14"/>
        <v>10.334486735870801</v>
      </c>
      <c r="O43" s="12">
        <f t="shared" si="15"/>
        <v>8.7843137254902004</v>
      </c>
      <c r="P43" s="13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17.135549872122802</v>
      </c>
      <c r="K44" s="11">
        <f t="shared" si="11"/>
        <v>18.546712802768202</v>
      </c>
      <c r="L44" s="1">
        <f t="shared" si="12"/>
        <v>60.3</v>
      </c>
      <c r="M44" s="12">
        <f t="shared" si="13"/>
        <v>12.851662404092099</v>
      </c>
      <c r="N44" s="12">
        <f t="shared" si="14"/>
        <v>13.910034602076101</v>
      </c>
      <c r="O44" s="12">
        <f t="shared" si="15"/>
        <v>11.823529411764699</v>
      </c>
      <c r="P44" s="13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21.332248314345499</v>
      </c>
      <c r="K45" s="11">
        <f t="shared" si="11"/>
        <v>23.089021704938698</v>
      </c>
      <c r="L45" s="1">
        <f t="shared" si="12"/>
        <v>55.05</v>
      </c>
      <c r="M45" s="12">
        <f t="shared" si="13"/>
        <v>11.732736572889999</v>
      </c>
      <c r="N45" s="12">
        <f t="shared" si="14"/>
        <v>12.6989619377163</v>
      </c>
      <c r="O45" s="12">
        <f t="shared" si="15"/>
        <v>10.794117647058799</v>
      </c>
      <c r="P45" s="13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>(E46+F46+($K$55*H46+$M$55)*$L$55)/(1-G46)/(1-$O$55)/(1-I46)/$N$55</f>
        <v>20.5572347516081</v>
      </c>
      <c r="K46" s="11">
        <f>(E46+F46+($K$55*H46+$M$55)*$L$55)/(1-G46)/(1-$P$55)/(1-I46)/$N$55</f>
        <v>22.250183495858199</v>
      </c>
      <c r="L46" s="1">
        <f>E46+F46+($K$55*H46+$M$55)*$L$55</f>
        <v>53.05</v>
      </c>
      <c r="M46" s="12">
        <f>L46/(1-G46)/(1-$O$55)/$N$55</f>
        <v>11.3064791133845</v>
      </c>
      <c r="N46" s="12">
        <f>L46/(1-G46)/(1-$P$55)/$N$55</f>
        <v>12.237600922722001</v>
      </c>
      <c r="O46" s="12">
        <f>L46/(1-G46)/$N$55</f>
        <v>10.401960784313699</v>
      </c>
      <c r="P46" s="13">
        <f>O46*$N$55-L46</f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>(E47+F47+($K$55*H47+$M$55)*$L$55)/(1-G47)/(1-$O$55)/(1-I47)/$N$55</f>
        <v>15.7315643648764</v>
      </c>
      <c r="K47" s="11">
        <f>(E47+F47+($K$55*H47+$M$55)*$L$55)/(1-G47)/(1-$P$55)/(1-I47)/$N$55</f>
        <v>17.027104959630901</v>
      </c>
      <c r="L47" s="1">
        <f>E47+F47+($K$55*H47+$M$55)*$L$55</f>
        <v>59.05</v>
      </c>
      <c r="M47" s="12">
        <f>L47/(1-G47)/(1-$O$55)/$N$55</f>
        <v>11.7986732736573</v>
      </c>
      <c r="N47" s="12">
        <f>L47/(1-G47)/(1-$P$55)/$N$55</f>
        <v>12.770328719723199</v>
      </c>
      <c r="O47" s="12">
        <f>L47/(1-G47)/$N$55</f>
        <v>10.854779411764699</v>
      </c>
      <c r="P47" s="13">
        <f>O47*$N$55-L47</f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>(E48+F48+($K$55*H48+$M$55)*$L$55)/(1-G48)/(1-$O$55)/(1-I48)/$N$55</f>
        <v>15.7315643648764</v>
      </c>
      <c r="K48" s="11">
        <f>(E48+F48+($K$55*H48+$M$55)*$L$55)/(1-G48)/(1-$P$55)/(1-I48)/$N$55</f>
        <v>17.027104959630901</v>
      </c>
      <c r="L48" s="1">
        <f>E48+F48+($K$55*H48+$M$55)*$L$55</f>
        <v>59.05</v>
      </c>
      <c r="M48" s="12">
        <f>L48/(1-G48)/(1-$O$55)/$N$55</f>
        <v>11.7986732736573</v>
      </c>
      <c r="N48" s="12">
        <f>L48/(1-G48)/(1-$P$55)/$N$55</f>
        <v>12.770328719723199</v>
      </c>
      <c r="O48" s="12">
        <f>L48/(1-G48)/$N$55</f>
        <v>10.854779411764699</v>
      </c>
      <c r="P48" s="13">
        <f>O48*$N$55-L48</f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78</v>
      </c>
      <c r="E49">
        <v>28</v>
      </c>
      <c r="F49">
        <v>2</v>
      </c>
      <c r="G49" s="3">
        <v>0.25</v>
      </c>
      <c r="H49">
        <v>0.25</v>
      </c>
      <c r="I49" s="14">
        <v>0.25</v>
      </c>
      <c r="J49" s="10">
        <f>(E49+F49+($K$55*H49+$M$55)*$L$55)/(1-G49)/(1-$O$55)/(1-I49)/$N$55</f>
        <v>16.496163682864449</v>
      </c>
      <c r="K49" s="11">
        <f>(E49+F49+($K$55*H49+$M$55)*$L$55)/(1-G49)/(1-$P$55)/(1-I49)/$N$55</f>
        <v>17.854671280276815</v>
      </c>
      <c r="L49" s="1">
        <f>E49+F49+($K$55*H49+$M$55)*$L$55</f>
        <v>58.05</v>
      </c>
      <c r="M49" s="12">
        <f>L49/(1-G49)/(1-$O$55)/$N$55</f>
        <v>12.372122762148337</v>
      </c>
      <c r="N49" s="12">
        <f>L49/(1-G49)/(1-$P$55)/$N$55</f>
        <v>13.391003460207612</v>
      </c>
      <c r="O49" s="12">
        <f>L49/(1-G49)/$N$55</f>
        <v>11.382352941176469</v>
      </c>
      <c r="P49" s="13">
        <f>O49*$N$55-L49</f>
        <v>19.349999999999994</v>
      </c>
      <c r="Q49">
        <v>0</v>
      </c>
      <c r="R49">
        <v>25</v>
      </c>
    </row>
    <row r="50" spans="2:18" ht="90.75" customHeight="1">
      <c r="C50" s="1"/>
      <c r="D50" s="9"/>
      <c r="G50" s="3"/>
      <c r="I50" s="14"/>
      <c r="J50" s="10"/>
      <c r="K50" s="11"/>
      <c r="L50" s="1"/>
      <c r="M50" s="12"/>
      <c r="N50" s="12"/>
      <c r="O50" s="12"/>
      <c r="P50" s="13"/>
    </row>
    <row r="51" spans="2:18" ht="90.75" customHeight="1">
      <c r="C51" s="1"/>
      <c r="D51" s="9"/>
      <c r="G51" s="3"/>
      <c r="I51" s="14"/>
      <c r="J51" s="10"/>
      <c r="K51" s="11"/>
      <c r="L51" s="1"/>
      <c r="M51" s="12"/>
      <c r="N51" s="12"/>
      <c r="O51" s="12"/>
      <c r="P51" s="13"/>
    </row>
    <row r="52" spans="2:18" ht="90.75" customHeight="1">
      <c r="C52" s="1"/>
      <c r="D52" s="9"/>
      <c r="G52" s="3"/>
      <c r="I52" s="14"/>
      <c r="J52" s="10"/>
      <c r="K52" s="11"/>
      <c r="L52" s="1"/>
      <c r="M52" s="12"/>
      <c r="N52" s="12"/>
      <c r="O52" s="12"/>
      <c r="P52" s="13"/>
    </row>
    <row r="54" spans="2:18">
      <c r="K54" s="15" t="s">
        <v>72</v>
      </c>
      <c r="L54" s="15" t="s">
        <v>73</v>
      </c>
      <c r="M54" s="15" t="s">
        <v>74</v>
      </c>
      <c r="N54" s="15" t="s">
        <v>75</v>
      </c>
      <c r="O54" s="15" t="s">
        <v>76</v>
      </c>
      <c r="P54" s="15" t="s">
        <v>77</v>
      </c>
    </row>
    <row r="55" spans="2:18">
      <c r="K55" s="16">
        <v>100</v>
      </c>
      <c r="L55" s="14">
        <v>0.85</v>
      </c>
      <c r="M55">
        <v>8</v>
      </c>
      <c r="N55">
        <v>6.8</v>
      </c>
      <c r="O55" s="14">
        <v>0.08</v>
      </c>
      <c r="P55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52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</hyperlinks>
  <pageMargins left="0.69930555555555596" right="0.69930555555555596" top="0.75" bottom="0.75" header="0.3" footer="0.3"/>
  <pageSetup paperSize="9" orientation="portrait" horizontalDpi="200" verticalDpi="30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2017-01-16T15:45:50Z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