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095" windowHeight="7725"/>
  </bookViews>
  <sheets>
    <sheet name="Sheet1" sheetId="1" r:id="rId1"/>
    <sheet name="Sheet2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L12" i="1"/>
  <c r="O12"/>
  <c r="P12"/>
  <c r="N12"/>
  <c r="M12"/>
  <c r="K12"/>
  <c r="J12"/>
  <c r="L11"/>
  <c r="O11"/>
  <c r="P11"/>
  <c r="N11"/>
  <c r="M11"/>
  <c r="K11"/>
  <c r="J11"/>
  <c r="L10"/>
  <c r="O10"/>
  <c r="P10"/>
  <c r="N10"/>
  <c r="M10"/>
  <c r="K10"/>
  <c r="J10"/>
  <c r="L9"/>
  <c r="O9"/>
  <c r="P9"/>
  <c r="N9"/>
  <c r="M9"/>
  <c r="K9"/>
  <c r="J9"/>
  <c r="P8"/>
  <c r="O8"/>
  <c r="N8"/>
  <c r="M8"/>
  <c r="L8"/>
  <c r="K8"/>
  <c r="J8"/>
  <c r="P7"/>
  <c r="O7"/>
  <c r="N7"/>
  <c r="M7"/>
  <c r="L7"/>
  <c r="K7"/>
  <c r="J7"/>
  <c r="P6"/>
  <c r="O6"/>
  <c r="N6"/>
  <c r="M6"/>
  <c r="L6"/>
  <c r="K6"/>
  <c r="J6"/>
  <c r="P5"/>
  <c r="O5"/>
  <c r="N5"/>
  <c r="M5"/>
  <c r="L5"/>
  <c r="K5"/>
  <c r="J5"/>
  <c r="P4"/>
  <c r="O4"/>
  <c r="N4"/>
  <c r="M4"/>
  <c r="L4"/>
  <c r="K4"/>
  <c r="J4"/>
  <c r="P3"/>
  <c r="O3"/>
  <c r="N3"/>
  <c r="M3"/>
  <c r="L3"/>
  <c r="K3"/>
  <c r="J3"/>
  <c r="P2"/>
  <c r="O2"/>
  <c r="N2"/>
  <c r="M2"/>
  <c r="L2"/>
  <c r="K2"/>
  <c r="J2"/>
</calcChain>
</file>

<file path=xl/sharedStrings.xml><?xml version="1.0" encoding="utf-8"?>
<sst xmlns="http://schemas.openxmlformats.org/spreadsheetml/2006/main" count="47" uniqueCount="40">
  <si>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</si>
  <si>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</si>
  <si>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</si>
  <si>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</si>
  <si>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</si>
  <si>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</si>
  <si>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</si>
  <si>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</si>
  <si>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</si>
  <si>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</si>
  <si>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</si>
  <si>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</si>
  <si>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</si>
  <si>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</si>
  <si>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</si>
  <si>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</si>
  <si>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</si>
  <si>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</si>
  <si>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</si>
  <si>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</si>
  <si>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</si>
  <si>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</si>
  <si>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</si>
  <si>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</si>
  <si>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</si>
  <si>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</si>
  <si>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</si>
  <si>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</si>
  <si>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</si>
  <si>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</si>
  <si>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国际运费 1kg/￥</t>
  </si>
  <si>
    <t>国际运费折扣</t>
  </si>
  <si>
    <t>挂号费</t>
  </si>
  <si>
    <t>汇率</t>
  </si>
  <si>
    <t>速卖通费率</t>
  </si>
  <si>
    <t>wish费率</t>
  </si>
  <si>
    <t>https://detail.1688.com/offer/539601777542.html?spm=b26110380.8015204.1688002.1.tV3mIo</t>
    <phoneticPr fontId="4" type="noConversion"/>
  </si>
  <si>
    <t>https://detail.1688.com/offer/534650922032.html</t>
    <phoneticPr fontId="4" type="noConversion"/>
  </si>
  <si>
    <t>https://detail.1688.com/offer/525196220868.html?spm=b26110380.8015204.xshy005.911.FMmHAe</t>
    <phoneticPr fontId="4" type="noConversion"/>
  </si>
  <si>
    <t>https://detail.1688.com/offer/525739109360.html?spm=b26110380.sw311.0.0.2w3SJa</t>
    <phoneticPr fontId="4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</si>
</sst>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-&quot;US$&quot;* #,##0.00_ ;_-&quot;US$&quot;* \-#,##0.00\ ;_-&quot;US$&quot;* &quot;-&quot;??_ ;_-@_ "/>
    <numFmt numFmtId="177" formatCode="0.00_);[Red]\(0.00\)"/>
    <numFmt numFmtId="178" formatCode="\¥#,##0.00_);[Red]\(\¥#,##0.00\)"/>
  </numFmts>
  <fonts count="5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2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0" fontId="1" fillId="0" borderId="0" xfId="1" applyFont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185420</xdr:colOff>
      <xdr:row>3</xdr:row>
      <xdr:rowOff>81915</xdr:rowOff>
    </xdr:from>
    <xdr:to>
      <xdr:col>0</xdr:col>
      <xdr:colOff>884555</xdr:colOff>
      <xdr:row>3</xdr:row>
      <xdr:rowOff>803910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5420" y="2450465"/>
          <a:ext cx="699135" cy="7219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</xdr:row>
      <xdr:rowOff>76200</xdr:rowOff>
    </xdr:from>
    <xdr:to>
      <xdr:col>0</xdr:col>
      <xdr:colOff>923925</xdr:colOff>
      <xdr:row>4</xdr:row>
      <xdr:rowOff>953135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35" y="3330575"/>
          <a:ext cx="923290" cy="8769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0</xdr:rowOff>
    </xdr:from>
    <xdr:to>
      <xdr:col>0</xdr:col>
      <xdr:colOff>901932</xdr:colOff>
      <xdr:row>5</xdr:row>
      <xdr:rowOff>906087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4244975"/>
          <a:ext cx="901700" cy="90551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6</xdr:row>
      <xdr:rowOff>69850</xdr:rowOff>
    </xdr:from>
    <xdr:to>
      <xdr:col>0</xdr:col>
      <xdr:colOff>843280</xdr:colOff>
      <xdr:row>6</xdr:row>
      <xdr:rowOff>842010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4450" y="5305425"/>
          <a:ext cx="798830" cy="772160"/>
        </a:xfrm>
        <a:prstGeom prst="rect">
          <a:avLst/>
        </a:prstGeom>
      </xdr:spPr>
    </xdr:pic>
    <xdr:clientData/>
  </xdr:twoCellAnchor>
  <xdr:twoCellAnchor editAs="oneCell">
    <xdr:from>
      <xdr:col>0</xdr:col>
      <xdr:colOff>114935</xdr:colOff>
      <xdr:row>7</xdr:row>
      <xdr:rowOff>73025</xdr:rowOff>
    </xdr:from>
    <xdr:to>
      <xdr:col>0</xdr:col>
      <xdr:colOff>944245</xdr:colOff>
      <xdr:row>7</xdr:row>
      <xdr:rowOff>889635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14935" y="6178550"/>
          <a:ext cx="829310" cy="81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1066800</xdr:colOff>
      <xdr:row>8</xdr:row>
      <xdr:rowOff>954024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7096125"/>
          <a:ext cx="1066800" cy="9540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</xdr:rowOff>
    </xdr:from>
    <xdr:to>
      <xdr:col>0</xdr:col>
      <xdr:colOff>1029287</xdr:colOff>
      <xdr:row>9</xdr:row>
      <xdr:rowOff>1000125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8267701"/>
          <a:ext cx="1029287" cy="10001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961635</xdr:colOff>
      <xdr:row>10</xdr:row>
      <xdr:rowOff>981075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9401175"/>
          <a:ext cx="961635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1</xdr:rowOff>
    </xdr:from>
    <xdr:to>
      <xdr:col>0</xdr:col>
      <xdr:colOff>1028701</xdr:colOff>
      <xdr:row>11</xdr:row>
      <xdr:rowOff>1028701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" y="10610851"/>
          <a:ext cx="102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1688.com/offer/525196220868.html?spm=b26110380.8015204.xshy005.911.FMmHAe" TargetMode="External"/><Relationship Id="rId3" Type="http://schemas.openxmlformats.org/officeDocument/2006/relationships/hyperlink" Target="https://item.taobao.com/item.htm?spm=a230r.1.0.0.NVkYXr&amp;id=535812571550&amp;ns=1" TargetMode="External"/><Relationship Id="rId7" Type="http://schemas.openxmlformats.org/officeDocument/2006/relationships/hyperlink" Target="https://detail.1688.com/offer/534650922032.html" TargetMode="External"/><Relationship Id="rId2" Type="http://schemas.openxmlformats.org/officeDocument/2006/relationships/hyperlink" Target="https://detail.1688.com/offer/532946594199.html?spm=a2615.7691456.0.0.KfqxAP" TargetMode="Externa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Relationship Id="rId5" Type="http://schemas.openxmlformats.org/officeDocument/2006/relationships/hyperlink" Target="https://detail.1688.com/offer/521926765457.html?spm=a2615.7691456.0.0.Iw9wYb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item.taobao.com/item.htm?spm=a230r.1.0.0.NVkYXr&amp;id=535812571550&amp;ns=1" TargetMode="External"/><Relationship Id="rId9" Type="http://schemas.openxmlformats.org/officeDocument/2006/relationships/hyperlink" Target="https://detail.1688.com/offer/525739109360.html?spm=b26110380.sw311.0.0.2w3SJ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>
      <pane ySplit="1" topLeftCell="A8" activePane="bottomLeft" state="frozen"/>
      <selection pane="bottomLeft" activeCell="C15" sqref="C15"/>
    </sheetView>
  </sheetViews>
  <sheetFormatPr defaultColWidth="9" defaultRowHeight="13.5"/>
  <cols>
    <col min="1" max="1" width="14.125" customWidth="1"/>
    <col min="2" max="2" width="9.5" customWidth="1"/>
    <col min="3" max="3" width="9.625" customWidth="1"/>
    <col min="4" max="4" width="17.375" customWidth="1"/>
    <col min="5" max="5" width="8.125" customWidth="1"/>
    <col min="6" max="6" width="9.875" customWidth="1"/>
    <col min="7" max="7" width="8.25" customWidth="1"/>
    <col min="10" max="10" width="11.25" customWidth="1"/>
    <col min="11" max="11" width="11.12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7">
        <f t="shared" ref="J2:J7" si="0">(E2+F2+($K$19*H2+$M$19)*$L$19)/(1-G2)/(1-$O$19)/(1-I2)/$N$19</f>
        <v>16.551896675735701</v>
      </c>
      <c r="K2" s="8">
        <f t="shared" ref="K2:K7" si="1">(E2+F2+($K$19*H2+$M$19)*$L$19)/(1-G2)/(1-$P$19)/(1-I2)/$N$19</f>
        <v>18.499178637586901</v>
      </c>
      <c r="L2" s="1">
        <f t="shared" ref="L2:L7" si="2">E2+F2+($K$19*H2+$M$19)*$L$19</f>
        <v>66.16</v>
      </c>
      <c r="M2" s="9">
        <f t="shared" ref="M2:M7" si="3">L2/(1-G2)/(1-$O$19)/$N$19</f>
        <v>14.0691121743753</v>
      </c>
      <c r="N2" s="9">
        <f t="shared" ref="N2:N7" si="4">L2/(1-G2)/(1-$P$19)/$N$19</f>
        <v>15.7243018419489</v>
      </c>
      <c r="O2" s="9">
        <f>L2/(1-G2)/$N$19</f>
        <v>13.3656565656566</v>
      </c>
      <c r="P2" s="10">
        <f>O2*$N$19-L2</f>
        <v>22.053333333333299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7">
        <f t="shared" si="0"/>
        <v>10.763069289385101</v>
      </c>
      <c r="K3" s="8">
        <f t="shared" si="1"/>
        <v>12.0293127351951</v>
      </c>
      <c r="L3" s="1">
        <f t="shared" si="2"/>
        <v>37.96</v>
      </c>
      <c r="M3" s="9">
        <f t="shared" si="3"/>
        <v>8.0723019670388094</v>
      </c>
      <c r="N3" s="9">
        <f t="shared" si="4"/>
        <v>9.0219845513963204</v>
      </c>
      <c r="O3" s="9">
        <f>L3/(1-G3)/$N$19</f>
        <v>7.6686868686868701</v>
      </c>
      <c r="P3" s="10">
        <f>O3*$N$19-L3</f>
        <v>12.6533333333333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7">
        <f t="shared" si="0"/>
        <v>18.822814612288301</v>
      </c>
      <c r="K4" s="8">
        <f t="shared" si="1"/>
        <v>21.0372633902046</v>
      </c>
      <c r="L4" s="1">
        <f t="shared" si="2"/>
        <v>61.96</v>
      </c>
      <c r="M4" s="9">
        <f t="shared" si="3"/>
        <v>13.1759702286018</v>
      </c>
      <c r="N4" s="9">
        <f t="shared" si="4"/>
        <v>14.7260843731432</v>
      </c>
      <c r="O4" s="9">
        <f>L4/(1-G4)/$N$19</f>
        <v>12.517171717171699</v>
      </c>
      <c r="P4" s="10">
        <f>O4*$N$19-L4</f>
        <v>20.6533333333333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7">
        <f t="shared" si="0"/>
        <v>17.852831722800801</v>
      </c>
      <c r="K5" s="8">
        <f t="shared" si="1"/>
        <v>19.953164866659701</v>
      </c>
      <c r="L5" s="1">
        <f t="shared" si="2"/>
        <v>71.36</v>
      </c>
      <c r="M5" s="9">
        <f t="shared" si="3"/>
        <v>15.1749069643806</v>
      </c>
      <c r="N5" s="9">
        <f t="shared" si="4"/>
        <v>16.9601901366607</v>
      </c>
      <c r="O5" s="9">
        <f>L5/(1-G5)/$N$19</f>
        <v>14.416161616161601</v>
      </c>
      <c r="P5" s="10">
        <f>O5*$N$19-L5</f>
        <v>23.786666666666701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7">
        <f t="shared" si="0"/>
        <v>15.0483159771085</v>
      </c>
      <c r="K6" s="8">
        <f t="shared" si="1"/>
        <v>16.818706092062499</v>
      </c>
      <c r="L6" s="1">
        <f t="shared" si="2"/>
        <v>64.16</v>
      </c>
      <c r="M6" s="9">
        <f t="shared" si="3"/>
        <v>12.7910685805423</v>
      </c>
      <c r="N6" s="9">
        <f t="shared" si="4"/>
        <v>14.295900178253101</v>
      </c>
      <c r="O6" s="9">
        <f t="shared" ref="O6:O7" si="5">L6/(1-G6)/$N$19</f>
        <v>12.1515151515152</v>
      </c>
      <c r="P6" s="10">
        <f t="shared" ref="P6:P7" si="6">O6*$N$19-L6</f>
        <v>16.04</v>
      </c>
      <c r="Q6" s="1">
        <v>0</v>
      </c>
      <c r="R6" s="1">
        <v>1</v>
      </c>
      <c r="S6" s="14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7">
        <f t="shared" si="0"/>
        <v>16.852112455827601</v>
      </c>
      <c r="K7" s="8">
        <f t="shared" si="1"/>
        <v>18.834713921219102</v>
      </c>
      <c r="L7" s="1">
        <f t="shared" si="2"/>
        <v>67.36</v>
      </c>
      <c r="M7" s="9">
        <f t="shared" si="3"/>
        <v>14.3242955874535</v>
      </c>
      <c r="N7" s="9">
        <f t="shared" si="4"/>
        <v>16.009506833036198</v>
      </c>
      <c r="O7" s="9">
        <f t="shared" si="5"/>
        <v>13.6080808080808</v>
      </c>
      <c r="P7" s="10">
        <f t="shared" si="6"/>
        <v>22.453333333333301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1">
        <v>0.5</v>
      </c>
      <c r="J8" s="7">
        <f>(E8+F8+($K$19*H8+$M$19)*$L$19)/(1-G8)/(1-$O$19)/(1-I8)/$N$19</f>
        <v>34.8724082934609</v>
      </c>
      <c r="K8" s="8">
        <f>(E8+F8+($K$19*H8+$M$19)*$L$19)/(1-G8)/(1-$P$19)/(1-I8)/$N$19</f>
        <v>38.975044563279901</v>
      </c>
      <c r="L8" s="1">
        <f>E8+F8+($K$19*H8+$M$19)*$L$19</f>
        <v>87.46</v>
      </c>
      <c r="M8" s="9">
        <f>L8/(1-G8)/(1-$O$19)/$N$19</f>
        <v>17.4362041467305</v>
      </c>
      <c r="N8" s="9">
        <f>L8/(1-G8)/(1-$P$19)/$N$19</f>
        <v>19.487522281639901</v>
      </c>
      <c r="O8" s="9">
        <f>L8/(1-G8)/$N$19</f>
        <v>16.564393939393899</v>
      </c>
      <c r="P8" s="10">
        <f>O8*$N$19-L8</f>
        <v>21.864999999999998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36</v>
      </c>
      <c r="E9">
        <v>32</v>
      </c>
      <c r="F9">
        <v>2</v>
      </c>
      <c r="G9" s="3">
        <v>0.25</v>
      </c>
      <c r="H9">
        <v>0.45</v>
      </c>
      <c r="I9" s="11">
        <v>0.2</v>
      </c>
      <c r="J9" s="7">
        <f>(E9+F9+($K$19*H9+$M$19)*$L$19)/(1-G9)/(1-$O$19)/(1-I9)/$N$19</f>
        <v>20.590111642743221</v>
      </c>
      <c r="K9" s="8">
        <f>(E9+F9+($K$19*H9+$M$19)*$L$19)/(1-G9)/(1-$P$19)/(1-I9)/$N$19</f>
        <v>23.012477718360074</v>
      </c>
      <c r="L9" s="1">
        <f>E9+F9+($K$19*H9+$M$19)*$L$19</f>
        <v>77.460000000000008</v>
      </c>
      <c r="M9" s="9">
        <f>L9/(1-G9)/(1-$O$19)/$N$19</f>
        <v>16.47208931419458</v>
      </c>
      <c r="N9" s="9">
        <f>L9/(1-G9)/(1-$P$19)/$N$19</f>
        <v>18.409982174688061</v>
      </c>
      <c r="O9" s="9">
        <f>L9/(1-G9)/$N$19</f>
        <v>15.648484848484852</v>
      </c>
      <c r="P9" s="10">
        <f>O9*$N$19-L9</f>
        <v>25.820000000000007</v>
      </c>
      <c r="Q9">
        <v>1</v>
      </c>
      <c r="R9">
        <v>1</v>
      </c>
    </row>
    <row r="10" spans="1:19" ht="89.25" customHeight="1">
      <c r="B10">
        <v>16100901</v>
      </c>
      <c r="C10" s="1" t="s">
        <v>18</v>
      </c>
      <c r="D10" s="6" t="s">
        <v>37</v>
      </c>
      <c r="E10">
        <v>46</v>
      </c>
      <c r="F10">
        <v>2</v>
      </c>
      <c r="G10" s="3">
        <v>0.25</v>
      </c>
      <c r="H10">
        <v>0.8</v>
      </c>
      <c r="I10" s="11">
        <v>0.3</v>
      </c>
      <c r="J10" s="7">
        <f>(E10+F10+($K$19*H10+$M$19)*$L$19)/(1-G10)/(1-$O$19)/(1-I10)/$N$19</f>
        <v>36.503379661274401</v>
      </c>
      <c r="K10" s="8">
        <f>(E10+F10+($K$19*H10+$M$19)*$L$19)/(1-G10)/(1-$P$19)/(1-I10)/$N$19</f>
        <v>40.797894915541981</v>
      </c>
      <c r="L10" s="1">
        <f>E10+F10+($K$19*H10+$M$19)*$L$19</f>
        <v>120.16</v>
      </c>
      <c r="M10" s="9">
        <f>L10/(1-G10)/(1-$O$19)/$N$19</f>
        <v>25.552365762892084</v>
      </c>
      <c r="N10" s="9">
        <f>L10/(1-G10)/(1-$P$19)/$N$19</f>
        <v>28.558526440879387</v>
      </c>
      <c r="O10" s="9">
        <f>L10/(1-G10)/$N$19</f>
        <v>24.274747474747478</v>
      </c>
      <c r="P10" s="10">
        <f>O10*$N$19-L10</f>
        <v>40.053333333333342</v>
      </c>
      <c r="Q10">
        <v>1</v>
      </c>
      <c r="R10">
        <v>1</v>
      </c>
    </row>
    <row r="11" spans="1:19" ht="95.25" customHeight="1">
      <c r="B11">
        <v>16101601</v>
      </c>
      <c r="C11" s="1" t="s">
        <v>18</v>
      </c>
      <c r="D11" s="6" t="s">
        <v>38</v>
      </c>
      <c r="E11">
        <v>88</v>
      </c>
      <c r="F11">
        <v>2</v>
      </c>
      <c r="G11" s="3">
        <v>0.25</v>
      </c>
      <c r="H11">
        <v>0.4</v>
      </c>
      <c r="I11" s="11">
        <v>0.15</v>
      </c>
      <c r="J11" s="7">
        <f>(E11+F11+($K$19*H11+$M$19)*$L$19)/(1-G11)/(1-$O$19)/(1-I11)/$N$19</f>
        <v>32.363261093911255</v>
      </c>
      <c r="K11" s="8">
        <f>(E11+F11+($K$19*H11+$M$19)*$L$19)/(1-G11)/(1-$P$19)/(1-I11)/$N$19</f>
        <v>36.170703575547869</v>
      </c>
      <c r="L11" s="1">
        <f>E11+F11+($K$19*H11+$M$19)*$L$19</f>
        <v>129.36000000000001</v>
      </c>
      <c r="M11" s="9">
        <f>L11/(1-G11)/(1-$O$19)/$N$19</f>
        <v>27.508771929824569</v>
      </c>
      <c r="N11" s="9">
        <f>L11/(1-G11)/(1-$P$19)/$N$19</f>
        <v>30.745098039215691</v>
      </c>
      <c r="O11" s="9">
        <f>L11/(1-G11)/$N$19</f>
        <v>26.133333333333336</v>
      </c>
      <c r="P11" s="10">
        <f>O11*$N$19-L11</f>
        <v>43.120000000000005</v>
      </c>
      <c r="Q11">
        <v>1</v>
      </c>
      <c r="R11">
        <v>1</v>
      </c>
    </row>
    <row r="12" spans="1:19" ht="81.75" customHeight="1">
      <c r="B12">
        <v>16101602</v>
      </c>
      <c r="C12" s="1" t="s">
        <v>18</v>
      </c>
      <c r="D12" s="6" t="s">
        <v>39</v>
      </c>
      <c r="E12">
        <v>78</v>
      </c>
      <c r="F12">
        <v>2</v>
      </c>
      <c r="G12" s="3">
        <v>0.26</v>
      </c>
      <c r="H12">
        <v>0.5</v>
      </c>
      <c r="I12" s="11">
        <v>0.15</v>
      </c>
      <c r="J12" s="7">
        <f>(E12+F12+($K$19*H12+$M$19)*$L$19)/(1-G12)/(1-$O$19)/(1-I12)/$N$19</f>
        <v>32.344193334905412</v>
      </c>
      <c r="K12" s="8">
        <f>(E12+F12+($K$19*H12+$M$19)*$L$19)/(1-G12)/(1-$P$19)/(1-I12)/$N$19</f>
        <v>36.149392550776639</v>
      </c>
      <c r="L12" s="1">
        <f>E12+F12+($K$19*H12+$M$19)*$L$19</f>
        <v>127.56</v>
      </c>
      <c r="M12" s="9">
        <f>L12/(1-G12)/(1-$O$19)/$N$19</f>
        <v>27.492564334669598</v>
      </c>
      <c r="N12" s="9">
        <f>L12/(1-G12)/(1-$P$19)/$N$19</f>
        <v>30.726983668160141</v>
      </c>
      <c r="O12" s="9">
        <f>L12/(1-G12)/$N$19</f>
        <v>26.117936117936122</v>
      </c>
      <c r="P12" s="10">
        <f>O12*$N$19-L12</f>
        <v>44.818378378378384</v>
      </c>
      <c r="Q12">
        <v>0</v>
      </c>
      <c r="R12">
        <v>1</v>
      </c>
    </row>
    <row r="18" spans="11:16">
      <c r="K18" s="12" t="s">
        <v>30</v>
      </c>
      <c r="L18" s="12" t="s">
        <v>31</v>
      </c>
      <c r="M18" s="12" t="s">
        <v>32</v>
      </c>
      <c r="N18" s="12" t="s">
        <v>33</v>
      </c>
      <c r="O18" s="12" t="s">
        <v>34</v>
      </c>
      <c r="P18" s="12" t="s">
        <v>35</v>
      </c>
    </row>
    <row r="19" spans="11:16">
      <c r="K19" s="13">
        <v>100</v>
      </c>
      <c r="L19" s="11">
        <v>0.82</v>
      </c>
      <c r="M19">
        <v>8</v>
      </c>
      <c r="N19">
        <v>6.6</v>
      </c>
      <c r="O19" s="11">
        <v>0.05</v>
      </c>
      <c r="P19" s="11">
        <v>0.15</v>
      </c>
    </row>
  </sheetData>
  <phoneticPr fontId="4" type="noConversion"/>
  <dataValidations count="3">
    <dataValidation type="custom" allowBlank="1" showInputMessage="1" showErrorMessage="1" sqref="C1 C13:C15">
      <formula1>"爬爬服"</formula1>
    </dataValidation>
    <dataValidation type="list" allowBlank="1" showInputMessage="1" showErrorMessage="1" sqref="C2:C12">
      <formula1>"爬爬服,婴儿套装,连衣裙,套装,外套,鞋子"</formula1>
    </dataValidation>
    <dataValidation type="list" allowBlank="1" showInputMessage="1" showErrorMessage="1" sqref="Q2:Q6 R2:R4">
      <formula1>"0,1"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  <hyperlink ref="D11" r:id="rId8"/>
    <hyperlink ref="D12" r:id="rId9"/>
  </hyperlinks>
  <pageMargins left="0.69930555555555596" right="0.69930555555555596" top="0.75" bottom="0.75" header="0.3" footer="0.3"/>
  <pageSetup paperSize="9" orientation="portrait" horizontalDpi="200" verticalDpi="300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2016-10-16T16:09:27Z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