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01"/>
  <workbookPr checkCompatibility="1"/>
  <mc:AlternateContent xmlns:mc="http://schemas.openxmlformats.org/markup-compatibility/2006">
    <mc:Choice Requires="x15">
      <x15ac:absPath xmlns:x15ac="http://schemas.microsoft.com/office/spreadsheetml/2010/11/ac" url="C:\Users\raulerh\Documents\Employee Docs\Education\UWF\COT6931\Mac Docs\"/>
    </mc:Choice>
  </mc:AlternateContent>
  <bookViews>
    <workbookView xWindow="0" yWindow="0" windowWidth="28800" windowHeight="11010" tabRatio="500"/>
  </bookViews>
  <sheets>
    <sheet name="Detailed Schedule" sheetId="1" r:id="rId1"/>
    <sheet name="Budget" sheetId="5" r:id="rId2"/>
  </sheets>
  <definedNames>
    <definedName name="_50">#REF!</definedName>
    <definedName name="_xlnm._FilterDatabase" localSheetId="0" hidden="1">'Detailed Schedule'!$C$1:$C$156</definedName>
    <definedName name="Percentage">#REF!</definedName>
    <definedName name="Project_Accuracy_Rubric">#REF!</definedName>
    <definedName name="Project_Layout_Rubric">#REF!</definedName>
    <definedName name="Project_Requirements_Rubrics">#REF!</definedName>
    <definedName name="YesNo">#REF!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I13" i="5" l="1"/>
  <c r="H13" i="5"/>
  <c r="I12" i="5"/>
  <c r="H12" i="5"/>
  <c r="C12" i="5"/>
  <c r="D12" i="5"/>
  <c r="E12" i="5"/>
  <c r="F12" i="5"/>
  <c r="G12" i="5"/>
  <c r="B12" i="5"/>
  <c r="C10" i="5"/>
  <c r="D10" i="5"/>
  <c r="E10" i="5"/>
  <c r="F10" i="5"/>
  <c r="G10" i="5"/>
  <c r="B10" i="5"/>
  <c r="B2" i="5"/>
  <c r="C3" i="5"/>
  <c r="D3" i="5"/>
  <c r="E3" i="5"/>
  <c r="F3" i="5"/>
  <c r="G3" i="5"/>
  <c r="B3" i="5"/>
  <c r="C4" i="5"/>
  <c r="D4" i="5"/>
  <c r="E4" i="5"/>
  <c r="F4" i="5"/>
  <c r="G4" i="5"/>
  <c r="B4" i="5"/>
  <c r="C5" i="5"/>
  <c r="D5" i="5"/>
  <c r="E5" i="5"/>
  <c r="F5" i="5"/>
  <c r="G5" i="5"/>
  <c r="B5" i="5"/>
  <c r="C6" i="5"/>
  <c r="D6" i="5"/>
  <c r="E6" i="5"/>
  <c r="F6" i="5"/>
  <c r="G6" i="5"/>
  <c r="B6" i="5"/>
  <c r="C7" i="5"/>
  <c r="D7" i="5"/>
  <c r="E7" i="5"/>
  <c r="F7" i="5"/>
  <c r="G7" i="5"/>
  <c r="B7" i="5"/>
  <c r="H7" i="5"/>
  <c r="D11" i="5"/>
  <c r="E11" i="5"/>
  <c r="F11" i="5"/>
  <c r="G11" i="5"/>
  <c r="D9" i="5"/>
  <c r="E9" i="5"/>
  <c r="F9" i="5"/>
  <c r="G9" i="5"/>
  <c r="D8" i="5"/>
  <c r="E8" i="5"/>
  <c r="F8" i="5"/>
  <c r="G8" i="5"/>
  <c r="C11" i="5"/>
  <c r="B11" i="5"/>
  <c r="C9" i="5"/>
  <c r="B9" i="5"/>
  <c r="C8" i="5"/>
  <c r="B8" i="5"/>
  <c r="E2" i="5"/>
  <c r="C2" i="5"/>
  <c r="I7" i="5"/>
  <c r="I8" i="5"/>
  <c r="I9" i="5"/>
  <c r="I10" i="5"/>
  <c r="I11" i="5"/>
  <c r="G2" i="5"/>
  <c r="H10" i="5"/>
  <c r="H11" i="5"/>
  <c r="H8" i="5"/>
  <c r="C13" i="5"/>
  <c r="D13" i="5"/>
  <c r="E13" i="5"/>
  <c r="F13" i="5"/>
  <c r="G13" i="5"/>
  <c r="H3" i="5"/>
  <c r="H4" i="5"/>
  <c r="H5" i="5"/>
  <c r="H6" i="5"/>
  <c r="H2" i="5"/>
  <c r="H9" i="5"/>
  <c r="I3" i="5"/>
  <c r="I4" i="5"/>
  <c r="I5" i="5"/>
  <c r="I6" i="5"/>
  <c r="I2" i="5"/>
  <c r="B13" i="5"/>
</calcChain>
</file>

<file path=xl/sharedStrings.xml><?xml version="1.0" encoding="utf-8"?>
<sst xmlns="http://schemas.openxmlformats.org/spreadsheetml/2006/main" count="347" uniqueCount="184">
  <si>
    <t>Estimated Effort (hrs)</t>
  </si>
  <si>
    <t>Actual Effort (hrs)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</si>
  <si>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</si>
  <si>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</si>
  <si>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</si>
  <si>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</si>
  <si>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</si>
  <si>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</si>
  <si>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</si>
  <si>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</si>
  <si>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</si>
  <si>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</si>
  <si>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</si>
  <si>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</si>
  <si>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</si>
  <si>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Task/Component Name</t>
  </si>
  <si>
    <t>Module 1 - Course Introduction</t>
  </si>
  <si>
    <t>Module 2 - Define Project</t>
  </si>
  <si>
    <t>Module 3 - Project Definition Section 1</t>
  </si>
  <si>
    <t>Module 4 - Project Definition Section 2, Project Status 1</t>
  </si>
  <si>
    <t>Module 5 - Project Definition Section 3, Project Status 2</t>
  </si>
  <si>
    <t>May 22 - 28</t>
  </si>
  <si>
    <t>May 15 - 21</t>
  </si>
  <si>
    <t>May 29 - June 4</t>
  </si>
  <si>
    <t>June 5 - 11</t>
  </si>
  <si>
    <t>June 12 - 18</t>
  </si>
  <si>
    <t>June 19 - 25</t>
  </si>
  <si>
    <t>June 26 - July 2</t>
  </si>
  <si>
    <t>July 3 - 9</t>
  </si>
  <si>
    <t>July 10 - 16</t>
  </si>
  <si>
    <t>July 17 - 23</t>
  </si>
  <si>
    <t>July 24 - 30</t>
  </si>
  <si>
    <t>July 31 - August 2</t>
  </si>
  <si>
    <t>Module 7 - Progress Report 1</t>
  </si>
  <si>
    <t>Module 6 - Project Definition Section WBS, Project Status 3</t>
  </si>
  <si>
    <t>Module 8 - Project Status Update 4</t>
  </si>
  <si>
    <t>Module 9 - Project Status Update 5</t>
  </si>
  <si>
    <t>Module 10 - Progress Report 2</t>
  </si>
  <si>
    <t>Module 11 - Project Status Update 6</t>
  </si>
  <si>
    <t>Module 12 - Final Report, YouTube and PowerPoint Presentations, Client Acceptance Letter, and all Project Artifacts</t>
  </si>
  <si>
    <t>Module 13</t>
  </si>
  <si>
    <t>August 3 - 6</t>
  </si>
  <si>
    <t>August 7 - 13</t>
  </si>
  <si>
    <t>August 14 - 20</t>
  </si>
  <si>
    <t>August 21 - 27</t>
  </si>
  <si>
    <t>August 28 -  September 3</t>
  </si>
  <si>
    <t>September 4 - 10</t>
  </si>
  <si>
    <t>September 11 - 17</t>
  </si>
  <si>
    <t>September 18 - 24</t>
  </si>
  <si>
    <t xml:space="preserve">September 25 - October 1 </t>
  </si>
  <si>
    <t xml:space="preserve">October 2 - 8 </t>
  </si>
  <si>
    <t>October 9 - 15</t>
  </si>
  <si>
    <t>October 16 - 22</t>
  </si>
  <si>
    <t>October 23 - 29</t>
  </si>
  <si>
    <t>October 30 - November 5</t>
  </si>
  <si>
    <t>November 6 - 12</t>
  </si>
  <si>
    <t>November 13 - 19</t>
  </si>
  <si>
    <t>November 20 - 26</t>
  </si>
  <si>
    <t>November 27 - December 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</si>
  <si>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</si>
  <si>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</si>
  <si>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</si>
  <si>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</si>
  <si>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</si>
  <si>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</si>
  <si>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</si>
  <si>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</si>
  <si>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</si>
  <si>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</si>
  <si>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</si>
  <si>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</si>
  <si>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</si>
  <si>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</si>
  <si>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</si>
  <si>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</si>
  <si>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</si>
  <si>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</si>
  <si>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Module 14</t>
  </si>
  <si>
    <t>Module 15</t>
  </si>
  <si>
    <t>Module 16</t>
  </si>
  <si>
    <t>Module 17</t>
  </si>
  <si>
    <t>Module 18</t>
  </si>
  <si>
    <t>Module 19</t>
  </si>
  <si>
    <t>Module 20</t>
  </si>
  <si>
    <t>Module 21</t>
  </si>
  <si>
    <t>Module 22</t>
  </si>
  <si>
    <t>Module 23</t>
  </si>
  <si>
    <t>Module 24</t>
  </si>
  <si>
    <t>Module 25</t>
  </si>
  <si>
    <t>Module 26</t>
  </si>
  <si>
    <t>Module 27</t>
  </si>
  <si>
    <t>Module 28</t>
  </si>
  <si>
    <t>Module 29</t>
  </si>
  <si>
    <t>Module 30</t>
  </si>
  <si>
    <t>Module 31</t>
  </si>
  <si>
    <t>Project Definition Section 1</t>
  </si>
  <si>
    <t>Project Definition Background</t>
  </si>
  <si>
    <t>Start Brainstorming Ideas for Project</t>
  </si>
  <si>
    <t>Project Definition Section 2</t>
  </si>
  <si>
    <t>Project Status 1</t>
  </si>
  <si>
    <t>Project Definition Section 3</t>
  </si>
  <si>
    <t>Project Status 2</t>
  </si>
  <si>
    <t>Project Definition Section WBS</t>
  </si>
  <si>
    <t>Project Status 3</t>
  </si>
  <si>
    <t>Progress Report 1</t>
  </si>
  <si>
    <t>Project Status Update 4</t>
  </si>
  <si>
    <t>Project Status Update 5</t>
  </si>
  <si>
    <t>Progress Report 2</t>
  </si>
  <si>
    <t>Project Status Update 6</t>
  </si>
  <si>
    <t>Final Report</t>
  </si>
  <si>
    <t>YouTube Presentation</t>
  </si>
  <si>
    <t>Create Risk Matrix</t>
  </si>
  <si>
    <t>Start Working on PowerPoint Presentation</t>
  </si>
  <si>
    <t>Continue Working on PowerPoint Presentation</t>
  </si>
  <si>
    <t>Finish PowerPoint Presentation</t>
  </si>
  <si>
    <t>Client Acceptance Correspondence</t>
  </si>
  <si>
    <t>Start Software Project Management Plan (SPMP)</t>
  </si>
  <si>
    <t>Continue Working on SPMP</t>
  </si>
  <si>
    <t>Finish SPMP</t>
  </si>
  <si>
    <t>Start Working on Software Requirements Specification (SRS)</t>
  </si>
  <si>
    <t>Projected Client Hours</t>
  </si>
  <si>
    <t>Actual Client Hours</t>
  </si>
  <si>
    <t>Projected Mentor Hours</t>
  </si>
  <si>
    <t>Actual Mentor Hours</t>
  </si>
  <si>
    <t>Finish SRS</t>
  </si>
  <si>
    <t>Start Software Design Description (SDD)</t>
  </si>
  <si>
    <t>Finish Working on SDD</t>
  </si>
  <si>
    <t>Start Coding Project</t>
  </si>
  <si>
    <t>Continue Coding Project</t>
  </si>
  <si>
    <t>Create software budget and detailed timeline spreadsheet (SBDTS)</t>
  </si>
  <si>
    <t>Update SBDTS</t>
  </si>
  <si>
    <t>Start Testing Project</t>
  </si>
  <si>
    <t>Finish Coding Project</t>
  </si>
  <si>
    <t>Continue Testing Project</t>
  </si>
  <si>
    <t>Finish Testing Project</t>
  </si>
  <si>
    <t>Start Software Testing Document (STD)</t>
  </si>
  <si>
    <t>Continue Working on STD</t>
  </si>
  <si>
    <t>Finish STD</t>
  </si>
  <si>
    <t>Start Designing User Interface</t>
  </si>
  <si>
    <t>Continue Working on Designing User Interface</t>
  </si>
  <si>
    <t>Finish Working on User Interface</t>
  </si>
  <si>
    <t>Provide Project to Client for Review</t>
  </si>
  <si>
    <t>Start on User's Manual</t>
  </si>
  <si>
    <t>Continue Working on User's Manual</t>
  </si>
  <si>
    <t>Receive Feedback from Client on Project</t>
  </si>
  <si>
    <t>Address Feedback from Client</t>
  </si>
  <si>
    <t>Finish User's Manual</t>
  </si>
  <si>
    <t>Touch Up Project and Submit</t>
  </si>
  <si>
    <t>Finalize SBDTS</t>
  </si>
  <si>
    <t>?</t>
  </si>
  <si>
    <t>Projected Budget</t>
  </si>
  <si>
    <t>Deliverable</t>
  </si>
  <si>
    <t>SPMP</t>
  </si>
  <si>
    <t>SRS</t>
  </si>
  <si>
    <t>SDD</t>
  </si>
  <si>
    <t>User's Manual</t>
  </si>
  <si>
    <t>Actual Cost</t>
  </si>
  <si>
    <t>Actual Hours</t>
  </si>
  <si>
    <t>Projected Hours</t>
  </si>
  <si>
    <t>Total</t>
  </si>
  <si>
    <t>Project Code</t>
  </si>
  <si>
    <t>User Interface Design</t>
  </si>
  <si>
    <t>Client Acceptance</t>
  </si>
  <si>
    <t xml:space="preserve"> Test Fixes Based on Client Feedback</t>
  </si>
  <si>
    <t>Risk Management Plan</t>
  </si>
  <si>
    <t>Create Risk Management Plan</t>
  </si>
  <si>
    <t>Continue Working on Risk Management Plan</t>
  </si>
  <si>
    <t>Finish Risk Management Plan</t>
  </si>
  <si>
    <t>Convert Project Definition Background to Report Format</t>
  </si>
  <si>
    <t>Convert Project Definition Section 1 to Report Format</t>
  </si>
  <si>
    <t>Convert Project Definition Section 2 to Report Format</t>
  </si>
  <si>
    <t>Convert Project Definition Section 3 and WBS to Report Format</t>
  </si>
  <si>
    <t>Project Status Update 1</t>
  </si>
  <si>
    <t>Project Status Update 2</t>
  </si>
  <si>
    <t>Project Status Update 3</t>
  </si>
  <si>
    <t>Project Status Update 7</t>
  </si>
  <si>
    <t>Project Status Update 8</t>
  </si>
  <si>
    <t>December 4 - 6</t>
  </si>
  <si>
    <t>Revise SDD, SRS, SPMP, Risk Mitigation Plan as needed</t>
  </si>
  <si>
    <t>Completion Date</t>
  </si>
  <si>
    <t>Start Date</t>
  </si>
  <si>
    <t>STD + Testing</t>
  </si>
  <si>
    <t>Presentations</t>
  </si>
  <si>
    <t>Revise Deliverables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</si>
</sst>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3" fillId="0" borderId="0" xfId="0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2" xfId="0" applyNumberFormat="1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Border="1"/>
    <xf numFmtId="14" fontId="5" fillId="0" borderId="0" xfId="0" applyNumberFormat="1" applyFont="1"/>
    <xf numFmtId="0" fontId="5" fillId="0" borderId="1" xfId="0" applyFont="1" applyBorder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center"/>
    </xf>
    <xf numFmtId="4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/>
    <xf numFmtId="0" fontId="3" fillId="2" borderId="9" xfId="0" applyFont="1" applyFill="1" applyBorder="1" applyAlignment="1">
      <alignment horizontal="center" wrapText="1"/>
    </xf>
    <xf numFmtId="2" fontId="3" fillId="2" borderId="7" xfId="0" applyNumberFormat="1" applyFont="1" applyFill="1" applyBorder="1" applyAlignment="1">
      <alignment horizontal="center" wrapText="1"/>
    </xf>
    <xf numFmtId="2" fontId="3" fillId="2" borderId="16" xfId="0" applyNumberFormat="1" applyFont="1" applyFill="1" applyBorder="1" applyAlignment="1">
      <alignment horizontal="center" wrapText="1"/>
    </xf>
    <xf numFmtId="14" fontId="3" fillId="2" borderId="16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14" fontId="3" fillId="2" borderId="18" xfId="0" applyNumberFormat="1" applyFont="1" applyFill="1" applyBorder="1" applyAlignment="1">
      <alignment horizontal="center" wrapText="1"/>
    </xf>
    <xf numFmtId="14" fontId="1" fillId="0" borderId="20" xfId="0" applyNumberFormat="1" applyFont="1" applyBorder="1" applyAlignment="1">
      <alignment horizontal="center"/>
    </xf>
    <xf numFmtId="14" fontId="1" fillId="0" borderId="23" xfId="0" applyNumberFormat="1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2" fontId="1" fillId="0" borderId="27" xfId="0" applyNumberFormat="1" applyFont="1" applyBorder="1" applyAlignment="1">
      <alignment horizontal="center"/>
    </xf>
    <xf numFmtId="14" fontId="1" fillId="0" borderId="27" xfId="0" applyNumberFormat="1" applyFont="1" applyBorder="1" applyAlignment="1">
      <alignment horizontal="center"/>
    </xf>
    <xf numFmtId="14" fontId="1" fillId="0" borderId="29" xfId="0" applyNumberFormat="1" applyFont="1" applyBorder="1" applyAlignment="1">
      <alignment horizontal="center"/>
    </xf>
    <xf numFmtId="0" fontId="3" fillId="2" borderId="1" xfId="0" applyFont="1" applyFill="1" applyBorder="1" applyAlignment="1">
      <alignment wrapText="1"/>
    </xf>
    <xf numFmtId="0" fontId="1" fillId="0" borderId="1" xfId="0" applyFont="1" applyBorder="1"/>
    <xf numFmtId="2" fontId="1" fillId="0" borderId="1" xfId="0" applyNumberFormat="1" applyFont="1" applyBorder="1"/>
    <xf numFmtId="44" fontId="1" fillId="0" borderId="1" xfId="0" applyNumberFormat="1" applyFont="1" applyBorder="1"/>
    <xf numFmtId="0" fontId="3" fillId="0" borderId="1" xfId="0" applyFont="1" applyFill="1" applyBorder="1"/>
    <xf numFmtId="2" fontId="3" fillId="0" borderId="1" xfId="0" applyNumberFormat="1" applyFont="1" applyBorder="1"/>
    <xf numFmtId="44" fontId="3" fillId="0" borderId="1" xfId="0" applyNumberFormat="1" applyFont="1" applyBorder="1"/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 vertical="center" textRotation="90" wrapText="1"/>
    </xf>
    <xf numFmtId="0" fontId="7" fillId="2" borderId="1" xfId="0" applyFont="1" applyFill="1" applyBorder="1" applyAlignment="1">
      <alignment horizontal="center" vertical="center" textRotation="90" wrapText="1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 textRotation="90" wrapText="1"/>
    </xf>
    <xf numFmtId="0" fontId="1" fillId="2" borderId="26" xfId="0" applyFont="1" applyFill="1" applyBorder="1" applyAlignment="1">
      <alignment horizontal="center" vertical="center" textRotation="90" wrapText="1"/>
    </xf>
    <xf numFmtId="0" fontId="7" fillId="2" borderId="3" xfId="0" applyFont="1" applyFill="1" applyBorder="1" applyAlignment="1">
      <alignment horizontal="center" vertical="center" textRotation="90" wrapText="1"/>
    </xf>
    <xf numFmtId="0" fontId="7" fillId="2" borderId="27" xfId="0" applyFont="1" applyFill="1" applyBorder="1" applyAlignment="1">
      <alignment horizontal="center" vertical="center" textRotation="90" wrapText="1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 textRotation="90" wrapText="1"/>
    </xf>
    <xf numFmtId="0" fontId="7" fillId="2" borderId="7" xfId="0" applyFont="1" applyFill="1" applyBorder="1" applyAlignment="1">
      <alignment horizontal="center" vertical="center" textRotation="90" wrapText="1"/>
    </xf>
    <xf numFmtId="0" fontId="1" fillId="2" borderId="17" xfId="0" applyFont="1" applyFill="1" applyBorder="1" applyAlignment="1">
      <alignment horizontal="center" vertical="center" textRotation="90" wrapText="1"/>
    </xf>
    <xf numFmtId="0" fontId="1" fillId="2" borderId="22" xfId="0" applyFont="1" applyFill="1" applyBorder="1" applyAlignment="1">
      <alignment horizontal="center" vertical="center" textRotation="90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1"/>
  <sheetViews>
    <sheetView tabSelected="1" topLeftCell="C1" zoomScale="120" zoomScaleNormal="120" zoomScalePageLayoutView="120" workbookViewId="0">
      <selection activeCell="D130" sqref="D130"/>
    </sheetView>
  </sheetViews>
  <sheetFormatPr defaultColWidth="10.875" defaultRowHeight="12.75" x14ac:dyDescent="0.2"/>
  <cols>
    <col min="1" max="1" width="10.875" style="1"/>
    <col min="2" max="2" width="10.875" style="25"/>
    <col min="3" max="3" width="46.375" style="4" bestFit="1" customWidth="1"/>
    <col min="4" max="4" width="18.875" style="3" customWidth="1"/>
    <col min="5" max="5" width="18.5" style="3" customWidth="1"/>
    <col min="6" max="9" width="18.5" style="15" customWidth="1"/>
    <col min="10" max="10" width="8.625" style="21" bestFit="1" customWidth="1"/>
    <col min="11" max="11" width="13.375" style="21" bestFit="1" customWidth="1"/>
    <col min="12" max="16384" width="10.875" style="1"/>
  </cols>
  <sheetData>
    <row r="1" spans="1:11" s="34" customFormat="1" ht="13.5" thickTop="1" x14ac:dyDescent="0.2">
      <c r="A1" s="69" t="s">
        <v>2</v>
      </c>
      <c r="B1" s="68" t="s">
        <v>22</v>
      </c>
      <c r="C1" s="30" t="s">
        <v>15</v>
      </c>
      <c r="D1" s="31" t="s">
        <v>0</v>
      </c>
      <c r="E1" s="31" t="s">
        <v>1</v>
      </c>
      <c r="F1" s="32" t="s">
        <v>120</v>
      </c>
      <c r="G1" s="32" t="s">
        <v>121</v>
      </c>
      <c r="H1" s="32" t="s">
        <v>122</v>
      </c>
      <c r="I1" s="32" t="s">
        <v>123</v>
      </c>
      <c r="J1" s="33" t="s">
        <v>180</v>
      </c>
      <c r="K1" s="35" t="s">
        <v>179</v>
      </c>
    </row>
    <row r="2" spans="1:11" s="2" customFormat="1" ht="15.95" customHeight="1" thickBot="1" x14ac:dyDescent="0.25">
      <c r="A2" s="55"/>
      <c r="B2" s="56"/>
      <c r="C2" s="52" t="s">
        <v>16</v>
      </c>
      <c r="D2" s="53"/>
      <c r="E2" s="53"/>
      <c r="F2" s="53"/>
      <c r="G2" s="53"/>
      <c r="H2" s="53"/>
      <c r="I2" s="53"/>
      <c r="J2" s="53"/>
      <c r="K2" s="54"/>
    </row>
    <row r="3" spans="1:11" ht="14.25" thickTop="1" thickBot="1" x14ac:dyDescent="0.25">
      <c r="A3" s="55"/>
      <c r="B3" s="56"/>
      <c r="C3" s="10" t="s">
        <v>97</v>
      </c>
      <c r="D3" s="9">
        <v>2</v>
      </c>
      <c r="E3" s="9">
        <v>3</v>
      </c>
      <c r="F3" s="9">
        <v>0</v>
      </c>
      <c r="G3" s="9">
        <v>0</v>
      </c>
      <c r="H3" s="9">
        <v>0</v>
      </c>
      <c r="I3" s="9" t="s">
        <v>149</v>
      </c>
      <c r="J3" s="17">
        <v>42870</v>
      </c>
      <c r="K3" s="36">
        <v>42877</v>
      </c>
    </row>
    <row r="4" spans="1:11" ht="15.95" customHeight="1" thickTop="1" thickBot="1" x14ac:dyDescent="0.25">
      <c r="A4" s="60" t="s">
        <v>3</v>
      </c>
      <c r="B4" s="62" t="s">
        <v>21</v>
      </c>
      <c r="C4" s="64" t="s">
        <v>17</v>
      </c>
      <c r="D4" s="65"/>
      <c r="E4" s="65"/>
      <c r="F4" s="65"/>
      <c r="G4" s="65"/>
      <c r="H4" s="65"/>
      <c r="I4" s="65"/>
      <c r="J4" s="65"/>
      <c r="K4" s="66"/>
    </row>
    <row r="5" spans="1:11" ht="14.25" thickTop="1" thickBot="1" x14ac:dyDescent="0.25">
      <c r="A5" s="70"/>
      <c r="B5" s="67"/>
      <c r="C5" s="14" t="s">
        <v>96</v>
      </c>
      <c r="D5" s="9">
        <v>4</v>
      </c>
      <c r="E5" s="9">
        <v>6</v>
      </c>
      <c r="F5" s="9">
        <v>0.25</v>
      </c>
      <c r="G5" s="9">
        <v>0.25</v>
      </c>
      <c r="H5" s="9">
        <v>0</v>
      </c>
      <c r="I5" s="9" t="s">
        <v>149</v>
      </c>
      <c r="J5" s="17">
        <v>42879</v>
      </c>
      <c r="K5" s="36">
        <v>42883</v>
      </c>
    </row>
    <row r="6" spans="1:11" ht="15.95" customHeight="1" thickTop="1" thickBot="1" x14ac:dyDescent="0.25">
      <c r="A6" s="55" t="s">
        <v>4</v>
      </c>
      <c r="B6" s="56" t="s">
        <v>23</v>
      </c>
      <c r="C6" s="64" t="s">
        <v>18</v>
      </c>
      <c r="D6" s="65"/>
      <c r="E6" s="65"/>
      <c r="F6" s="65"/>
      <c r="G6" s="65"/>
      <c r="H6" s="65"/>
      <c r="I6" s="65"/>
      <c r="J6" s="65"/>
      <c r="K6" s="66"/>
    </row>
    <row r="7" spans="1:11" ht="14.25" thickTop="1" thickBot="1" x14ac:dyDescent="0.25">
      <c r="A7" s="55"/>
      <c r="B7" s="56"/>
      <c r="C7" s="10" t="s">
        <v>95</v>
      </c>
      <c r="D7" s="9">
        <v>6</v>
      </c>
      <c r="E7" s="9">
        <v>6</v>
      </c>
      <c r="F7" s="9">
        <v>1</v>
      </c>
      <c r="G7" s="9">
        <v>0.5</v>
      </c>
      <c r="H7" s="9">
        <v>1</v>
      </c>
      <c r="I7" s="9" t="s">
        <v>149</v>
      </c>
      <c r="J7" s="17">
        <v>42887</v>
      </c>
      <c r="K7" s="36">
        <v>42890</v>
      </c>
    </row>
    <row r="8" spans="1:11" ht="15.95" customHeight="1" thickTop="1" thickBot="1" x14ac:dyDescent="0.25">
      <c r="A8" s="55" t="s">
        <v>5</v>
      </c>
      <c r="B8" s="56" t="s">
        <v>24</v>
      </c>
      <c r="C8" s="64" t="s">
        <v>19</v>
      </c>
      <c r="D8" s="65"/>
      <c r="E8" s="65"/>
      <c r="F8" s="65"/>
      <c r="G8" s="65"/>
      <c r="H8" s="65"/>
      <c r="I8" s="65"/>
      <c r="J8" s="65"/>
      <c r="K8" s="66"/>
    </row>
    <row r="9" spans="1:11" ht="13.5" thickTop="1" x14ac:dyDescent="0.2">
      <c r="A9" s="55"/>
      <c r="B9" s="56"/>
      <c r="C9" s="10" t="s">
        <v>98</v>
      </c>
      <c r="D9" s="9">
        <v>8</v>
      </c>
      <c r="E9" s="9">
        <v>11</v>
      </c>
      <c r="F9" s="9">
        <v>0</v>
      </c>
      <c r="G9" s="9">
        <v>0</v>
      </c>
      <c r="H9" s="9">
        <v>0.5</v>
      </c>
      <c r="I9" s="9" t="s">
        <v>149</v>
      </c>
      <c r="J9" s="17">
        <v>42889</v>
      </c>
      <c r="K9" s="36">
        <v>42897</v>
      </c>
    </row>
    <row r="10" spans="1:11" ht="13.5" thickBot="1" x14ac:dyDescent="0.25">
      <c r="A10" s="55"/>
      <c r="B10" s="56"/>
      <c r="C10" s="12" t="s">
        <v>99</v>
      </c>
      <c r="D10" s="6">
        <v>2</v>
      </c>
      <c r="E10" s="6">
        <v>2</v>
      </c>
      <c r="F10" s="9">
        <v>1</v>
      </c>
      <c r="G10" s="9">
        <v>0.25</v>
      </c>
      <c r="H10" s="9">
        <v>0.5</v>
      </c>
      <c r="I10" s="9" t="s">
        <v>149</v>
      </c>
      <c r="J10" s="18">
        <v>42896</v>
      </c>
      <c r="K10" s="37">
        <v>42897</v>
      </c>
    </row>
    <row r="11" spans="1:11" ht="15.95" customHeight="1" thickTop="1" thickBot="1" x14ac:dyDescent="0.25">
      <c r="A11" s="55" t="s">
        <v>6</v>
      </c>
      <c r="B11" s="56" t="s">
        <v>25</v>
      </c>
      <c r="C11" s="64" t="s">
        <v>20</v>
      </c>
      <c r="D11" s="65"/>
      <c r="E11" s="65"/>
      <c r="F11" s="65"/>
      <c r="G11" s="65"/>
      <c r="H11" s="65"/>
      <c r="I11" s="65"/>
      <c r="J11" s="65"/>
      <c r="K11" s="66"/>
    </row>
    <row r="12" spans="1:11" ht="13.5" thickTop="1" x14ac:dyDescent="0.2">
      <c r="A12" s="55"/>
      <c r="B12" s="56"/>
      <c r="C12" s="10" t="s">
        <v>100</v>
      </c>
      <c r="D12" s="9">
        <v>5</v>
      </c>
      <c r="E12" s="9">
        <v>4</v>
      </c>
      <c r="F12" s="9">
        <v>0</v>
      </c>
      <c r="G12" s="9">
        <v>1</v>
      </c>
      <c r="H12" s="9">
        <v>0.5</v>
      </c>
      <c r="I12" s="9" t="s">
        <v>149</v>
      </c>
      <c r="J12" s="17">
        <v>42898</v>
      </c>
      <c r="K12" s="36">
        <v>42904</v>
      </c>
    </row>
    <row r="13" spans="1:11" x14ac:dyDescent="0.2">
      <c r="A13" s="55"/>
      <c r="B13" s="56"/>
      <c r="C13" s="12" t="s">
        <v>101</v>
      </c>
      <c r="D13" s="6">
        <v>2</v>
      </c>
      <c r="E13" s="6">
        <v>2</v>
      </c>
      <c r="F13" s="6">
        <v>1</v>
      </c>
      <c r="G13" s="6">
        <v>0.25</v>
      </c>
      <c r="H13" s="6">
        <v>0.5</v>
      </c>
      <c r="I13" s="6" t="s">
        <v>149</v>
      </c>
      <c r="J13" s="18">
        <v>42903</v>
      </c>
      <c r="K13" s="36">
        <v>42904</v>
      </c>
    </row>
    <row r="14" spans="1:11" x14ac:dyDescent="0.2">
      <c r="A14" s="55"/>
      <c r="B14" s="56"/>
      <c r="C14" s="13" t="s">
        <v>165</v>
      </c>
      <c r="D14" s="8">
        <v>2</v>
      </c>
      <c r="E14" s="8">
        <v>2</v>
      </c>
      <c r="F14" s="6">
        <v>0</v>
      </c>
      <c r="G14" s="6">
        <v>0</v>
      </c>
      <c r="H14" s="6">
        <v>0.5</v>
      </c>
      <c r="I14" s="6" t="s">
        <v>149</v>
      </c>
      <c r="J14" s="20">
        <v>42900</v>
      </c>
      <c r="K14" s="38">
        <v>42904</v>
      </c>
    </row>
    <row r="15" spans="1:11" ht="13.5" thickBot="1" x14ac:dyDescent="0.25">
      <c r="A15" s="55"/>
      <c r="B15" s="56"/>
      <c r="C15" s="13" t="s">
        <v>111</v>
      </c>
      <c r="D15" s="8">
        <v>1</v>
      </c>
      <c r="E15" s="8">
        <v>1</v>
      </c>
      <c r="F15" s="16">
        <v>0</v>
      </c>
      <c r="G15" s="16">
        <v>0</v>
      </c>
      <c r="H15" s="16">
        <v>0.5</v>
      </c>
      <c r="I15" s="16" t="s">
        <v>149</v>
      </c>
      <c r="J15" s="20">
        <v>42900</v>
      </c>
      <c r="K15" s="39">
        <v>42904</v>
      </c>
    </row>
    <row r="16" spans="1:11" ht="15.95" customHeight="1" thickTop="1" thickBot="1" x14ac:dyDescent="0.25">
      <c r="A16" s="55" t="s">
        <v>7</v>
      </c>
      <c r="B16" s="56" t="s">
        <v>26</v>
      </c>
      <c r="C16" s="64" t="s">
        <v>34</v>
      </c>
      <c r="D16" s="65"/>
      <c r="E16" s="65"/>
      <c r="F16" s="65"/>
      <c r="G16" s="65"/>
      <c r="H16" s="65"/>
      <c r="I16" s="65"/>
      <c r="J16" s="65"/>
      <c r="K16" s="66"/>
    </row>
    <row r="17" spans="1:12" ht="13.5" thickTop="1" x14ac:dyDescent="0.2">
      <c r="A17" s="55"/>
      <c r="B17" s="56"/>
      <c r="C17" s="10" t="s">
        <v>102</v>
      </c>
      <c r="D17" s="9">
        <v>5</v>
      </c>
      <c r="E17" s="9">
        <v>6</v>
      </c>
      <c r="F17" s="9">
        <v>0</v>
      </c>
      <c r="G17" s="9">
        <v>0</v>
      </c>
      <c r="H17" s="9">
        <v>0.5</v>
      </c>
      <c r="I17" s="6" t="s">
        <v>149</v>
      </c>
      <c r="J17" s="17">
        <v>42906</v>
      </c>
      <c r="K17" s="36">
        <v>42911</v>
      </c>
    </row>
    <row r="18" spans="1:12" x14ac:dyDescent="0.2">
      <c r="A18" s="55"/>
      <c r="B18" s="56"/>
      <c r="C18" s="12" t="s">
        <v>103</v>
      </c>
      <c r="D18" s="6">
        <v>2</v>
      </c>
      <c r="E18" s="6">
        <v>2</v>
      </c>
      <c r="F18" s="6">
        <v>1</v>
      </c>
      <c r="G18" s="6">
        <v>0.25</v>
      </c>
      <c r="H18" s="6">
        <v>0.5</v>
      </c>
      <c r="I18" s="6" t="s">
        <v>149</v>
      </c>
      <c r="J18" s="18">
        <v>42910</v>
      </c>
      <c r="K18" s="36">
        <v>42911</v>
      </c>
    </row>
    <row r="19" spans="1:12" x14ac:dyDescent="0.2">
      <c r="A19" s="55"/>
      <c r="B19" s="56"/>
      <c r="C19" s="13" t="s">
        <v>116</v>
      </c>
      <c r="D19" s="8">
        <v>3</v>
      </c>
      <c r="E19" s="8">
        <v>3</v>
      </c>
      <c r="F19" s="8">
        <v>0</v>
      </c>
      <c r="G19" s="8">
        <v>0</v>
      </c>
      <c r="H19" s="6">
        <v>0</v>
      </c>
      <c r="I19" s="6" t="s">
        <v>149</v>
      </c>
      <c r="J19" s="20">
        <v>42905</v>
      </c>
      <c r="K19" s="36">
        <v>42911</v>
      </c>
    </row>
    <row r="20" spans="1:12" x14ac:dyDescent="0.2">
      <c r="A20" s="55"/>
      <c r="B20" s="56"/>
      <c r="C20" s="13" t="s">
        <v>129</v>
      </c>
      <c r="D20" s="8">
        <v>3</v>
      </c>
      <c r="E20" s="8">
        <v>5</v>
      </c>
      <c r="F20" s="8">
        <v>1</v>
      </c>
      <c r="G20" s="8">
        <v>1</v>
      </c>
      <c r="H20" s="16">
        <v>0.5</v>
      </c>
      <c r="I20" s="6" t="s">
        <v>149</v>
      </c>
      <c r="J20" s="20">
        <v>42905</v>
      </c>
      <c r="K20" s="36">
        <v>42911</v>
      </c>
    </row>
    <row r="21" spans="1:12" ht="13.5" thickBot="1" x14ac:dyDescent="0.25">
      <c r="A21" s="55"/>
      <c r="B21" s="56"/>
      <c r="C21" s="13" t="s">
        <v>166</v>
      </c>
      <c r="D21" s="8">
        <v>3</v>
      </c>
      <c r="E21" s="8">
        <v>2</v>
      </c>
      <c r="F21" s="8">
        <v>0</v>
      </c>
      <c r="G21" s="8">
        <v>0</v>
      </c>
      <c r="H21" s="8">
        <v>0</v>
      </c>
      <c r="I21" s="6" t="s">
        <v>149</v>
      </c>
      <c r="J21" s="20">
        <v>42908</v>
      </c>
      <c r="K21" s="36">
        <v>42911</v>
      </c>
    </row>
    <row r="22" spans="1:12" ht="15.95" customHeight="1" thickTop="1" thickBot="1" x14ac:dyDescent="0.25">
      <c r="A22" s="55" t="s">
        <v>8</v>
      </c>
      <c r="B22" s="56" t="s">
        <v>27</v>
      </c>
      <c r="C22" s="64" t="s">
        <v>33</v>
      </c>
      <c r="D22" s="65"/>
      <c r="E22" s="65"/>
      <c r="F22" s="65"/>
      <c r="G22" s="65"/>
      <c r="H22" s="65"/>
      <c r="I22" s="65"/>
      <c r="J22" s="65"/>
      <c r="K22" s="66"/>
    </row>
    <row r="23" spans="1:12" ht="13.5" thickTop="1" x14ac:dyDescent="0.2">
      <c r="A23" s="55"/>
      <c r="B23" s="56"/>
      <c r="C23" s="10" t="s">
        <v>104</v>
      </c>
      <c r="D23" s="9">
        <v>3</v>
      </c>
      <c r="E23" s="9">
        <v>5</v>
      </c>
      <c r="F23" s="9">
        <v>2</v>
      </c>
      <c r="G23" s="9">
        <v>0</v>
      </c>
      <c r="H23" s="9">
        <v>0.5</v>
      </c>
      <c r="I23" s="9" t="s">
        <v>149</v>
      </c>
      <c r="J23" s="17">
        <v>42916</v>
      </c>
      <c r="K23" s="37">
        <v>42918</v>
      </c>
    </row>
    <row r="24" spans="1:12" x14ac:dyDescent="0.2">
      <c r="A24" s="55"/>
      <c r="B24" s="56"/>
      <c r="C24" s="13" t="s">
        <v>166</v>
      </c>
      <c r="D24" s="6">
        <v>3</v>
      </c>
      <c r="E24" s="6">
        <v>1</v>
      </c>
      <c r="F24" s="6">
        <v>0</v>
      </c>
      <c r="G24" s="6">
        <v>0</v>
      </c>
      <c r="H24" s="6">
        <v>0</v>
      </c>
      <c r="I24" s="6" t="s">
        <v>149</v>
      </c>
      <c r="J24" s="18">
        <v>42916</v>
      </c>
      <c r="K24" s="37">
        <v>42918</v>
      </c>
    </row>
    <row r="25" spans="1:12" x14ac:dyDescent="0.2">
      <c r="A25" s="55"/>
      <c r="B25" s="56"/>
      <c r="C25" s="11" t="s">
        <v>117</v>
      </c>
      <c r="D25" s="6">
        <v>8</v>
      </c>
      <c r="E25" s="6">
        <v>0</v>
      </c>
      <c r="F25" s="6">
        <v>0</v>
      </c>
      <c r="G25" s="6">
        <v>0</v>
      </c>
      <c r="H25" s="6">
        <v>0</v>
      </c>
      <c r="I25" s="6" t="s">
        <v>149</v>
      </c>
      <c r="J25" s="18">
        <v>42918</v>
      </c>
      <c r="K25" s="37">
        <v>42918</v>
      </c>
    </row>
    <row r="26" spans="1:12" ht="13.5" thickBot="1" x14ac:dyDescent="0.25">
      <c r="A26" s="55"/>
      <c r="B26" s="56"/>
      <c r="C26" s="12" t="s">
        <v>130</v>
      </c>
      <c r="D26" s="6">
        <v>1</v>
      </c>
      <c r="E26" s="6">
        <v>0.5</v>
      </c>
      <c r="F26" s="6">
        <v>0.5</v>
      </c>
      <c r="G26" s="6">
        <v>0</v>
      </c>
      <c r="H26" s="16">
        <v>0.5</v>
      </c>
      <c r="I26" s="6" t="s">
        <v>149</v>
      </c>
      <c r="J26" s="18">
        <v>42918</v>
      </c>
      <c r="K26" s="37">
        <v>42918</v>
      </c>
    </row>
    <row r="27" spans="1:12" ht="15.95" customHeight="1" thickTop="1" thickBot="1" x14ac:dyDescent="0.25">
      <c r="A27" s="60" t="s">
        <v>9</v>
      </c>
      <c r="B27" s="62" t="s">
        <v>28</v>
      </c>
      <c r="C27" s="64" t="s">
        <v>35</v>
      </c>
      <c r="D27" s="65"/>
      <c r="E27" s="65"/>
      <c r="F27" s="65"/>
      <c r="G27" s="65"/>
      <c r="H27" s="65"/>
      <c r="I27" s="65"/>
      <c r="J27" s="65"/>
      <c r="K27" s="66"/>
    </row>
    <row r="28" spans="1:12" ht="13.5" thickTop="1" x14ac:dyDescent="0.2">
      <c r="A28" s="70"/>
      <c r="B28" s="67"/>
      <c r="C28" s="10" t="s">
        <v>105</v>
      </c>
      <c r="D28" s="9">
        <v>2</v>
      </c>
      <c r="E28" s="9">
        <v>2</v>
      </c>
      <c r="F28" s="9">
        <v>1</v>
      </c>
      <c r="G28" s="9">
        <v>0.5</v>
      </c>
      <c r="H28" s="9">
        <v>0.5</v>
      </c>
      <c r="I28" s="9" t="s">
        <v>149</v>
      </c>
      <c r="J28" s="17">
        <v>42925</v>
      </c>
      <c r="K28" s="36">
        <v>42925</v>
      </c>
      <c r="L28" s="22"/>
    </row>
    <row r="29" spans="1:12" x14ac:dyDescent="0.2">
      <c r="A29" s="70"/>
      <c r="B29" s="67"/>
      <c r="C29" s="13" t="s">
        <v>166</v>
      </c>
      <c r="D29" s="6">
        <v>2</v>
      </c>
      <c r="E29" s="6">
        <v>2</v>
      </c>
      <c r="F29" s="6">
        <v>0</v>
      </c>
      <c r="G29" s="6">
        <v>0</v>
      </c>
      <c r="H29" s="6">
        <v>0</v>
      </c>
      <c r="I29" s="9" t="s">
        <v>149</v>
      </c>
      <c r="J29" s="17">
        <v>42919</v>
      </c>
      <c r="K29" s="36">
        <v>42925</v>
      </c>
      <c r="L29" s="22"/>
    </row>
    <row r="30" spans="1:12" x14ac:dyDescent="0.2">
      <c r="A30" s="70"/>
      <c r="B30" s="67"/>
      <c r="C30" s="11" t="s">
        <v>117</v>
      </c>
      <c r="D30" s="6">
        <v>3</v>
      </c>
      <c r="E30" s="6">
        <v>5</v>
      </c>
      <c r="F30" s="6">
        <v>2</v>
      </c>
      <c r="G30" s="6">
        <v>0</v>
      </c>
      <c r="H30" s="6">
        <v>0</v>
      </c>
      <c r="I30" s="6" t="s">
        <v>149</v>
      </c>
      <c r="J30" s="18">
        <v>42921</v>
      </c>
      <c r="K30" s="36">
        <v>42925</v>
      </c>
      <c r="L30" s="22"/>
    </row>
    <row r="31" spans="1:12" ht="13.5" thickBot="1" x14ac:dyDescent="0.25">
      <c r="A31" s="70"/>
      <c r="B31" s="67"/>
      <c r="C31" s="12" t="s">
        <v>130</v>
      </c>
      <c r="D31" s="6">
        <v>1</v>
      </c>
      <c r="E31" s="6">
        <v>0.5</v>
      </c>
      <c r="F31" s="6">
        <v>0.5</v>
      </c>
      <c r="G31" s="6">
        <v>0</v>
      </c>
      <c r="H31" s="9">
        <v>0.5</v>
      </c>
      <c r="I31" s="9" t="s">
        <v>149</v>
      </c>
      <c r="J31" s="17">
        <v>42925</v>
      </c>
      <c r="K31" s="36">
        <v>42925</v>
      </c>
      <c r="L31" s="22"/>
    </row>
    <row r="32" spans="1:12" ht="15.95" customHeight="1" thickTop="1" thickBot="1" x14ac:dyDescent="0.25">
      <c r="A32" s="55" t="s">
        <v>10</v>
      </c>
      <c r="B32" s="56" t="s">
        <v>29</v>
      </c>
      <c r="C32" s="64" t="s">
        <v>36</v>
      </c>
      <c r="D32" s="65"/>
      <c r="E32" s="65"/>
      <c r="F32" s="65"/>
      <c r="G32" s="65"/>
      <c r="H32" s="65"/>
      <c r="I32" s="65"/>
      <c r="J32" s="65"/>
      <c r="K32" s="66"/>
      <c r="L32" s="22"/>
    </row>
    <row r="33" spans="1:12" ht="13.5" thickTop="1" x14ac:dyDescent="0.2">
      <c r="A33" s="55"/>
      <c r="B33" s="56"/>
      <c r="C33" s="10" t="s">
        <v>106</v>
      </c>
      <c r="D33" s="9">
        <v>2</v>
      </c>
      <c r="E33" s="9">
        <v>1</v>
      </c>
      <c r="F33" s="9">
        <v>1</v>
      </c>
      <c r="G33" s="9">
        <v>0.5</v>
      </c>
      <c r="H33" s="16">
        <v>0.5</v>
      </c>
      <c r="I33" s="9" t="s">
        <v>149</v>
      </c>
      <c r="J33" s="17">
        <v>42932</v>
      </c>
      <c r="K33" s="36">
        <v>42932</v>
      </c>
      <c r="L33" s="22"/>
    </row>
    <row r="34" spans="1:12" x14ac:dyDescent="0.2">
      <c r="A34" s="55"/>
      <c r="B34" s="56"/>
      <c r="C34" s="11" t="s">
        <v>167</v>
      </c>
      <c r="D34" s="6">
        <v>2</v>
      </c>
      <c r="E34" s="6">
        <v>2</v>
      </c>
      <c r="F34" s="6">
        <v>0</v>
      </c>
      <c r="G34" s="6">
        <v>0</v>
      </c>
      <c r="H34" s="6">
        <v>0</v>
      </c>
      <c r="I34" s="9" t="s">
        <v>149</v>
      </c>
      <c r="J34" s="18">
        <v>42928</v>
      </c>
      <c r="K34" s="37">
        <v>42932</v>
      </c>
      <c r="L34" s="22"/>
    </row>
    <row r="35" spans="1:12" x14ac:dyDescent="0.2">
      <c r="A35" s="55"/>
      <c r="B35" s="56"/>
      <c r="C35" s="11" t="s">
        <v>117</v>
      </c>
      <c r="D35" s="6">
        <v>8</v>
      </c>
      <c r="E35" s="6">
        <v>5</v>
      </c>
      <c r="F35" s="6">
        <v>0</v>
      </c>
      <c r="G35" s="6">
        <v>0</v>
      </c>
      <c r="H35" s="6">
        <v>0</v>
      </c>
      <c r="I35" s="6" t="s">
        <v>149</v>
      </c>
      <c r="J35" s="18">
        <v>42928</v>
      </c>
      <c r="K35" s="37">
        <v>42932</v>
      </c>
      <c r="L35" s="22"/>
    </row>
    <row r="36" spans="1:12" ht="13.5" thickBot="1" x14ac:dyDescent="0.25">
      <c r="A36" s="55"/>
      <c r="B36" s="56"/>
      <c r="C36" s="12" t="s">
        <v>130</v>
      </c>
      <c r="D36" s="6">
        <v>1</v>
      </c>
      <c r="E36" s="6">
        <v>1</v>
      </c>
      <c r="F36" s="6">
        <v>0.5</v>
      </c>
      <c r="G36" s="6">
        <v>0.5</v>
      </c>
      <c r="H36" s="16">
        <v>0.5</v>
      </c>
      <c r="I36" s="9" t="s">
        <v>149</v>
      </c>
      <c r="J36" s="18">
        <v>42932</v>
      </c>
      <c r="K36" s="37">
        <v>42932</v>
      </c>
      <c r="L36" s="22"/>
    </row>
    <row r="37" spans="1:12" ht="15.95" customHeight="1" thickTop="1" thickBot="1" x14ac:dyDescent="0.25">
      <c r="A37" s="55" t="s">
        <v>11</v>
      </c>
      <c r="B37" s="56" t="s">
        <v>30</v>
      </c>
      <c r="C37" s="64" t="s">
        <v>37</v>
      </c>
      <c r="D37" s="65"/>
      <c r="E37" s="65"/>
      <c r="F37" s="65"/>
      <c r="G37" s="65"/>
      <c r="H37" s="65"/>
      <c r="I37" s="65"/>
      <c r="J37" s="65"/>
      <c r="K37" s="66"/>
    </row>
    <row r="38" spans="1:12" ht="13.5" thickTop="1" x14ac:dyDescent="0.2">
      <c r="A38" s="55"/>
      <c r="B38" s="56"/>
      <c r="C38" s="10" t="s">
        <v>107</v>
      </c>
      <c r="D38" s="9">
        <v>3</v>
      </c>
      <c r="E38" s="9">
        <v>2</v>
      </c>
      <c r="F38" s="9">
        <v>2</v>
      </c>
      <c r="G38" s="9">
        <v>1</v>
      </c>
      <c r="H38" s="9">
        <v>0.5</v>
      </c>
      <c r="I38" s="9" t="s">
        <v>149</v>
      </c>
      <c r="J38" s="17">
        <v>42939</v>
      </c>
      <c r="K38" s="36">
        <v>42939</v>
      </c>
    </row>
    <row r="39" spans="1:12" x14ac:dyDescent="0.2">
      <c r="A39" s="55"/>
      <c r="B39" s="56"/>
      <c r="C39" s="11" t="s">
        <v>112</v>
      </c>
      <c r="D39" s="6">
        <v>3</v>
      </c>
      <c r="E39" s="6">
        <v>1</v>
      </c>
      <c r="F39" s="6">
        <v>0</v>
      </c>
      <c r="G39" s="6">
        <v>0</v>
      </c>
      <c r="H39" s="6">
        <v>0</v>
      </c>
      <c r="I39" s="6" t="s">
        <v>149</v>
      </c>
      <c r="J39" s="18">
        <v>42939</v>
      </c>
      <c r="K39" s="37">
        <v>42939</v>
      </c>
    </row>
    <row r="40" spans="1:12" x14ac:dyDescent="0.2">
      <c r="A40" s="55"/>
      <c r="B40" s="56"/>
      <c r="C40" s="11" t="s">
        <v>119</v>
      </c>
      <c r="D40" s="6">
        <v>10</v>
      </c>
      <c r="E40" s="6">
        <v>8</v>
      </c>
      <c r="F40" s="6">
        <v>2</v>
      </c>
      <c r="G40" s="6">
        <v>1</v>
      </c>
      <c r="H40" s="6">
        <v>0.5</v>
      </c>
      <c r="I40" s="6" t="s">
        <v>149</v>
      </c>
      <c r="J40" s="18">
        <v>42938</v>
      </c>
      <c r="K40" s="37">
        <v>42939</v>
      </c>
    </row>
    <row r="41" spans="1:12" x14ac:dyDescent="0.2">
      <c r="A41" s="55"/>
      <c r="B41" s="56"/>
      <c r="C41" s="12" t="s">
        <v>118</v>
      </c>
      <c r="D41" s="6">
        <v>5</v>
      </c>
      <c r="E41" s="6">
        <v>9</v>
      </c>
      <c r="F41" s="6">
        <v>2</v>
      </c>
      <c r="G41" s="6">
        <v>1</v>
      </c>
      <c r="H41" s="6">
        <v>0</v>
      </c>
      <c r="I41" s="6" t="s">
        <v>149</v>
      </c>
      <c r="J41" s="18">
        <v>42933</v>
      </c>
      <c r="K41" s="37">
        <v>42938</v>
      </c>
    </row>
    <row r="42" spans="1:12" ht="13.5" thickBot="1" x14ac:dyDescent="0.25">
      <c r="A42" s="55"/>
      <c r="B42" s="56"/>
      <c r="C42" s="12" t="s">
        <v>130</v>
      </c>
      <c r="D42" s="8">
        <v>1</v>
      </c>
      <c r="E42" s="6">
        <v>1</v>
      </c>
      <c r="F42" s="6">
        <v>0.5</v>
      </c>
      <c r="G42" s="6">
        <v>0.5</v>
      </c>
      <c r="H42" s="8">
        <v>0.5</v>
      </c>
      <c r="I42" s="8" t="s">
        <v>149</v>
      </c>
      <c r="J42" s="20">
        <v>42938</v>
      </c>
      <c r="K42" s="39">
        <v>42939</v>
      </c>
    </row>
    <row r="43" spans="1:12" ht="15.95" customHeight="1" thickTop="1" thickBot="1" x14ac:dyDescent="0.25">
      <c r="A43" s="55" t="s">
        <v>12</v>
      </c>
      <c r="B43" s="56" t="s">
        <v>31</v>
      </c>
      <c r="C43" s="64" t="s">
        <v>38</v>
      </c>
      <c r="D43" s="65"/>
      <c r="E43" s="65"/>
      <c r="F43" s="65"/>
      <c r="G43" s="65"/>
      <c r="H43" s="65"/>
      <c r="I43" s="65"/>
      <c r="J43" s="65"/>
      <c r="K43" s="66"/>
    </row>
    <row r="44" spans="1:12" ht="15.95" customHeight="1" thickTop="1" x14ac:dyDescent="0.2">
      <c r="A44" s="55"/>
      <c r="B44" s="56"/>
      <c r="C44" s="10" t="s">
        <v>108</v>
      </c>
      <c r="D44" s="9">
        <v>2</v>
      </c>
      <c r="E44" s="9">
        <v>1</v>
      </c>
      <c r="F44" s="9">
        <v>1</v>
      </c>
      <c r="G44" s="9">
        <v>1</v>
      </c>
      <c r="H44" s="9">
        <v>0.5</v>
      </c>
      <c r="I44" s="9" t="s">
        <v>149</v>
      </c>
      <c r="J44" s="17">
        <v>42946</v>
      </c>
      <c r="K44" s="36">
        <v>42946</v>
      </c>
    </row>
    <row r="45" spans="1:12" ht="15.95" customHeight="1" x14ac:dyDescent="0.2">
      <c r="A45" s="55"/>
      <c r="B45" s="56"/>
      <c r="C45" s="10" t="s">
        <v>124</v>
      </c>
      <c r="D45" s="9">
        <v>10</v>
      </c>
      <c r="E45" s="9">
        <v>17</v>
      </c>
      <c r="F45" s="9">
        <v>1</v>
      </c>
      <c r="G45" s="9">
        <v>2</v>
      </c>
      <c r="H45" s="9">
        <v>0.5</v>
      </c>
      <c r="I45" s="9" t="s">
        <v>149</v>
      </c>
      <c r="J45" s="17">
        <v>42940</v>
      </c>
      <c r="K45" s="36">
        <v>42946</v>
      </c>
    </row>
    <row r="46" spans="1:12" ht="15.95" customHeight="1" x14ac:dyDescent="0.2">
      <c r="A46" s="55"/>
      <c r="B46" s="56"/>
      <c r="C46" s="24" t="s">
        <v>125</v>
      </c>
      <c r="D46" s="6">
        <v>10</v>
      </c>
      <c r="E46" s="6">
        <v>3</v>
      </c>
      <c r="F46" s="6">
        <v>2</v>
      </c>
      <c r="G46" s="6">
        <v>1</v>
      </c>
      <c r="H46" s="6">
        <v>0</v>
      </c>
      <c r="I46" s="6" t="s">
        <v>149</v>
      </c>
      <c r="J46" s="18">
        <v>42944</v>
      </c>
      <c r="K46" s="37">
        <v>42946</v>
      </c>
    </row>
    <row r="47" spans="1:12" ht="15.95" customHeight="1" x14ac:dyDescent="0.2">
      <c r="A47" s="55"/>
      <c r="B47" s="56"/>
      <c r="C47" s="12" t="s">
        <v>130</v>
      </c>
      <c r="D47" s="6">
        <v>1</v>
      </c>
      <c r="E47" s="6">
        <v>1</v>
      </c>
      <c r="F47" s="6">
        <v>0.5</v>
      </c>
      <c r="G47" s="6">
        <v>0</v>
      </c>
      <c r="H47" s="6">
        <v>0.5</v>
      </c>
      <c r="I47" s="6" t="s">
        <v>149</v>
      </c>
      <c r="J47" s="18">
        <v>42946</v>
      </c>
      <c r="K47" s="37">
        <v>42946</v>
      </c>
    </row>
    <row r="48" spans="1:12" ht="13.5" thickBot="1" x14ac:dyDescent="0.25">
      <c r="A48" s="55"/>
      <c r="B48" s="56"/>
      <c r="C48" s="11" t="s">
        <v>113</v>
      </c>
      <c r="D48" s="16">
        <v>2</v>
      </c>
      <c r="E48" s="16">
        <v>2</v>
      </c>
      <c r="F48" s="16">
        <v>0</v>
      </c>
      <c r="G48" s="16">
        <v>0</v>
      </c>
      <c r="H48" s="16">
        <v>0</v>
      </c>
      <c r="I48" s="16" t="s">
        <v>149</v>
      </c>
      <c r="J48" s="19">
        <v>42940</v>
      </c>
      <c r="K48" s="38">
        <v>42946</v>
      </c>
    </row>
    <row r="49" spans="1:11" ht="15.95" customHeight="1" thickTop="1" thickBot="1" x14ac:dyDescent="0.25">
      <c r="A49" s="55" t="s">
        <v>13</v>
      </c>
      <c r="B49" s="56" t="s">
        <v>32</v>
      </c>
      <c r="C49" s="64" t="s">
        <v>39</v>
      </c>
      <c r="D49" s="65"/>
      <c r="E49" s="65"/>
      <c r="F49" s="65"/>
      <c r="G49" s="65"/>
      <c r="H49" s="65"/>
      <c r="I49" s="65"/>
      <c r="J49" s="65"/>
      <c r="K49" s="66"/>
    </row>
    <row r="50" spans="1:11" ht="13.5" thickTop="1" x14ac:dyDescent="0.2">
      <c r="A50" s="55"/>
      <c r="B50" s="56"/>
      <c r="C50" s="14" t="s">
        <v>109</v>
      </c>
      <c r="D50" s="9">
        <v>5</v>
      </c>
      <c r="E50" s="9">
        <v>3</v>
      </c>
      <c r="F50" s="9">
        <v>1</v>
      </c>
      <c r="G50" s="9">
        <v>1</v>
      </c>
      <c r="H50" s="9">
        <v>2</v>
      </c>
      <c r="I50" s="9" t="s">
        <v>149</v>
      </c>
      <c r="J50" s="17">
        <v>42947</v>
      </c>
      <c r="K50" s="36">
        <v>42949</v>
      </c>
    </row>
    <row r="51" spans="1:11" x14ac:dyDescent="0.2">
      <c r="A51" s="55"/>
      <c r="B51" s="56"/>
      <c r="C51" s="7" t="s">
        <v>110</v>
      </c>
      <c r="D51" s="6">
        <v>3</v>
      </c>
      <c r="E51" s="6">
        <v>3</v>
      </c>
      <c r="F51" s="6">
        <v>1</v>
      </c>
      <c r="G51" s="6">
        <v>1</v>
      </c>
      <c r="H51" s="6">
        <v>2</v>
      </c>
      <c r="I51" s="6" t="s">
        <v>149</v>
      </c>
      <c r="J51" s="18">
        <v>42947</v>
      </c>
      <c r="K51" s="37">
        <v>42949</v>
      </c>
    </row>
    <row r="52" spans="1:11" x14ac:dyDescent="0.2">
      <c r="A52" s="55"/>
      <c r="B52" s="56"/>
      <c r="C52" s="7" t="s">
        <v>114</v>
      </c>
      <c r="D52" s="6">
        <v>1</v>
      </c>
      <c r="E52" s="6">
        <v>2</v>
      </c>
      <c r="F52" s="6">
        <v>1</v>
      </c>
      <c r="G52" s="6">
        <v>0.5</v>
      </c>
      <c r="H52" s="6">
        <v>2</v>
      </c>
      <c r="I52" s="6" t="s">
        <v>149</v>
      </c>
      <c r="J52" s="18">
        <v>42947</v>
      </c>
      <c r="K52" s="37">
        <v>42949</v>
      </c>
    </row>
    <row r="53" spans="1:11" x14ac:dyDescent="0.2">
      <c r="A53" s="55"/>
      <c r="B53" s="56"/>
      <c r="C53" s="7" t="s">
        <v>115</v>
      </c>
      <c r="D53" s="6">
        <v>1</v>
      </c>
      <c r="E53" s="6">
        <v>1</v>
      </c>
      <c r="F53" s="6">
        <v>3</v>
      </c>
      <c r="G53" s="6">
        <v>1</v>
      </c>
      <c r="H53" s="6">
        <v>0.5</v>
      </c>
      <c r="I53" s="6" t="s">
        <v>149</v>
      </c>
      <c r="J53" s="18">
        <v>42949</v>
      </c>
      <c r="K53" s="37">
        <v>42949</v>
      </c>
    </row>
    <row r="54" spans="1:11" x14ac:dyDescent="0.2">
      <c r="A54" s="55"/>
      <c r="B54" s="56"/>
      <c r="C54" s="7" t="s">
        <v>126</v>
      </c>
      <c r="D54" s="6">
        <v>10</v>
      </c>
      <c r="E54" s="6">
        <v>12</v>
      </c>
      <c r="F54" s="6">
        <v>2</v>
      </c>
      <c r="G54" s="6">
        <v>1</v>
      </c>
      <c r="H54" s="6">
        <v>2</v>
      </c>
      <c r="I54" s="6" t="s">
        <v>149</v>
      </c>
      <c r="J54" s="18">
        <v>42949</v>
      </c>
      <c r="K54" s="37">
        <v>42949</v>
      </c>
    </row>
    <row r="55" spans="1:11" ht="13.5" thickBot="1" x14ac:dyDescent="0.25">
      <c r="A55" s="55"/>
      <c r="B55" s="56"/>
      <c r="C55" s="12" t="s">
        <v>130</v>
      </c>
      <c r="D55" s="6">
        <v>1</v>
      </c>
      <c r="E55" s="6">
        <v>0.5</v>
      </c>
      <c r="F55" s="6">
        <v>0.5</v>
      </c>
      <c r="G55" s="6">
        <v>0</v>
      </c>
      <c r="H55" s="6">
        <v>0.5</v>
      </c>
      <c r="I55" s="6" t="s">
        <v>149</v>
      </c>
      <c r="J55" s="18">
        <v>42949</v>
      </c>
      <c r="K55" s="37">
        <v>42949</v>
      </c>
    </row>
    <row r="56" spans="1:11" ht="15.95" customHeight="1" thickTop="1" thickBot="1" x14ac:dyDescent="0.25">
      <c r="A56" s="55" t="s">
        <v>14</v>
      </c>
      <c r="B56" s="56" t="s">
        <v>41</v>
      </c>
      <c r="C56" s="57" t="s">
        <v>40</v>
      </c>
      <c r="D56" s="58"/>
      <c r="E56" s="58"/>
      <c r="F56" s="58"/>
      <c r="G56" s="58"/>
      <c r="H56" s="58"/>
      <c r="I56" s="58"/>
      <c r="J56" s="58"/>
      <c r="K56" s="59"/>
    </row>
    <row r="57" spans="1:11" ht="13.5" thickTop="1" x14ac:dyDescent="0.2">
      <c r="A57" s="55"/>
      <c r="B57" s="56"/>
      <c r="C57" s="40" t="s">
        <v>138</v>
      </c>
      <c r="D57" s="9">
        <v>8</v>
      </c>
      <c r="E57" s="9">
        <v>5</v>
      </c>
      <c r="F57" s="9">
        <v>2</v>
      </c>
      <c r="G57" s="9">
        <v>1</v>
      </c>
      <c r="H57" s="9">
        <v>0</v>
      </c>
      <c r="I57" s="9" t="s">
        <v>149</v>
      </c>
      <c r="J57" s="17">
        <v>42953</v>
      </c>
      <c r="K57" s="17">
        <v>42953</v>
      </c>
    </row>
    <row r="58" spans="1:11" ht="13.5" thickBot="1" x14ac:dyDescent="0.25">
      <c r="A58" s="55"/>
      <c r="B58" s="56"/>
      <c r="C58" s="12" t="s">
        <v>130</v>
      </c>
      <c r="D58" s="6">
        <v>1</v>
      </c>
      <c r="E58" s="6">
        <v>1</v>
      </c>
      <c r="F58" s="6">
        <v>0.5</v>
      </c>
      <c r="G58" s="6">
        <v>0</v>
      </c>
      <c r="H58" s="6">
        <v>0.5</v>
      </c>
      <c r="I58" s="6" t="s">
        <v>149</v>
      </c>
      <c r="J58" s="17">
        <v>42953</v>
      </c>
      <c r="K58" s="17">
        <v>42953</v>
      </c>
    </row>
    <row r="59" spans="1:11" ht="18" customHeight="1" thickTop="1" thickBot="1" x14ac:dyDescent="0.25">
      <c r="A59" s="55" t="s">
        <v>59</v>
      </c>
      <c r="B59" s="56" t="s">
        <v>42</v>
      </c>
      <c r="C59" s="57" t="s">
        <v>77</v>
      </c>
      <c r="D59" s="58"/>
      <c r="E59" s="58"/>
      <c r="F59" s="58"/>
      <c r="G59" s="58"/>
      <c r="H59" s="58"/>
      <c r="I59" s="58"/>
      <c r="J59" s="58"/>
      <c r="K59" s="59"/>
    </row>
    <row r="60" spans="1:11" ht="13.5" thickTop="1" x14ac:dyDescent="0.2">
      <c r="A60" s="55"/>
      <c r="B60" s="56"/>
      <c r="C60" s="40" t="s">
        <v>139</v>
      </c>
      <c r="D60" s="9">
        <v>8</v>
      </c>
      <c r="E60" s="9">
        <v>3</v>
      </c>
      <c r="F60" s="9">
        <v>2</v>
      </c>
      <c r="G60" s="9">
        <v>0</v>
      </c>
      <c r="H60" s="9">
        <v>0</v>
      </c>
      <c r="I60" s="9" t="s">
        <v>149</v>
      </c>
      <c r="J60" s="17">
        <v>42954</v>
      </c>
      <c r="K60" s="36">
        <v>42960</v>
      </c>
    </row>
    <row r="61" spans="1:11" ht="13.5" thickBot="1" x14ac:dyDescent="0.25">
      <c r="A61" s="55"/>
      <c r="B61" s="56"/>
      <c r="C61" s="12" t="s">
        <v>130</v>
      </c>
      <c r="D61" s="6">
        <v>1</v>
      </c>
      <c r="E61" s="6">
        <v>0.5</v>
      </c>
      <c r="F61" s="6">
        <v>0.5</v>
      </c>
      <c r="G61" s="6">
        <v>0</v>
      </c>
      <c r="H61" s="6">
        <v>0.5</v>
      </c>
      <c r="I61" s="6" t="s">
        <v>149</v>
      </c>
      <c r="J61" s="17">
        <v>42954</v>
      </c>
      <c r="K61" s="36">
        <v>42960</v>
      </c>
    </row>
    <row r="62" spans="1:11" ht="18" customHeight="1" thickTop="1" thickBot="1" x14ac:dyDescent="0.25">
      <c r="A62" s="55" t="s">
        <v>60</v>
      </c>
      <c r="B62" s="56" t="s">
        <v>43</v>
      </c>
      <c r="C62" s="57" t="s">
        <v>78</v>
      </c>
      <c r="D62" s="58"/>
      <c r="E62" s="58"/>
      <c r="F62" s="58"/>
      <c r="G62" s="58"/>
      <c r="H62" s="58"/>
      <c r="I62" s="58"/>
      <c r="J62" s="58"/>
      <c r="K62" s="59"/>
    </row>
    <row r="63" spans="1:11" ht="13.5" thickTop="1" x14ac:dyDescent="0.2">
      <c r="A63" s="55"/>
      <c r="B63" s="56"/>
      <c r="C63" s="40" t="s">
        <v>140</v>
      </c>
      <c r="D63" s="9">
        <v>8</v>
      </c>
      <c r="E63" s="9">
        <v>4</v>
      </c>
      <c r="F63" s="9">
        <v>2</v>
      </c>
      <c r="G63" s="9">
        <v>0</v>
      </c>
      <c r="H63" s="9">
        <v>0</v>
      </c>
      <c r="I63" s="9" t="s">
        <v>149</v>
      </c>
      <c r="J63" s="17">
        <v>42961</v>
      </c>
      <c r="K63" s="36">
        <v>42967</v>
      </c>
    </row>
    <row r="64" spans="1:11" ht="13.5" thickBot="1" x14ac:dyDescent="0.25">
      <c r="A64" s="55"/>
      <c r="B64" s="56"/>
      <c r="C64" s="12" t="s">
        <v>130</v>
      </c>
      <c r="D64" s="6">
        <v>1</v>
      </c>
      <c r="E64" s="6">
        <v>0.5</v>
      </c>
      <c r="F64" s="6">
        <v>0.5</v>
      </c>
      <c r="G64" s="6">
        <v>0</v>
      </c>
      <c r="H64" s="6">
        <v>0.5</v>
      </c>
      <c r="I64" s="6" t="s">
        <v>149</v>
      </c>
      <c r="J64" s="17">
        <v>42961</v>
      </c>
      <c r="K64" s="36">
        <v>42967</v>
      </c>
    </row>
    <row r="65" spans="1:11" ht="18" customHeight="1" thickTop="1" thickBot="1" x14ac:dyDescent="0.25">
      <c r="A65" s="55" t="s">
        <v>61</v>
      </c>
      <c r="B65" s="56" t="s">
        <v>44</v>
      </c>
      <c r="C65" s="57" t="s">
        <v>79</v>
      </c>
      <c r="D65" s="58"/>
      <c r="E65" s="58"/>
      <c r="F65" s="58"/>
      <c r="G65" s="58"/>
      <c r="H65" s="58"/>
      <c r="I65" s="58"/>
      <c r="J65" s="58"/>
      <c r="K65" s="59"/>
    </row>
    <row r="66" spans="1:11" ht="13.5" thickTop="1" x14ac:dyDescent="0.2">
      <c r="A66" s="55"/>
      <c r="B66" s="56"/>
      <c r="C66" s="10" t="s">
        <v>127</v>
      </c>
      <c r="D66" s="9">
        <v>10</v>
      </c>
      <c r="E66" s="9">
        <v>2</v>
      </c>
      <c r="F66" s="9">
        <v>0</v>
      </c>
      <c r="G66" s="9">
        <v>0</v>
      </c>
      <c r="H66" s="9">
        <v>0</v>
      </c>
      <c r="I66" s="9" t="s">
        <v>149</v>
      </c>
      <c r="J66" s="17">
        <v>42968</v>
      </c>
      <c r="K66" s="36">
        <v>42974</v>
      </c>
    </row>
    <row r="67" spans="1:11" ht="13.5" thickBot="1" x14ac:dyDescent="0.25">
      <c r="A67" s="55"/>
      <c r="B67" s="56"/>
      <c r="C67" s="12" t="s">
        <v>130</v>
      </c>
      <c r="D67" s="6">
        <v>1</v>
      </c>
      <c r="E67" s="6">
        <v>0.5</v>
      </c>
      <c r="F67" s="6">
        <v>0.5</v>
      </c>
      <c r="G67" s="6">
        <v>0</v>
      </c>
      <c r="H67" s="6">
        <v>0.5</v>
      </c>
      <c r="I67" s="6" t="s">
        <v>149</v>
      </c>
      <c r="J67" s="17">
        <v>42968</v>
      </c>
      <c r="K67" s="36">
        <v>42974</v>
      </c>
    </row>
    <row r="68" spans="1:11" ht="18" customHeight="1" thickTop="1" thickBot="1" x14ac:dyDescent="0.25">
      <c r="A68" s="55" t="s">
        <v>62</v>
      </c>
      <c r="B68" s="56" t="s">
        <v>45</v>
      </c>
      <c r="C68" s="57" t="s">
        <v>80</v>
      </c>
      <c r="D68" s="58"/>
      <c r="E68" s="58"/>
      <c r="F68" s="58"/>
      <c r="G68" s="58"/>
      <c r="H68" s="58"/>
      <c r="I68" s="58"/>
      <c r="J68" s="58"/>
      <c r="K68" s="59"/>
    </row>
    <row r="69" spans="1:11" ht="13.5" thickTop="1" x14ac:dyDescent="0.2">
      <c r="A69" s="55"/>
      <c r="B69" s="56"/>
      <c r="C69" s="10" t="s">
        <v>128</v>
      </c>
      <c r="D69" s="9">
        <v>10</v>
      </c>
      <c r="E69" s="9">
        <v>5</v>
      </c>
      <c r="F69" s="9">
        <v>0</v>
      </c>
      <c r="G69" s="9">
        <v>0</v>
      </c>
      <c r="H69" s="9">
        <v>0</v>
      </c>
      <c r="I69" s="9" t="s">
        <v>149</v>
      </c>
      <c r="J69" s="17">
        <v>42975</v>
      </c>
      <c r="K69" s="36">
        <v>42981</v>
      </c>
    </row>
    <row r="70" spans="1:11" ht="13.5" thickBot="1" x14ac:dyDescent="0.25">
      <c r="A70" s="55"/>
      <c r="B70" s="56"/>
      <c r="C70" s="12" t="s">
        <v>130</v>
      </c>
      <c r="D70" s="6">
        <v>1</v>
      </c>
      <c r="E70" s="6">
        <v>0.5</v>
      </c>
      <c r="F70" s="6">
        <v>0.5</v>
      </c>
      <c r="G70" s="6">
        <v>0</v>
      </c>
      <c r="H70" s="6">
        <v>0.5</v>
      </c>
      <c r="I70" s="6" t="s">
        <v>149</v>
      </c>
      <c r="J70" s="17">
        <v>42975</v>
      </c>
      <c r="K70" s="36">
        <v>42981</v>
      </c>
    </row>
    <row r="71" spans="1:11" ht="18" customHeight="1" thickTop="1" thickBot="1" x14ac:dyDescent="0.25">
      <c r="A71" s="55" t="s">
        <v>63</v>
      </c>
      <c r="B71" s="56" t="s">
        <v>46</v>
      </c>
      <c r="C71" s="57" t="s">
        <v>81</v>
      </c>
      <c r="D71" s="58"/>
      <c r="E71" s="58"/>
      <c r="F71" s="58"/>
      <c r="G71" s="58"/>
      <c r="H71" s="58"/>
      <c r="I71" s="58"/>
      <c r="J71" s="58"/>
      <c r="K71" s="59"/>
    </row>
    <row r="72" spans="1:11" ht="13.5" thickTop="1" x14ac:dyDescent="0.2">
      <c r="A72" s="55"/>
      <c r="B72" s="56"/>
      <c r="C72" s="10" t="s">
        <v>128</v>
      </c>
      <c r="D72" s="9">
        <v>10</v>
      </c>
      <c r="E72" s="9">
        <v>4</v>
      </c>
      <c r="F72" s="9">
        <v>0</v>
      </c>
      <c r="G72" s="9">
        <v>0</v>
      </c>
      <c r="H72" s="9">
        <v>0</v>
      </c>
      <c r="I72" s="9" t="s">
        <v>149</v>
      </c>
      <c r="J72" s="17">
        <v>42982</v>
      </c>
      <c r="K72" s="36">
        <v>42988</v>
      </c>
    </row>
    <row r="73" spans="1:11" x14ac:dyDescent="0.2">
      <c r="A73" s="55"/>
      <c r="B73" s="56"/>
      <c r="C73" s="10" t="s">
        <v>168</v>
      </c>
      <c r="D73" s="9">
        <v>1</v>
      </c>
      <c r="E73" s="9">
        <v>2</v>
      </c>
      <c r="F73" s="9">
        <v>0</v>
      </c>
      <c r="G73" s="9">
        <v>0</v>
      </c>
      <c r="H73" s="9">
        <v>0.5</v>
      </c>
      <c r="I73" s="9" t="s">
        <v>149</v>
      </c>
      <c r="J73" s="17">
        <v>42982</v>
      </c>
      <c r="K73" s="36">
        <v>42988</v>
      </c>
    </row>
    <row r="74" spans="1:11" ht="13.5" thickBot="1" x14ac:dyDescent="0.25">
      <c r="A74" s="55"/>
      <c r="B74" s="56"/>
      <c r="C74" s="12" t="s">
        <v>130</v>
      </c>
      <c r="D74" s="6">
        <v>1</v>
      </c>
      <c r="E74" s="6">
        <v>0.5</v>
      </c>
      <c r="F74" s="6">
        <v>0.5</v>
      </c>
      <c r="G74" s="6">
        <v>0</v>
      </c>
      <c r="H74" s="6">
        <v>0.5</v>
      </c>
      <c r="I74" s="6" t="s">
        <v>149</v>
      </c>
      <c r="J74" s="17">
        <v>42982</v>
      </c>
      <c r="K74" s="36">
        <v>42988</v>
      </c>
    </row>
    <row r="75" spans="1:11" ht="18" customHeight="1" thickTop="1" thickBot="1" x14ac:dyDescent="0.25">
      <c r="A75" s="55" t="s">
        <v>64</v>
      </c>
      <c r="B75" s="56" t="s">
        <v>47</v>
      </c>
      <c r="C75" s="57" t="s">
        <v>82</v>
      </c>
      <c r="D75" s="58"/>
      <c r="E75" s="58"/>
      <c r="F75" s="58"/>
      <c r="G75" s="58"/>
      <c r="H75" s="58"/>
      <c r="I75" s="58"/>
      <c r="J75" s="58"/>
      <c r="K75" s="59"/>
    </row>
    <row r="76" spans="1:11" ht="13.5" thickTop="1" x14ac:dyDescent="0.2">
      <c r="A76" s="55"/>
      <c r="B76" s="56"/>
      <c r="C76" s="10" t="s">
        <v>128</v>
      </c>
      <c r="D76" s="9">
        <v>10</v>
      </c>
      <c r="E76" s="9">
        <v>6</v>
      </c>
      <c r="F76" s="9">
        <v>0</v>
      </c>
      <c r="G76" s="9">
        <v>0</v>
      </c>
      <c r="H76" s="9">
        <v>0</v>
      </c>
      <c r="I76" s="9" t="s">
        <v>149</v>
      </c>
      <c r="J76" s="17">
        <v>42989</v>
      </c>
      <c r="K76" s="36">
        <v>42995</v>
      </c>
    </row>
    <row r="77" spans="1:11" x14ac:dyDescent="0.2">
      <c r="A77" s="55"/>
      <c r="B77" s="56"/>
      <c r="C77" s="10" t="s">
        <v>169</v>
      </c>
      <c r="D77" s="9">
        <v>2</v>
      </c>
      <c r="E77" s="9">
        <v>2</v>
      </c>
      <c r="F77" s="9">
        <v>0.5</v>
      </c>
      <c r="G77" s="9">
        <v>0.5</v>
      </c>
      <c r="H77" s="9">
        <v>0.5</v>
      </c>
      <c r="I77" s="9" t="s">
        <v>149</v>
      </c>
      <c r="J77" s="17">
        <v>42989</v>
      </c>
      <c r="K77" s="36">
        <v>42995</v>
      </c>
    </row>
    <row r="78" spans="1:11" ht="13.5" thickBot="1" x14ac:dyDescent="0.25">
      <c r="A78" s="55"/>
      <c r="B78" s="56"/>
      <c r="C78" s="12" t="s">
        <v>130</v>
      </c>
      <c r="D78" s="6">
        <v>1</v>
      </c>
      <c r="E78" s="6">
        <v>0.5</v>
      </c>
      <c r="F78" s="6">
        <v>0.5</v>
      </c>
      <c r="G78" s="6">
        <v>0</v>
      </c>
      <c r="H78" s="6">
        <v>0.5</v>
      </c>
      <c r="I78" s="6" t="s">
        <v>149</v>
      </c>
      <c r="J78" s="17">
        <v>42989</v>
      </c>
      <c r="K78" s="36">
        <v>42995</v>
      </c>
    </row>
    <row r="79" spans="1:11" ht="18" customHeight="1" thickTop="1" thickBot="1" x14ac:dyDescent="0.25">
      <c r="A79" s="55" t="s">
        <v>65</v>
      </c>
      <c r="B79" s="56" t="s">
        <v>48</v>
      </c>
      <c r="C79" s="57" t="s">
        <v>83</v>
      </c>
      <c r="D79" s="58"/>
      <c r="E79" s="58"/>
      <c r="F79" s="58"/>
      <c r="G79" s="58"/>
      <c r="H79" s="58"/>
      <c r="I79" s="58"/>
      <c r="J79" s="58"/>
      <c r="K79" s="59"/>
    </row>
    <row r="80" spans="1:11" ht="13.5" thickTop="1" x14ac:dyDescent="0.2">
      <c r="A80" s="55"/>
      <c r="B80" s="56"/>
      <c r="C80" s="10" t="s">
        <v>128</v>
      </c>
      <c r="D80" s="9">
        <v>10</v>
      </c>
      <c r="E80" s="9">
        <v>4</v>
      </c>
      <c r="F80" s="9">
        <v>0</v>
      </c>
      <c r="G80" s="9">
        <v>0</v>
      </c>
      <c r="H80" s="9">
        <v>0</v>
      </c>
      <c r="I80" s="9" t="s">
        <v>149</v>
      </c>
      <c r="J80" s="17">
        <v>42996</v>
      </c>
      <c r="K80" s="36">
        <v>43002</v>
      </c>
    </row>
    <row r="81" spans="1:11" x14ac:dyDescent="0.2">
      <c r="A81" s="55"/>
      <c r="B81" s="56"/>
      <c r="C81" s="10" t="s">
        <v>172</v>
      </c>
      <c r="D81" s="9">
        <v>2</v>
      </c>
      <c r="E81" s="9">
        <v>2</v>
      </c>
      <c r="F81" s="9">
        <v>0.5</v>
      </c>
      <c r="G81" s="9">
        <v>0.5</v>
      </c>
      <c r="H81" s="9">
        <v>0.5</v>
      </c>
      <c r="I81" s="9" t="s">
        <v>149</v>
      </c>
      <c r="J81" s="17">
        <v>42996</v>
      </c>
      <c r="K81" s="36">
        <v>43002</v>
      </c>
    </row>
    <row r="82" spans="1:11" x14ac:dyDescent="0.2">
      <c r="A82" s="55"/>
      <c r="B82" s="56"/>
      <c r="C82" s="10" t="s">
        <v>170</v>
      </c>
      <c r="D82" s="9">
        <v>1</v>
      </c>
      <c r="E82" s="9">
        <v>1</v>
      </c>
      <c r="F82" s="9">
        <v>0</v>
      </c>
      <c r="G82" s="9">
        <v>0</v>
      </c>
      <c r="H82" s="9">
        <v>0.5</v>
      </c>
      <c r="I82" s="9" t="s">
        <v>149</v>
      </c>
      <c r="J82" s="17">
        <v>42996</v>
      </c>
      <c r="K82" s="36">
        <v>43002</v>
      </c>
    </row>
    <row r="83" spans="1:11" ht="13.5" thickBot="1" x14ac:dyDescent="0.25">
      <c r="A83" s="55"/>
      <c r="B83" s="56"/>
      <c r="C83" s="12" t="s">
        <v>130</v>
      </c>
      <c r="D83" s="6">
        <v>1</v>
      </c>
      <c r="E83" s="6">
        <v>0.5</v>
      </c>
      <c r="F83" s="6">
        <v>0.5</v>
      </c>
      <c r="G83" s="6">
        <v>0</v>
      </c>
      <c r="H83" s="6">
        <v>0.5</v>
      </c>
      <c r="I83" s="6" t="s">
        <v>149</v>
      </c>
      <c r="J83" s="17">
        <v>42996</v>
      </c>
      <c r="K83" s="36">
        <v>43002</v>
      </c>
    </row>
    <row r="84" spans="1:11" ht="15.95" customHeight="1" thickTop="1" thickBot="1" x14ac:dyDescent="0.25">
      <c r="A84" s="55" t="s">
        <v>66</v>
      </c>
      <c r="B84" s="56" t="s">
        <v>49</v>
      </c>
      <c r="C84" s="57" t="s">
        <v>84</v>
      </c>
      <c r="D84" s="58"/>
      <c r="E84" s="58"/>
      <c r="F84" s="58"/>
      <c r="G84" s="58"/>
      <c r="H84" s="58"/>
      <c r="I84" s="58"/>
      <c r="J84" s="58"/>
      <c r="K84" s="59"/>
    </row>
    <row r="85" spans="1:11" ht="13.5" thickTop="1" x14ac:dyDescent="0.2">
      <c r="A85" s="55"/>
      <c r="B85" s="56"/>
      <c r="C85" s="10" t="s">
        <v>128</v>
      </c>
      <c r="D85" s="9">
        <v>10</v>
      </c>
      <c r="E85" s="9">
        <v>8</v>
      </c>
      <c r="F85" s="9">
        <v>0</v>
      </c>
      <c r="G85" s="9">
        <v>0</v>
      </c>
      <c r="H85" s="9">
        <v>0</v>
      </c>
      <c r="I85" s="9" t="s">
        <v>149</v>
      </c>
      <c r="J85" s="17">
        <v>43003</v>
      </c>
      <c r="K85" s="36">
        <v>43009</v>
      </c>
    </row>
    <row r="86" spans="1:11" x14ac:dyDescent="0.2">
      <c r="A86" s="55"/>
      <c r="B86" s="56"/>
      <c r="C86" s="10" t="s">
        <v>173</v>
      </c>
      <c r="D86" s="9">
        <v>2</v>
      </c>
      <c r="E86" s="9">
        <v>1</v>
      </c>
      <c r="F86" s="9">
        <v>0.5</v>
      </c>
      <c r="G86" s="9">
        <v>0</v>
      </c>
      <c r="H86" s="9">
        <v>0.5</v>
      </c>
      <c r="I86" s="9" t="s">
        <v>149</v>
      </c>
      <c r="J86" s="17">
        <v>43003</v>
      </c>
      <c r="K86" s="36">
        <v>43009</v>
      </c>
    </row>
    <row r="87" spans="1:11" x14ac:dyDescent="0.2">
      <c r="A87" s="55"/>
      <c r="B87" s="56"/>
      <c r="C87" s="10" t="s">
        <v>171</v>
      </c>
      <c r="D87" s="9">
        <v>1</v>
      </c>
      <c r="E87" s="9">
        <v>1</v>
      </c>
      <c r="F87" s="9">
        <v>0</v>
      </c>
      <c r="G87" s="9">
        <v>0</v>
      </c>
      <c r="H87" s="9">
        <v>0.5</v>
      </c>
      <c r="I87" s="9" t="s">
        <v>149</v>
      </c>
      <c r="J87" s="17">
        <v>43003</v>
      </c>
      <c r="K87" s="36">
        <v>43009</v>
      </c>
    </row>
    <row r="88" spans="1:11" ht="13.5" thickBot="1" x14ac:dyDescent="0.25">
      <c r="A88" s="55"/>
      <c r="B88" s="56"/>
      <c r="C88" s="12" t="s">
        <v>130</v>
      </c>
      <c r="D88" s="6">
        <v>1</v>
      </c>
      <c r="E88" s="6">
        <v>0.5</v>
      </c>
      <c r="F88" s="6">
        <v>0.5</v>
      </c>
      <c r="G88" s="6">
        <v>0</v>
      </c>
      <c r="H88" s="6">
        <v>0.5</v>
      </c>
      <c r="I88" s="6" t="s">
        <v>149</v>
      </c>
      <c r="J88" s="17">
        <v>43003</v>
      </c>
      <c r="K88" s="36">
        <v>43009</v>
      </c>
    </row>
    <row r="89" spans="1:11" ht="15.95" customHeight="1" thickTop="1" thickBot="1" x14ac:dyDescent="0.25">
      <c r="A89" s="55" t="s">
        <v>67</v>
      </c>
      <c r="B89" s="56" t="s">
        <v>50</v>
      </c>
      <c r="C89" s="57" t="s">
        <v>85</v>
      </c>
      <c r="D89" s="58"/>
      <c r="E89" s="58"/>
      <c r="F89" s="58"/>
      <c r="G89" s="58"/>
      <c r="H89" s="58"/>
      <c r="I89" s="58"/>
      <c r="J89" s="58"/>
      <c r="K89" s="59"/>
    </row>
    <row r="90" spans="1:11" ht="13.5" thickTop="1" x14ac:dyDescent="0.2">
      <c r="A90" s="55"/>
      <c r="B90" s="56"/>
      <c r="C90" s="10" t="s">
        <v>128</v>
      </c>
      <c r="D90" s="9">
        <v>10</v>
      </c>
      <c r="E90" s="9">
        <v>5</v>
      </c>
      <c r="F90" s="9">
        <v>0</v>
      </c>
      <c r="G90" s="9">
        <v>0</v>
      </c>
      <c r="H90" s="9">
        <v>0</v>
      </c>
      <c r="I90" s="9" t="s">
        <v>149</v>
      </c>
      <c r="J90" s="17">
        <v>43010</v>
      </c>
      <c r="K90" s="36">
        <v>43016</v>
      </c>
    </row>
    <row r="91" spans="1:11" x14ac:dyDescent="0.2">
      <c r="A91" s="55"/>
      <c r="B91" s="56"/>
      <c r="C91" s="10" t="s">
        <v>174</v>
      </c>
      <c r="D91" s="9">
        <v>2</v>
      </c>
      <c r="E91" s="9">
        <v>1</v>
      </c>
      <c r="F91" s="9">
        <v>0.5</v>
      </c>
      <c r="G91" s="9">
        <v>0</v>
      </c>
      <c r="H91" s="9">
        <v>0.5</v>
      </c>
      <c r="I91" s="9" t="s">
        <v>149</v>
      </c>
      <c r="J91" s="17">
        <v>43010</v>
      </c>
      <c r="K91" s="36">
        <v>43016</v>
      </c>
    </row>
    <row r="92" spans="1:11" ht="13.5" thickBot="1" x14ac:dyDescent="0.25">
      <c r="A92" s="55"/>
      <c r="B92" s="56"/>
      <c r="C92" s="12" t="s">
        <v>130</v>
      </c>
      <c r="D92" s="6">
        <v>1</v>
      </c>
      <c r="E92" s="6">
        <v>0.5</v>
      </c>
      <c r="F92" s="6">
        <v>0.5</v>
      </c>
      <c r="G92" s="6">
        <v>0</v>
      </c>
      <c r="H92" s="6">
        <v>0.5</v>
      </c>
      <c r="I92" s="6" t="s">
        <v>149</v>
      </c>
      <c r="J92" s="17">
        <v>43010</v>
      </c>
      <c r="K92" s="36">
        <v>43016</v>
      </c>
    </row>
    <row r="93" spans="1:11" ht="15.95" customHeight="1" thickTop="1" thickBot="1" x14ac:dyDescent="0.25">
      <c r="A93" s="55" t="s">
        <v>68</v>
      </c>
      <c r="B93" s="56" t="s">
        <v>51</v>
      </c>
      <c r="C93" s="57" t="s">
        <v>86</v>
      </c>
      <c r="D93" s="58"/>
      <c r="E93" s="58"/>
      <c r="F93" s="58"/>
      <c r="G93" s="58"/>
      <c r="H93" s="58"/>
      <c r="I93" s="58"/>
      <c r="J93" s="58"/>
      <c r="K93" s="59"/>
    </row>
    <row r="94" spans="1:11" ht="13.5" thickTop="1" x14ac:dyDescent="0.2">
      <c r="A94" s="55"/>
      <c r="B94" s="56"/>
      <c r="C94" s="10" t="s">
        <v>128</v>
      </c>
      <c r="D94" s="9">
        <v>10</v>
      </c>
      <c r="E94" s="9">
        <v>3</v>
      </c>
      <c r="F94" s="9">
        <v>0</v>
      </c>
      <c r="G94" s="9">
        <v>0</v>
      </c>
      <c r="H94" s="9">
        <v>0</v>
      </c>
      <c r="I94" s="9" t="s">
        <v>149</v>
      </c>
      <c r="J94" s="17">
        <v>43017</v>
      </c>
      <c r="K94" s="36">
        <v>43023</v>
      </c>
    </row>
    <row r="95" spans="1:11" x14ac:dyDescent="0.2">
      <c r="A95" s="55"/>
      <c r="B95" s="56"/>
      <c r="C95" s="11" t="s">
        <v>104</v>
      </c>
      <c r="D95" s="6">
        <v>3</v>
      </c>
      <c r="E95" s="6">
        <v>2</v>
      </c>
      <c r="F95" s="9">
        <v>0.5</v>
      </c>
      <c r="G95" s="6">
        <v>0</v>
      </c>
      <c r="H95" s="6">
        <v>0.5</v>
      </c>
      <c r="I95" s="6" t="s">
        <v>149</v>
      </c>
      <c r="J95" s="17">
        <v>43017</v>
      </c>
      <c r="K95" s="36">
        <v>43023</v>
      </c>
    </row>
    <row r="96" spans="1:11" ht="13.5" thickBot="1" x14ac:dyDescent="0.25">
      <c r="A96" s="55"/>
      <c r="B96" s="56"/>
      <c r="C96" s="12" t="s">
        <v>130</v>
      </c>
      <c r="D96" s="6">
        <v>1</v>
      </c>
      <c r="E96" s="6">
        <v>2</v>
      </c>
      <c r="F96" s="6">
        <v>0.5</v>
      </c>
      <c r="G96" s="6">
        <v>0</v>
      </c>
      <c r="H96" s="6">
        <v>0.5</v>
      </c>
      <c r="I96" s="6" t="s">
        <v>149</v>
      </c>
      <c r="J96" s="17">
        <v>43017</v>
      </c>
      <c r="K96" s="36">
        <v>43023</v>
      </c>
    </row>
    <row r="97" spans="1:11" ht="15.95" customHeight="1" thickTop="1" thickBot="1" x14ac:dyDescent="0.25">
      <c r="A97" s="55" t="s">
        <v>69</v>
      </c>
      <c r="B97" s="56" t="s">
        <v>52</v>
      </c>
      <c r="C97" s="57" t="s">
        <v>87</v>
      </c>
      <c r="D97" s="58"/>
      <c r="E97" s="58"/>
      <c r="F97" s="58"/>
      <c r="G97" s="58"/>
      <c r="H97" s="58"/>
      <c r="I97" s="58"/>
      <c r="J97" s="58"/>
      <c r="K97" s="59"/>
    </row>
    <row r="98" spans="1:11" ht="13.5" thickTop="1" x14ac:dyDescent="0.2">
      <c r="A98" s="55"/>
      <c r="B98" s="56"/>
      <c r="C98" s="10" t="s">
        <v>128</v>
      </c>
      <c r="D98" s="9">
        <v>20</v>
      </c>
      <c r="E98" s="9">
        <v>10</v>
      </c>
      <c r="F98" s="9">
        <v>0</v>
      </c>
      <c r="G98" s="9">
        <v>0</v>
      </c>
      <c r="H98" s="9">
        <v>0</v>
      </c>
      <c r="I98" s="9" t="s">
        <v>149</v>
      </c>
      <c r="J98" s="17">
        <v>43024</v>
      </c>
      <c r="K98" s="36">
        <v>43030</v>
      </c>
    </row>
    <row r="99" spans="1:11" x14ac:dyDescent="0.2">
      <c r="A99" s="55"/>
      <c r="B99" s="56"/>
      <c r="C99" s="11" t="s">
        <v>105</v>
      </c>
      <c r="D99" s="6">
        <v>2</v>
      </c>
      <c r="E99" s="6">
        <v>2</v>
      </c>
      <c r="F99" s="9">
        <v>0.5</v>
      </c>
      <c r="G99" s="6">
        <v>0</v>
      </c>
      <c r="H99" s="9">
        <v>0.5</v>
      </c>
      <c r="I99" s="6" t="s">
        <v>149</v>
      </c>
      <c r="J99" s="17">
        <v>43024</v>
      </c>
      <c r="K99" s="36">
        <v>43030</v>
      </c>
    </row>
    <row r="100" spans="1:11" ht="13.5" thickBot="1" x14ac:dyDescent="0.25">
      <c r="A100" s="55"/>
      <c r="B100" s="56"/>
      <c r="C100" s="12" t="s">
        <v>130</v>
      </c>
      <c r="D100" s="6">
        <v>1</v>
      </c>
      <c r="E100" s="6">
        <v>1</v>
      </c>
      <c r="F100" s="6">
        <v>0.5</v>
      </c>
      <c r="G100" s="6">
        <v>0</v>
      </c>
      <c r="H100" s="6">
        <v>0.5</v>
      </c>
      <c r="I100" s="6" t="s">
        <v>149</v>
      </c>
      <c r="J100" s="17">
        <v>43024</v>
      </c>
      <c r="K100" s="36">
        <v>43030</v>
      </c>
    </row>
    <row r="101" spans="1:11" ht="15.95" customHeight="1" thickTop="1" thickBot="1" x14ac:dyDescent="0.25">
      <c r="A101" s="55" t="s">
        <v>70</v>
      </c>
      <c r="B101" s="56" t="s">
        <v>53</v>
      </c>
      <c r="C101" s="57" t="s">
        <v>88</v>
      </c>
      <c r="D101" s="58"/>
      <c r="E101" s="58"/>
      <c r="F101" s="58"/>
      <c r="G101" s="58"/>
      <c r="H101" s="58"/>
      <c r="I101" s="58"/>
      <c r="J101" s="58"/>
      <c r="K101" s="59"/>
    </row>
    <row r="102" spans="1:11" ht="13.5" thickTop="1" x14ac:dyDescent="0.2">
      <c r="A102" s="55"/>
      <c r="B102" s="56"/>
      <c r="C102" s="10" t="s">
        <v>128</v>
      </c>
      <c r="D102" s="9">
        <v>20</v>
      </c>
      <c r="E102" s="9">
        <v>20</v>
      </c>
      <c r="F102" s="9">
        <v>0</v>
      </c>
      <c r="G102" s="9">
        <v>0</v>
      </c>
      <c r="H102" s="9">
        <v>0</v>
      </c>
      <c r="I102" s="9" t="s">
        <v>149</v>
      </c>
      <c r="J102" s="17">
        <v>43031</v>
      </c>
      <c r="K102" s="36">
        <v>43037</v>
      </c>
    </row>
    <row r="103" spans="1:11" x14ac:dyDescent="0.2">
      <c r="A103" s="55"/>
      <c r="B103" s="56"/>
      <c r="C103" s="11" t="s">
        <v>106</v>
      </c>
      <c r="D103" s="6">
        <v>2</v>
      </c>
      <c r="E103" s="6">
        <v>2</v>
      </c>
      <c r="F103" s="9">
        <v>0.5</v>
      </c>
      <c r="G103" s="6">
        <v>0.5</v>
      </c>
      <c r="H103" s="9">
        <v>0.5</v>
      </c>
      <c r="I103" s="6" t="s">
        <v>149</v>
      </c>
      <c r="J103" s="18">
        <v>43031</v>
      </c>
      <c r="K103" s="36">
        <v>43037</v>
      </c>
    </row>
    <row r="104" spans="1:11" ht="13.5" thickBot="1" x14ac:dyDescent="0.25">
      <c r="A104" s="55"/>
      <c r="B104" s="56"/>
      <c r="C104" s="12" t="s">
        <v>130</v>
      </c>
      <c r="D104" s="6">
        <v>1</v>
      </c>
      <c r="E104" s="6">
        <v>1</v>
      </c>
      <c r="F104" s="6">
        <v>0.5</v>
      </c>
      <c r="G104" s="6">
        <v>0</v>
      </c>
      <c r="H104" s="6">
        <v>0.5</v>
      </c>
      <c r="I104" s="6" t="s">
        <v>149</v>
      </c>
      <c r="J104" s="18">
        <v>43031</v>
      </c>
      <c r="K104" s="36">
        <v>43037</v>
      </c>
    </row>
    <row r="105" spans="1:11" ht="15.95" customHeight="1" thickTop="1" thickBot="1" x14ac:dyDescent="0.25">
      <c r="A105" s="55" t="s">
        <v>71</v>
      </c>
      <c r="B105" s="56" t="s">
        <v>54</v>
      </c>
      <c r="C105" s="57" t="s">
        <v>89</v>
      </c>
      <c r="D105" s="58"/>
      <c r="E105" s="58"/>
      <c r="F105" s="58"/>
      <c r="G105" s="58"/>
      <c r="H105" s="58"/>
      <c r="I105" s="58"/>
      <c r="J105" s="58"/>
      <c r="K105" s="59"/>
    </row>
    <row r="106" spans="1:11" ht="13.5" thickTop="1" x14ac:dyDescent="0.2">
      <c r="A106" s="55"/>
      <c r="B106" s="56"/>
      <c r="C106" s="10" t="s">
        <v>128</v>
      </c>
      <c r="D106" s="9">
        <v>10</v>
      </c>
      <c r="E106" s="9">
        <v>25</v>
      </c>
      <c r="F106" s="9">
        <v>0</v>
      </c>
      <c r="G106" s="9">
        <v>0</v>
      </c>
      <c r="H106" s="9">
        <v>0</v>
      </c>
      <c r="I106" s="9" t="s">
        <v>149</v>
      </c>
      <c r="J106" s="17">
        <v>43038</v>
      </c>
      <c r="K106" s="36">
        <v>43044</v>
      </c>
    </row>
    <row r="107" spans="1:11" x14ac:dyDescent="0.2">
      <c r="A107" s="55"/>
      <c r="B107" s="56"/>
      <c r="C107" s="10" t="s">
        <v>131</v>
      </c>
      <c r="D107" s="9">
        <v>4</v>
      </c>
      <c r="E107" s="9">
        <v>2</v>
      </c>
      <c r="F107" s="9">
        <v>0</v>
      </c>
      <c r="G107" s="9">
        <v>0</v>
      </c>
      <c r="H107" s="9">
        <v>0</v>
      </c>
      <c r="I107" s="9" t="s">
        <v>149</v>
      </c>
      <c r="J107" s="17">
        <v>43038</v>
      </c>
      <c r="K107" s="36">
        <v>43044</v>
      </c>
    </row>
    <row r="108" spans="1:11" x14ac:dyDescent="0.2">
      <c r="A108" s="55"/>
      <c r="B108" s="56"/>
      <c r="C108" s="11" t="s">
        <v>135</v>
      </c>
      <c r="D108" s="6">
        <v>2</v>
      </c>
      <c r="E108" s="6">
        <v>2</v>
      </c>
      <c r="F108" s="9">
        <v>0</v>
      </c>
      <c r="G108" s="6">
        <v>0</v>
      </c>
      <c r="H108" s="9">
        <v>0</v>
      </c>
      <c r="I108" s="9" t="s">
        <v>149</v>
      </c>
      <c r="J108" s="17">
        <v>43038</v>
      </c>
      <c r="K108" s="36">
        <v>43044</v>
      </c>
    </row>
    <row r="109" spans="1:11" x14ac:dyDescent="0.2">
      <c r="A109" s="55"/>
      <c r="B109" s="56"/>
      <c r="C109" s="10" t="s">
        <v>107</v>
      </c>
      <c r="D109" s="9">
        <v>3</v>
      </c>
      <c r="E109" s="9">
        <v>2</v>
      </c>
      <c r="F109" s="9">
        <v>0.5</v>
      </c>
      <c r="G109" s="9">
        <v>0</v>
      </c>
      <c r="H109" s="9">
        <v>0.5</v>
      </c>
      <c r="I109" s="9" t="s">
        <v>149</v>
      </c>
      <c r="J109" s="17">
        <v>43038</v>
      </c>
      <c r="K109" s="36">
        <v>43044</v>
      </c>
    </row>
    <row r="110" spans="1:11" ht="13.5" thickBot="1" x14ac:dyDescent="0.25">
      <c r="A110" s="55"/>
      <c r="B110" s="56"/>
      <c r="C110" s="12" t="s">
        <v>130</v>
      </c>
      <c r="D110" s="6">
        <v>1</v>
      </c>
      <c r="E110" s="6">
        <v>1</v>
      </c>
      <c r="F110" s="6">
        <v>0.5</v>
      </c>
      <c r="G110" s="6">
        <v>0</v>
      </c>
      <c r="H110" s="6">
        <v>0.5</v>
      </c>
      <c r="I110" s="6" t="s">
        <v>149</v>
      </c>
      <c r="J110" s="17">
        <v>43038</v>
      </c>
      <c r="K110" s="36">
        <v>43044</v>
      </c>
    </row>
    <row r="111" spans="1:11" ht="15.95" customHeight="1" thickTop="1" thickBot="1" x14ac:dyDescent="0.25">
      <c r="A111" s="55" t="s">
        <v>72</v>
      </c>
      <c r="B111" s="56" t="s">
        <v>55</v>
      </c>
      <c r="C111" s="57" t="s">
        <v>90</v>
      </c>
      <c r="D111" s="58"/>
      <c r="E111" s="58"/>
      <c r="F111" s="58"/>
      <c r="G111" s="58"/>
      <c r="H111" s="58"/>
      <c r="I111" s="58"/>
      <c r="J111" s="58"/>
      <c r="K111" s="59"/>
    </row>
    <row r="112" spans="1:11" ht="13.5" thickTop="1" x14ac:dyDescent="0.2">
      <c r="A112" s="55"/>
      <c r="B112" s="56"/>
      <c r="C112" s="10" t="s">
        <v>132</v>
      </c>
      <c r="D112" s="9">
        <v>8</v>
      </c>
      <c r="E112" s="9">
        <v>10</v>
      </c>
      <c r="F112" s="9">
        <v>2</v>
      </c>
      <c r="G112" s="9">
        <v>1</v>
      </c>
      <c r="H112" s="9">
        <v>1</v>
      </c>
      <c r="I112" s="9" t="s">
        <v>149</v>
      </c>
      <c r="J112" s="17">
        <v>43045</v>
      </c>
      <c r="K112" s="36">
        <v>43051</v>
      </c>
    </row>
    <row r="113" spans="1:11" x14ac:dyDescent="0.2">
      <c r="A113" s="55"/>
      <c r="B113" s="56"/>
      <c r="C113" s="10" t="s">
        <v>133</v>
      </c>
      <c r="D113" s="9">
        <v>10</v>
      </c>
      <c r="E113" s="9">
        <v>5</v>
      </c>
      <c r="F113" s="9">
        <v>0</v>
      </c>
      <c r="G113" s="9">
        <v>0</v>
      </c>
      <c r="H113" s="9">
        <v>0</v>
      </c>
      <c r="I113" s="9" t="s">
        <v>149</v>
      </c>
      <c r="J113" s="17">
        <v>43045</v>
      </c>
      <c r="K113" s="36">
        <v>43051</v>
      </c>
    </row>
    <row r="114" spans="1:11" x14ac:dyDescent="0.2">
      <c r="A114" s="55"/>
      <c r="B114" s="56"/>
      <c r="C114" s="11" t="s">
        <v>136</v>
      </c>
      <c r="D114" s="6">
        <v>4</v>
      </c>
      <c r="E114" s="6">
        <v>5</v>
      </c>
      <c r="F114" s="9">
        <v>0</v>
      </c>
      <c r="G114" s="6">
        <v>0</v>
      </c>
      <c r="H114" s="9">
        <v>0</v>
      </c>
      <c r="I114" s="9" t="s">
        <v>149</v>
      </c>
      <c r="J114" s="17">
        <v>43045</v>
      </c>
      <c r="K114" s="36">
        <v>43051</v>
      </c>
    </row>
    <row r="115" spans="1:11" x14ac:dyDescent="0.2">
      <c r="A115" s="55"/>
      <c r="B115" s="56"/>
      <c r="C115" s="11" t="s">
        <v>142</v>
      </c>
      <c r="D115" s="6">
        <v>6</v>
      </c>
      <c r="E115" s="6">
        <v>2</v>
      </c>
      <c r="F115" s="6">
        <v>0</v>
      </c>
      <c r="G115" s="6">
        <v>0</v>
      </c>
      <c r="H115" s="6">
        <v>0</v>
      </c>
      <c r="I115" s="9" t="s">
        <v>149</v>
      </c>
      <c r="J115" s="17">
        <v>43045</v>
      </c>
      <c r="K115" s="36">
        <v>43051</v>
      </c>
    </row>
    <row r="116" spans="1:11" x14ac:dyDescent="0.2">
      <c r="A116" s="55"/>
      <c r="B116" s="56"/>
      <c r="C116" s="11" t="s">
        <v>108</v>
      </c>
      <c r="D116" s="6">
        <v>2</v>
      </c>
      <c r="E116" s="6">
        <v>1</v>
      </c>
      <c r="F116" s="6">
        <v>0.5</v>
      </c>
      <c r="G116" s="6">
        <v>0</v>
      </c>
      <c r="H116" s="9">
        <v>0.5</v>
      </c>
      <c r="I116" s="9" t="s">
        <v>149</v>
      </c>
      <c r="J116" s="17">
        <v>43045</v>
      </c>
      <c r="K116" s="36">
        <v>43051</v>
      </c>
    </row>
    <row r="117" spans="1:11" ht="13.5" thickBot="1" x14ac:dyDescent="0.25">
      <c r="A117" s="55"/>
      <c r="B117" s="56"/>
      <c r="C117" s="12" t="s">
        <v>130</v>
      </c>
      <c r="D117" s="6">
        <v>1</v>
      </c>
      <c r="E117" s="6">
        <v>1</v>
      </c>
      <c r="F117" s="6">
        <v>0.5</v>
      </c>
      <c r="G117" s="6">
        <v>0</v>
      </c>
      <c r="H117" s="6">
        <v>0.5</v>
      </c>
      <c r="I117" s="9" t="s">
        <v>149</v>
      </c>
      <c r="J117" s="17">
        <v>43045</v>
      </c>
      <c r="K117" s="36">
        <v>43051</v>
      </c>
    </row>
    <row r="118" spans="1:11" ht="15.95" customHeight="1" thickTop="1" thickBot="1" x14ac:dyDescent="0.25">
      <c r="A118" s="55" t="s">
        <v>73</v>
      </c>
      <c r="B118" s="56" t="s">
        <v>56</v>
      </c>
      <c r="C118" s="57" t="s">
        <v>91</v>
      </c>
      <c r="D118" s="58"/>
      <c r="E118" s="58"/>
      <c r="F118" s="58"/>
      <c r="G118" s="58"/>
      <c r="H118" s="58"/>
      <c r="I118" s="58"/>
      <c r="J118" s="58"/>
      <c r="K118" s="59"/>
    </row>
    <row r="119" spans="1:11" ht="13.5" thickTop="1" x14ac:dyDescent="0.2">
      <c r="A119" s="55"/>
      <c r="B119" s="56"/>
      <c r="C119" s="10" t="s">
        <v>143</v>
      </c>
      <c r="D119" s="9">
        <v>6</v>
      </c>
      <c r="E119" s="9">
        <v>4</v>
      </c>
      <c r="F119" s="9">
        <v>0</v>
      </c>
      <c r="G119" s="9">
        <v>0</v>
      </c>
      <c r="H119" s="9">
        <v>0</v>
      </c>
      <c r="I119" s="9" t="s">
        <v>149</v>
      </c>
      <c r="J119" s="17">
        <v>43052</v>
      </c>
      <c r="K119" s="36">
        <v>43058</v>
      </c>
    </row>
    <row r="120" spans="1:11" x14ac:dyDescent="0.2">
      <c r="A120" s="55"/>
      <c r="B120" s="56"/>
      <c r="C120" s="10" t="s">
        <v>141</v>
      </c>
      <c r="D120" s="9">
        <v>1</v>
      </c>
      <c r="E120" s="9">
        <v>2</v>
      </c>
      <c r="F120" s="9">
        <v>6</v>
      </c>
      <c r="G120" s="9">
        <v>2</v>
      </c>
      <c r="H120" s="9">
        <v>1</v>
      </c>
      <c r="I120" s="9" t="s">
        <v>149</v>
      </c>
      <c r="J120" s="17">
        <v>43052</v>
      </c>
      <c r="K120" s="36">
        <v>43058</v>
      </c>
    </row>
    <row r="121" spans="1:11" x14ac:dyDescent="0.2">
      <c r="A121" s="55"/>
      <c r="B121" s="56"/>
      <c r="C121" s="10" t="s">
        <v>134</v>
      </c>
      <c r="D121" s="9">
        <v>5</v>
      </c>
      <c r="E121" s="9">
        <v>10</v>
      </c>
      <c r="F121" s="9">
        <v>0</v>
      </c>
      <c r="G121" s="9">
        <v>0</v>
      </c>
      <c r="H121" s="9">
        <v>0</v>
      </c>
      <c r="I121" s="9" t="s">
        <v>149</v>
      </c>
      <c r="J121" s="17">
        <v>43052</v>
      </c>
      <c r="K121" s="36">
        <v>43058</v>
      </c>
    </row>
    <row r="122" spans="1:11" x14ac:dyDescent="0.2">
      <c r="A122" s="55"/>
      <c r="B122" s="56"/>
      <c r="C122" s="11" t="s">
        <v>136</v>
      </c>
      <c r="D122" s="6">
        <v>4</v>
      </c>
      <c r="E122" s="6">
        <v>3</v>
      </c>
      <c r="F122" s="9">
        <v>0</v>
      </c>
      <c r="G122" s="6">
        <v>0</v>
      </c>
      <c r="H122" s="9">
        <v>0</v>
      </c>
      <c r="I122" s="9" t="s">
        <v>149</v>
      </c>
      <c r="J122" s="17">
        <v>43052</v>
      </c>
      <c r="K122" s="36">
        <v>43058</v>
      </c>
    </row>
    <row r="123" spans="1:11" x14ac:dyDescent="0.2">
      <c r="A123" s="55"/>
      <c r="B123" s="56"/>
      <c r="C123" s="12" t="s">
        <v>130</v>
      </c>
      <c r="D123" s="6">
        <v>1</v>
      </c>
      <c r="E123" s="6">
        <v>1</v>
      </c>
      <c r="F123" s="6">
        <v>0.5</v>
      </c>
      <c r="G123" s="6">
        <v>0</v>
      </c>
      <c r="H123" s="6">
        <v>0.5</v>
      </c>
      <c r="I123" s="9" t="s">
        <v>149</v>
      </c>
      <c r="J123" s="17">
        <v>43052</v>
      </c>
      <c r="K123" s="36">
        <v>43058</v>
      </c>
    </row>
    <row r="124" spans="1:11" x14ac:dyDescent="0.2">
      <c r="A124" s="55"/>
      <c r="B124" s="56"/>
      <c r="C124" s="11" t="s">
        <v>175</v>
      </c>
      <c r="D124" s="6">
        <v>2</v>
      </c>
      <c r="E124" s="6">
        <v>1</v>
      </c>
      <c r="F124" s="6">
        <v>0.5</v>
      </c>
      <c r="G124" s="6">
        <v>0.5</v>
      </c>
      <c r="H124" s="6">
        <v>0.5</v>
      </c>
      <c r="I124" s="9" t="s">
        <v>149</v>
      </c>
      <c r="J124" s="17">
        <v>43052</v>
      </c>
      <c r="K124" s="36">
        <v>43058</v>
      </c>
    </row>
    <row r="125" spans="1:11" ht="13.5" thickBot="1" x14ac:dyDescent="0.25">
      <c r="A125" s="55"/>
      <c r="B125" s="56"/>
      <c r="C125" s="12" t="s">
        <v>144</v>
      </c>
      <c r="D125" s="6">
        <v>1</v>
      </c>
      <c r="E125" s="6">
        <v>1</v>
      </c>
      <c r="F125" s="6">
        <v>6</v>
      </c>
      <c r="G125" s="6">
        <v>2</v>
      </c>
      <c r="H125" s="6">
        <v>1</v>
      </c>
      <c r="I125" s="9" t="s">
        <v>149</v>
      </c>
      <c r="J125" s="17">
        <v>43052</v>
      </c>
      <c r="K125" s="36">
        <v>43058</v>
      </c>
    </row>
    <row r="126" spans="1:11" ht="15.95" customHeight="1" thickTop="1" thickBot="1" x14ac:dyDescent="0.25">
      <c r="A126" s="55" t="s">
        <v>74</v>
      </c>
      <c r="B126" s="56" t="s">
        <v>57</v>
      </c>
      <c r="C126" s="57" t="s">
        <v>92</v>
      </c>
      <c r="D126" s="58"/>
      <c r="E126" s="58"/>
      <c r="F126" s="58"/>
      <c r="G126" s="58"/>
      <c r="H126" s="58"/>
      <c r="I126" s="58"/>
      <c r="J126" s="58"/>
      <c r="K126" s="59"/>
    </row>
    <row r="127" spans="1:11" ht="15.95" customHeight="1" thickTop="1" x14ac:dyDescent="0.2">
      <c r="A127" s="55"/>
      <c r="B127" s="56"/>
      <c r="C127" s="10" t="s">
        <v>145</v>
      </c>
      <c r="D127" s="9">
        <v>10</v>
      </c>
      <c r="E127" s="9">
        <v>11</v>
      </c>
      <c r="F127" s="9">
        <v>3</v>
      </c>
      <c r="G127" s="9">
        <v>2</v>
      </c>
      <c r="H127" s="9">
        <v>0</v>
      </c>
      <c r="I127" s="9" t="s">
        <v>149</v>
      </c>
      <c r="J127" s="17">
        <v>43059</v>
      </c>
      <c r="K127" s="36">
        <v>43065</v>
      </c>
    </row>
    <row r="128" spans="1:11" ht="15.95" customHeight="1" x14ac:dyDescent="0.2">
      <c r="A128" s="55"/>
      <c r="B128" s="56"/>
      <c r="C128" s="10" t="s">
        <v>137</v>
      </c>
      <c r="D128" s="9">
        <v>7</v>
      </c>
      <c r="E128" s="9">
        <v>11</v>
      </c>
      <c r="F128" s="9">
        <v>0</v>
      </c>
      <c r="G128" s="9">
        <v>0</v>
      </c>
      <c r="H128" s="9">
        <v>0</v>
      </c>
      <c r="I128" s="9" t="s">
        <v>149</v>
      </c>
      <c r="J128" s="17">
        <v>43059</v>
      </c>
      <c r="K128" s="36">
        <v>43065</v>
      </c>
    </row>
    <row r="129" spans="1:11" ht="15.95" customHeight="1" x14ac:dyDescent="0.2">
      <c r="A129" s="55"/>
      <c r="B129" s="56"/>
      <c r="C129" s="10" t="s">
        <v>143</v>
      </c>
      <c r="D129" s="9">
        <v>6</v>
      </c>
      <c r="E129" s="9">
        <v>2</v>
      </c>
      <c r="F129" s="9">
        <v>0</v>
      </c>
      <c r="G129" s="9">
        <v>0</v>
      </c>
      <c r="H129" s="9">
        <v>0</v>
      </c>
      <c r="I129" s="9" t="s">
        <v>149</v>
      </c>
      <c r="J129" s="17">
        <v>43059</v>
      </c>
      <c r="K129" s="36">
        <v>43065</v>
      </c>
    </row>
    <row r="130" spans="1:11" ht="15.95" customHeight="1" x14ac:dyDescent="0.2">
      <c r="A130" s="55"/>
      <c r="B130" s="56"/>
      <c r="C130" s="10" t="s">
        <v>178</v>
      </c>
      <c r="D130" s="9">
        <v>5</v>
      </c>
      <c r="E130" s="9">
        <v>6</v>
      </c>
      <c r="F130" s="9">
        <v>1</v>
      </c>
      <c r="G130" s="9">
        <v>1</v>
      </c>
      <c r="H130" s="6">
        <v>0.5</v>
      </c>
      <c r="I130" s="9" t="s">
        <v>149</v>
      </c>
      <c r="J130" s="17">
        <v>43059</v>
      </c>
      <c r="K130" s="36">
        <v>43065</v>
      </c>
    </row>
    <row r="131" spans="1:11" ht="13.5" thickBot="1" x14ac:dyDescent="0.25">
      <c r="A131" s="55"/>
      <c r="B131" s="56"/>
      <c r="C131" s="12" t="s">
        <v>130</v>
      </c>
      <c r="D131" s="6">
        <v>1</v>
      </c>
      <c r="E131" s="6">
        <v>1</v>
      </c>
      <c r="F131" s="6">
        <v>0.5</v>
      </c>
      <c r="G131" s="6">
        <v>0</v>
      </c>
      <c r="H131" s="6">
        <v>0.5</v>
      </c>
      <c r="I131" s="6" t="s">
        <v>149</v>
      </c>
      <c r="J131" s="17">
        <v>43059</v>
      </c>
      <c r="K131" s="36">
        <v>43065</v>
      </c>
    </row>
    <row r="132" spans="1:11" ht="15.95" customHeight="1" thickTop="1" thickBot="1" x14ac:dyDescent="0.25">
      <c r="A132" s="55" t="s">
        <v>75</v>
      </c>
      <c r="B132" s="56" t="s">
        <v>58</v>
      </c>
      <c r="C132" s="57" t="s">
        <v>93</v>
      </c>
      <c r="D132" s="58"/>
      <c r="E132" s="58"/>
      <c r="F132" s="58"/>
      <c r="G132" s="58"/>
      <c r="H132" s="58"/>
      <c r="I132" s="58"/>
      <c r="J132" s="58"/>
      <c r="K132" s="59"/>
    </row>
    <row r="133" spans="1:11" ht="13.5" thickTop="1" x14ac:dyDescent="0.2">
      <c r="A133" s="55"/>
      <c r="B133" s="56"/>
      <c r="C133" s="10" t="s">
        <v>145</v>
      </c>
      <c r="D133" s="9">
        <v>5</v>
      </c>
      <c r="E133" s="9">
        <v>5</v>
      </c>
      <c r="F133" s="9">
        <v>0.5</v>
      </c>
      <c r="G133" s="9">
        <v>1</v>
      </c>
      <c r="H133" s="9">
        <v>0</v>
      </c>
      <c r="I133" s="9" t="s">
        <v>149</v>
      </c>
      <c r="J133" s="17">
        <v>43066</v>
      </c>
      <c r="K133" s="36">
        <v>43072</v>
      </c>
    </row>
    <row r="134" spans="1:11" x14ac:dyDescent="0.2">
      <c r="A134" s="55"/>
      <c r="B134" s="56"/>
      <c r="C134" s="11" t="s">
        <v>146</v>
      </c>
      <c r="D134" s="6">
        <v>5</v>
      </c>
      <c r="E134" s="6">
        <v>5</v>
      </c>
      <c r="F134" s="6">
        <v>2</v>
      </c>
      <c r="G134" s="6">
        <v>1</v>
      </c>
      <c r="H134" s="6">
        <v>1</v>
      </c>
      <c r="I134" s="9" t="s">
        <v>149</v>
      </c>
      <c r="J134" s="17">
        <v>43066</v>
      </c>
      <c r="K134" s="36">
        <v>43072</v>
      </c>
    </row>
    <row r="135" spans="1:11" x14ac:dyDescent="0.2">
      <c r="A135" s="55"/>
      <c r="B135" s="56"/>
      <c r="C135" s="10" t="s">
        <v>163</v>
      </c>
      <c r="D135" s="9">
        <v>5</v>
      </c>
      <c r="E135" s="9">
        <v>3</v>
      </c>
      <c r="F135" s="9">
        <v>0.5</v>
      </c>
      <c r="G135" s="9">
        <v>1</v>
      </c>
      <c r="H135" s="9">
        <v>0</v>
      </c>
      <c r="I135" s="9" t="s">
        <v>149</v>
      </c>
      <c r="J135" s="17">
        <v>43066</v>
      </c>
      <c r="K135" s="36">
        <v>43072</v>
      </c>
    </row>
    <row r="136" spans="1:11" x14ac:dyDescent="0.2">
      <c r="A136" s="55"/>
      <c r="B136" s="56"/>
      <c r="C136" s="11" t="s">
        <v>176</v>
      </c>
      <c r="D136" s="9">
        <v>2</v>
      </c>
      <c r="E136" s="9">
        <v>1</v>
      </c>
      <c r="F136" s="9">
        <v>0.5</v>
      </c>
      <c r="G136" s="9">
        <v>1</v>
      </c>
      <c r="H136" s="6">
        <v>0.5</v>
      </c>
      <c r="I136" s="9" t="s">
        <v>149</v>
      </c>
      <c r="J136" s="17">
        <v>43066</v>
      </c>
      <c r="K136" s="36">
        <v>43072</v>
      </c>
    </row>
    <row r="137" spans="1:11" ht="13.5" thickBot="1" x14ac:dyDescent="0.25">
      <c r="A137" s="55"/>
      <c r="B137" s="56"/>
      <c r="C137" s="11" t="s">
        <v>130</v>
      </c>
      <c r="D137" s="6">
        <v>1</v>
      </c>
      <c r="E137" s="6">
        <v>1</v>
      </c>
      <c r="F137" s="6">
        <v>0.5</v>
      </c>
      <c r="G137" s="6">
        <v>1</v>
      </c>
      <c r="H137" s="6">
        <v>0.5</v>
      </c>
      <c r="I137" s="6" t="s">
        <v>149</v>
      </c>
      <c r="J137" s="17">
        <v>43066</v>
      </c>
      <c r="K137" s="36">
        <v>43072</v>
      </c>
    </row>
    <row r="138" spans="1:11" ht="17.100000000000001" customHeight="1" thickTop="1" thickBot="1" x14ac:dyDescent="0.25">
      <c r="A138" s="55" t="s">
        <v>76</v>
      </c>
      <c r="B138" s="56" t="s">
        <v>177</v>
      </c>
      <c r="C138" s="57" t="s">
        <v>94</v>
      </c>
      <c r="D138" s="58"/>
      <c r="E138" s="58"/>
      <c r="F138" s="58"/>
      <c r="G138" s="58"/>
      <c r="H138" s="58"/>
      <c r="I138" s="58"/>
      <c r="J138" s="58"/>
      <c r="K138" s="59"/>
    </row>
    <row r="139" spans="1:11" ht="13.5" thickTop="1" x14ac:dyDescent="0.2">
      <c r="A139" s="55"/>
      <c r="B139" s="56"/>
      <c r="C139" s="10" t="s">
        <v>147</v>
      </c>
      <c r="D139" s="9">
        <v>5</v>
      </c>
      <c r="E139" s="9">
        <v>5</v>
      </c>
      <c r="F139" s="9">
        <v>0.5</v>
      </c>
      <c r="G139" s="9">
        <v>0</v>
      </c>
      <c r="H139" s="9">
        <v>5</v>
      </c>
      <c r="I139" s="9" t="s">
        <v>149</v>
      </c>
      <c r="J139" s="17">
        <v>43073</v>
      </c>
      <c r="K139" s="36">
        <v>43075</v>
      </c>
    </row>
    <row r="140" spans="1:11" x14ac:dyDescent="0.2">
      <c r="A140" s="60"/>
      <c r="B140" s="62"/>
      <c r="C140" s="14" t="s">
        <v>109</v>
      </c>
      <c r="D140" s="9">
        <v>5</v>
      </c>
      <c r="E140" s="9">
        <v>2</v>
      </c>
      <c r="F140" s="9">
        <v>1</v>
      </c>
      <c r="G140" s="9">
        <v>1</v>
      </c>
      <c r="H140" s="9">
        <v>2</v>
      </c>
      <c r="I140" s="9" t="s">
        <v>149</v>
      </c>
      <c r="J140" s="17">
        <v>43073</v>
      </c>
      <c r="K140" s="36">
        <v>43075</v>
      </c>
    </row>
    <row r="141" spans="1:11" x14ac:dyDescent="0.2">
      <c r="A141" s="60"/>
      <c r="B141" s="62"/>
      <c r="C141" s="7" t="s">
        <v>110</v>
      </c>
      <c r="D141" s="6">
        <v>3</v>
      </c>
      <c r="E141" s="6">
        <v>5</v>
      </c>
      <c r="F141" s="6">
        <v>1</v>
      </c>
      <c r="G141" s="6">
        <v>1</v>
      </c>
      <c r="H141" s="6">
        <v>2</v>
      </c>
      <c r="I141" s="9" t="s">
        <v>149</v>
      </c>
      <c r="J141" s="17">
        <v>43073</v>
      </c>
      <c r="K141" s="36">
        <v>43075</v>
      </c>
    </row>
    <row r="142" spans="1:11" x14ac:dyDescent="0.2">
      <c r="A142" s="60"/>
      <c r="B142" s="62"/>
      <c r="C142" s="7" t="s">
        <v>114</v>
      </c>
      <c r="D142" s="6">
        <v>1</v>
      </c>
      <c r="E142" s="6">
        <v>1</v>
      </c>
      <c r="F142" s="6">
        <v>1</v>
      </c>
      <c r="G142" s="6">
        <v>0.5</v>
      </c>
      <c r="H142" s="6">
        <v>2</v>
      </c>
      <c r="I142" s="9" t="s">
        <v>149</v>
      </c>
      <c r="J142" s="17">
        <v>43073</v>
      </c>
      <c r="K142" s="36">
        <v>43075</v>
      </c>
    </row>
    <row r="143" spans="1:11" x14ac:dyDescent="0.2">
      <c r="A143" s="60"/>
      <c r="B143" s="62"/>
      <c r="C143" s="7" t="s">
        <v>115</v>
      </c>
      <c r="D143" s="6">
        <v>1</v>
      </c>
      <c r="E143" s="6">
        <v>1</v>
      </c>
      <c r="F143" s="6">
        <v>3</v>
      </c>
      <c r="G143" s="6">
        <v>1</v>
      </c>
      <c r="H143" s="6">
        <v>0.5</v>
      </c>
      <c r="I143" s="6" t="s">
        <v>149</v>
      </c>
      <c r="J143" s="17">
        <v>43073</v>
      </c>
      <c r="K143" s="36">
        <v>43075</v>
      </c>
    </row>
    <row r="144" spans="1:11" ht="13.5" thickBot="1" x14ac:dyDescent="0.25">
      <c r="A144" s="61"/>
      <c r="B144" s="63"/>
      <c r="C144" s="41" t="s">
        <v>148</v>
      </c>
      <c r="D144" s="42">
        <v>1</v>
      </c>
      <c r="E144" s="42">
        <v>1</v>
      </c>
      <c r="F144" s="42">
        <v>0.5</v>
      </c>
      <c r="G144" s="42">
        <v>0</v>
      </c>
      <c r="H144" s="42">
        <v>0.5</v>
      </c>
      <c r="I144" s="42" t="s">
        <v>149</v>
      </c>
      <c r="J144" s="43">
        <v>43073</v>
      </c>
      <c r="K144" s="44">
        <v>43075</v>
      </c>
    </row>
    <row r="145" spans="1:11" ht="13.5" thickTop="1" x14ac:dyDescent="0.2"/>
    <row r="146" spans="1:11" x14ac:dyDescent="0.2">
      <c r="A146" s="5"/>
      <c r="G146" s="26"/>
      <c r="H146" s="27"/>
    </row>
    <row r="147" spans="1:11" x14ac:dyDescent="0.2">
      <c r="A147" s="5"/>
      <c r="G147" s="28"/>
      <c r="H147" s="27"/>
    </row>
    <row r="148" spans="1:11" x14ac:dyDescent="0.2">
      <c r="C148" s="5"/>
    </row>
    <row r="151" spans="1:11" x14ac:dyDescent="0.2">
      <c r="K151" s="23"/>
    </row>
  </sheetData>
  <autoFilter ref="C1:C156"/>
  <mergeCells count="93">
    <mergeCell ref="C22:K22"/>
    <mergeCell ref="C27:K27"/>
    <mergeCell ref="C4:K4"/>
    <mergeCell ref="C6:K6"/>
    <mergeCell ref="C8:K8"/>
    <mergeCell ref="C11:K11"/>
    <mergeCell ref="C16:K16"/>
    <mergeCell ref="A37:A42"/>
    <mergeCell ref="A6:A7"/>
    <mergeCell ref="A8:A10"/>
    <mergeCell ref="A11:A15"/>
    <mergeCell ref="A27:A31"/>
    <mergeCell ref="A1:A3"/>
    <mergeCell ref="A4:A5"/>
    <mergeCell ref="A16:A21"/>
    <mergeCell ref="A22:A26"/>
    <mergeCell ref="A32:A36"/>
    <mergeCell ref="B1:B3"/>
    <mergeCell ref="B4:B5"/>
    <mergeCell ref="B6:B7"/>
    <mergeCell ref="B8:B10"/>
    <mergeCell ref="B11:B15"/>
    <mergeCell ref="B16:B21"/>
    <mergeCell ref="B22:B26"/>
    <mergeCell ref="B27:B31"/>
    <mergeCell ref="B32:B36"/>
    <mergeCell ref="B37:B42"/>
    <mergeCell ref="A62:A64"/>
    <mergeCell ref="B62:B64"/>
    <mergeCell ref="C59:K59"/>
    <mergeCell ref="C62:K62"/>
    <mergeCell ref="B43:B48"/>
    <mergeCell ref="B49:B55"/>
    <mergeCell ref="B56:B58"/>
    <mergeCell ref="A59:A61"/>
    <mergeCell ref="B59:B61"/>
    <mergeCell ref="A56:A58"/>
    <mergeCell ref="A43:A48"/>
    <mergeCell ref="A49:A55"/>
    <mergeCell ref="C49:K49"/>
    <mergeCell ref="C56:K56"/>
    <mergeCell ref="A65:A67"/>
    <mergeCell ref="B65:B67"/>
    <mergeCell ref="A68:A70"/>
    <mergeCell ref="B68:B70"/>
    <mergeCell ref="C65:K65"/>
    <mergeCell ref="C68:K68"/>
    <mergeCell ref="A71:A74"/>
    <mergeCell ref="B71:B74"/>
    <mergeCell ref="A75:A78"/>
    <mergeCell ref="B75:B78"/>
    <mergeCell ref="C71:K71"/>
    <mergeCell ref="C75:K75"/>
    <mergeCell ref="A93:A96"/>
    <mergeCell ref="B93:B96"/>
    <mergeCell ref="C89:K89"/>
    <mergeCell ref="C93:K93"/>
    <mergeCell ref="A79:A83"/>
    <mergeCell ref="B79:B83"/>
    <mergeCell ref="A84:A88"/>
    <mergeCell ref="B84:B88"/>
    <mergeCell ref="C79:K79"/>
    <mergeCell ref="C84:K84"/>
    <mergeCell ref="A89:A92"/>
    <mergeCell ref="B89:B92"/>
    <mergeCell ref="A105:A110"/>
    <mergeCell ref="B105:B110"/>
    <mergeCell ref="A111:A117"/>
    <mergeCell ref="B111:B117"/>
    <mergeCell ref="C105:K105"/>
    <mergeCell ref="C111:K111"/>
    <mergeCell ref="A97:A100"/>
    <mergeCell ref="B97:B100"/>
    <mergeCell ref="A101:A104"/>
    <mergeCell ref="B101:B104"/>
    <mergeCell ref="C97:K97"/>
    <mergeCell ref="C101:K101"/>
    <mergeCell ref="C2:K2"/>
    <mergeCell ref="A132:A137"/>
    <mergeCell ref="B132:B137"/>
    <mergeCell ref="C132:K132"/>
    <mergeCell ref="A138:A144"/>
    <mergeCell ref="B138:B144"/>
    <mergeCell ref="C138:K138"/>
    <mergeCell ref="A118:A125"/>
    <mergeCell ref="B118:B125"/>
    <mergeCell ref="C118:K118"/>
    <mergeCell ref="A126:A131"/>
    <mergeCell ref="B126:B131"/>
    <mergeCell ref="C126:K126"/>
    <mergeCell ref="C32:K32"/>
    <mergeCell ref="C37:K37"/>
    <mergeCell ref="C43:K43"/>
  </mergeCells>
  <phoneticPr fontId="6" type="noConversion"/>
  <pageMargins left="0.25" right="0.25" top="0.75" bottom="0.75" header="0.3" footer="0.3"/>
  <pageSetup paperSize="5" scale="80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98" workbookViewId="0">
      <selection activeCell="I15" sqref="I15"/>
    </sheetView>
  </sheetViews>
  <sheetFormatPr defaultColWidth="11" defaultRowHeight="15.75" x14ac:dyDescent="0.25"/>
  <cols>
    <col min="1" max="1" width="17" bestFit="1" customWidth="1"/>
    <col min="2" max="2" width="7.625" bestFit="1" customWidth="1"/>
    <col min="3" max="3" width="5.75" bestFit="1" customWidth="1"/>
    <col min="4" max="4" width="9.375" bestFit="1" customWidth="1"/>
    <col min="5" max="5" width="9.75" bestFit="1" customWidth="1"/>
    <col min="6" max="6" width="7.625" bestFit="1" customWidth="1"/>
    <col min="7" max="7" width="6.25" bestFit="1" customWidth="1"/>
    <col min="8" max="9" width="9.875" bestFit="1" customWidth="1"/>
    <col min="10" max="10" width="13.375" bestFit="1" customWidth="1"/>
    <col min="11" max="11" width="16.625" bestFit="1" customWidth="1"/>
    <col min="12" max="12" width="14.375" bestFit="1" customWidth="1"/>
    <col min="13" max="13" width="17.875" bestFit="1" customWidth="1"/>
    <col min="14" max="14" width="15.625" bestFit="1" customWidth="1"/>
    <col min="15" max="15" width="14" bestFit="1" customWidth="1"/>
    <col min="16" max="16" width="11.875" bestFit="1" customWidth="1"/>
  </cols>
  <sheetData>
    <row r="1" spans="1:9" ht="39" x14ac:dyDescent="0.25">
      <c r="A1" s="45" t="s">
        <v>151</v>
      </c>
      <c r="B1" s="45" t="s">
        <v>158</v>
      </c>
      <c r="C1" s="45" t="s">
        <v>157</v>
      </c>
      <c r="D1" s="45" t="s">
        <v>120</v>
      </c>
      <c r="E1" s="45" t="s">
        <v>121</v>
      </c>
      <c r="F1" s="45" t="s">
        <v>122</v>
      </c>
      <c r="G1" s="45" t="s">
        <v>123</v>
      </c>
      <c r="H1" s="45" t="s">
        <v>150</v>
      </c>
      <c r="I1" s="45" t="s">
        <v>156</v>
      </c>
    </row>
    <row r="2" spans="1:9" x14ac:dyDescent="0.25">
      <c r="A2" s="46" t="s">
        <v>152</v>
      </c>
      <c r="B2" s="47">
        <f>SUM('Detailed Schedule'!D19,'Detailed Schedule'!D25,'Detailed Schedule'!D30,'Detailed Schedule'!D35,'Detailed Schedule'!D41)</f>
        <v>27</v>
      </c>
      <c r="C2" s="47">
        <f>SUM('Detailed Schedule'!E19,'Detailed Schedule'!E25,'Detailed Schedule'!E30,'Detailed Schedule'!E35,'Detailed Schedule'!E41)</f>
        <v>22</v>
      </c>
      <c r="D2" s="47">
        <v>0</v>
      </c>
      <c r="E2" s="47">
        <f>SUM('Detailed Schedule'!G19,'Detailed Schedule'!G25,'Detailed Schedule'!G30,'Detailed Schedule'!G35,'Detailed Schedule'!G41)</f>
        <v>1</v>
      </c>
      <c r="F2" s="47">
        <v>0</v>
      </c>
      <c r="G2" s="47">
        <f>SUM('Detailed Schedule'!I19,'Detailed Schedule'!I25,'Detailed Schedule'!I30,'Detailed Schedule'!I35,'Detailed Schedule'!I41)</f>
        <v>0</v>
      </c>
      <c r="H2" s="48">
        <f>(B2*50)+(D2*50)+(F2*75)</f>
        <v>1350</v>
      </c>
      <c r="I2" s="48">
        <f>(C2*50)+(E2*50)+(G2*75)</f>
        <v>1150</v>
      </c>
    </row>
    <row r="3" spans="1:9" x14ac:dyDescent="0.25">
      <c r="A3" s="46" t="s">
        <v>164</v>
      </c>
      <c r="B3" s="47">
        <f>SUM('Detailed Schedule'!D14,'Detailed Schedule'!D15,'Detailed Schedule'!D21,'Detailed Schedule'!D24,'Detailed Schedule'!D29,'Detailed Schedule'!D34)</f>
        <v>13</v>
      </c>
      <c r="C3" s="47">
        <f>SUM('Detailed Schedule'!E14,'Detailed Schedule'!E15,'Detailed Schedule'!E21,'Detailed Schedule'!E24,'Detailed Schedule'!E29,'Detailed Schedule'!E34)</f>
        <v>10</v>
      </c>
      <c r="D3" s="47">
        <f>SUM('Detailed Schedule'!F14,'Detailed Schedule'!F15,'Detailed Schedule'!F21,'Detailed Schedule'!F24,'Detailed Schedule'!F29,'Detailed Schedule'!F34)</f>
        <v>0</v>
      </c>
      <c r="E3" s="47">
        <f>SUM('Detailed Schedule'!G14,'Detailed Schedule'!G15,'Detailed Schedule'!G21,'Detailed Schedule'!G24,'Detailed Schedule'!G29,'Detailed Schedule'!G34)</f>
        <v>0</v>
      </c>
      <c r="F3" s="47">
        <f>SUM('Detailed Schedule'!H14,'Detailed Schedule'!H15,'Detailed Schedule'!H21,'Detailed Schedule'!H24,'Detailed Schedule'!H29,'Detailed Schedule'!H34)</f>
        <v>1</v>
      </c>
      <c r="G3" s="47">
        <f>SUM('Detailed Schedule'!I14,'Detailed Schedule'!I15,'Detailed Schedule'!I21,'Detailed Schedule'!I24,'Detailed Schedule'!I29,'Detailed Schedule'!I34)</f>
        <v>0</v>
      </c>
      <c r="H3" s="48">
        <f t="shared" ref="H3:H12" si="0">(B3*50)+(D3*50)+(F3*75)</f>
        <v>725</v>
      </c>
      <c r="I3" s="48">
        <f t="shared" ref="I3:I12" si="1">(C3*50)+(E3*50)+(G3*75)</f>
        <v>500</v>
      </c>
    </row>
    <row r="4" spans="1:9" x14ac:dyDescent="0.25">
      <c r="A4" s="46" t="s">
        <v>153</v>
      </c>
      <c r="B4" s="47">
        <f>SUM('Detailed Schedule'!D40,'Detailed Schedule'!D45)</f>
        <v>20</v>
      </c>
      <c r="C4" s="47">
        <f>SUM('Detailed Schedule'!E40,'Detailed Schedule'!E45)</f>
        <v>25</v>
      </c>
      <c r="D4" s="47">
        <f>SUM('Detailed Schedule'!F40,'Detailed Schedule'!F45)</f>
        <v>3</v>
      </c>
      <c r="E4" s="47">
        <f>SUM('Detailed Schedule'!G40,'Detailed Schedule'!G45)</f>
        <v>3</v>
      </c>
      <c r="F4" s="47">
        <f>SUM('Detailed Schedule'!H40,'Detailed Schedule'!H45)</f>
        <v>1</v>
      </c>
      <c r="G4" s="47">
        <f>SUM('Detailed Schedule'!I40,'Detailed Schedule'!I45)</f>
        <v>0</v>
      </c>
      <c r="H4" s="48">
        <f t="shared" si="0"/>
        <v>1225</v>
      </c>
      <c r="I4" s="48">
        <f t="shared" si="1"/>
        <v>1400</v>
      </c>
    </row>
    <row r="5" spans="1:9" x14ac:dyDescent="0.25">
      <c r="A5" s="46" t="s">
        <v>154</v>
      </c>
      <c r="B5" s="47">
        <f>SUM('Detailed Schedule'!D46,'Detailed Schedule'!D54)</f>
        <v>20</v>
      </c>
      <c r="C5" s="47">
        <f>SUM('Detailed Schedule'!E46,'Detailed Schedule'!E54)</f>
        <v>15</v>
      </c>
      <c r="D5" s="47">
        <f>SUM('Detailed Schedule'!F46,'Detailed Schedule'!F54)</f>
        <v>4</v>
      </c>
      <c r="E5" s="47">
        <f>SUM('Detailed Schedule'!G46,'Detailed Schedule'!G54)</f>
        <v>2</v>
      </c>
      <c r="F5" s="47">
        <f>SUM('Detailed Schedule'!H46,'Detailed Schedule'!H54)</f>
        <v>2</v>
      </c>
      <c r="G5" s="47">
        <f>SUM('Detailed Schedule'!I46,'Detailed Schedule'!I54)</f>
        <v>0</v>
      </c>
      <c r="H5" s="48">
        <f t="shared" si="0"/>
        <v>1350</v>
      </c>
      <c r="I5" s="48">
        <f t="shared" si="1"/>
        <v>850</v>
      </c>
    </row>
    <row r="6" spans="1:9" x14ac:dyDescent="0.25">
      <c r="A6" s="46" t="s">
        <v>182</v>
      </c>
      <c r="B6" s="47">
        <f>SUM('Detailed Schedule'!D39,'Detailed Schedule'!D48,'Detailed Schedule'!D52,'Detailed Schedule'!D51,'Detailed Schedule'!D141,'Detailed Schedule'!D142)</f>
        <v>13</v>
      </c>
      <c r="C6" s="47">
        <f>SUM('Detailed Schedule'!E39,'Detailed Schedule'!E48,'Detailed Schedule'!E52,'Detailed Schedule'!E51,'Detailed Schedule'!E141,'Detailed Schedule'!E142)</f>
        <v>14</v>
      </c>
      <c r="D6" s="47">
        <f>SUM('Detailed Schedule'!F39,'Detailed Schedule'!F48,'Detailed Schedule'!F52,'Detailed Schedule'!F51,'Detailed Schedule'!F141,'Detailed Schedule'!F142)</f>
        <v>4</v>
      </c>
      <c r="E6" s="47">
        <f>SUM('Detailed Schedule'!G39,'Detailed Schedule'!G48,'Detailed Schedule'!G52,'Detailed Schedule'!G51,'Detailed Schedule'!G141,'Detailed Schedule'!G142)</f>
        <v>3</v>
      </c>
      <c r="F6" s="47">
        <f>SUM('Detailed Schedule'!H39,'Detailed Schedule'!H48,'Detailed Schedule'!H52,'Detailed Schedule'!H51,'Detailed Schedule'!H141,'Detailed Schedule'!H142)</f>
        <v>8</v>
      </c>
      <c r="G6" s="47">
        <f>SUM('Detailed Schedule'!I39,'Detailed Schedule'!I48,'Detailed Schedule'!I52,'Detailed Schedule'!I51,'Detailed Schedule'!I141,'Detailed Schedule'!I142)</f>
        <v>0</v>
      </c>
      <c r="H6" s="48">
        <f t="shared" si="0"/>
        <v>1450</v>
      </c>
      <c r="I6" s="48">
        <f t="shared" si="1"/>
        <v>850</v>
      </c>
    </row>
    <row r="7" spans="1:9" x14ac:dyDescent="0.25">
      <c r="A7" s="46" t="s">
        <v>161</v>
      </c>
      <c r="B7" s="47">
        <f>SUM('Detailed Schedule'!D57,'Detailed Schedule'!D60,'Detailed Schedule'!D63)</f>
        <v>24</v>
      </c>
      <c r="C7" s="47">
        <f>SUM('Detailed Schedule'!E57,'Detailed Schedule'!E60,'Detailed Schedule'!E63)</f>
        <v>12</v>
      </c>
      <c r="D7" s="47">
        <f>SUM('Detailed Schedule'!F57,'Detailed Schedule'!F60,'Detailed Schedule'!F63)</f>
        <v>6</v>
      </c>
      <c r="E7" s="47">
        <f>SUM('Detailed Schedule'!G57,'Detailed Schedule'!G60,'Detailed Schedule'!G63)</f>
        <v>1</v>
      </c>
      <c r="F7" s="47">
        <f>SUM('Detailed Schedule'!H57,'Detailed Schedule'!H60,'Detailed Schedule'!H63)</f>
        <v>0</v>
      </c>
      <c r="G7" s="47">
        <f>SUM('Detailed Schedule'!I57,'Detailed Schedule'!I60,'Detailed Schedule'!I63)</f>
        <v>0</v>
      </c>
      <c r="H7" s="48">
        <f t="shared" si="0"/>
        <v>1500</v>
      </c>
      <c r="I7" s="48">
        <f t="shared" si="1"/>
        <v>650</v>
      </c>
    </row>
    <row r="8" spans="1:9" x14ac:dyDescent="0.25">
      <c r="A8" s="46" t="s">
        <v>160</v>
      </c>
      <c r="B8" s="47">
        <f>SUM('Detailed Schedule'!D66,'Detailed Schedule'!D69,'Detailed Schedule'!D72,'Detailed Schedule'!D76,'Detailed Schedule'!D80,'Detailed Schedule'!D85,'Detailed Schedule'!D90,'Detailed Schedule'!D94,'Detailed Schedule'!D98,'Detailed Schedule'!D102,'Detailed Schedule'!D106,'Detailed Schedule'!D112)</f>
        <v>138</v>
      </c>
      <c r="C8" s="47">
        <f>SUM('Detailed Schedule'!E66,'Detailed Schedule'!E69,'Detailed Schedule'!E72,'Detailed Schedule'!E76,'Detailed Schedule'!E80,'Detailed Schedule'!E85,'Detailed Schedule'!E90,'Detailed Schedule'!E94,'Detailed Schedule'!E98,'Detailed Schedule'!E102,'Detailed Schedule'!E106,'Detailed Schedule'!E112)</f>
        <v>102</v>
      </c>
      <c r="D8" s="47">
        <f>SUM('Detailed Schedule'!F66,'Detailed Schedule'!F69,'Detailed Schedule'!F72,'Detailed Schedule'!F76,'Detailed Schedule'!F80,'Detailed Schedule'!F85,'Detailed Schedule'!F90,'Detailed Schedule'!F94,'Detailed Schedule'!F98,'Detailed Schedule'!F102,'Detailed Schedule'!F106,'Detailed Schedule'!F112)</f>
        <v>2</v>
      </c>
      <c r="E8" s="47">
        <f>SUM('Detailed Schedule'!G66,'Detailed Schedule'!G69,'Detailed Schedule'!G72,'Detailed Schedule'!G76,'Detailed Schedule'!G80,'Detailed Schedule'!G85,'Detailed Schedule'!G90,'Detailed Schedule'!G94,'Detailed Schedule'!G98,'Detailed Schedule'!G102,'Detailed Schedule'!G106,'Detailed Schedule'!G112)</f>
        <v>1</v>
      </c>
      <c r="F8" s="47">
        <f>SUM('Detailed Schedule'!H66,'Detailed Schedule'!H69,'Detailed Schedule'!H72,'Detailed Schedule'!H76,'Detailed Schedule'!H80,'Detailed Schedule'!H85,'Detailed Schedule'!H90,'Detailed Schedule'!H94,'Detailed Schedule'!H98,'Detailed Schedule'!H102,'Detailed Schedule'!H106,'Detailed Schedule'!H112)</f>
        <v>1</v>
      </c>
      <c r="G8" s="47">
        <f>SUM('Detailed Schedule'!I66,'Detailed Schedule'!I69,'Detailed Schedule'!I72,'Detailed Schedule'!I76,'Detailed Schedule'!I80,'Detailed Schedule'!I85,'Detailed Schedule'!I90,'Detailed Schedule'!I94,'Detailed Schedule'!I98,'Detailed Schedule'!I102,'Detailed Schedule'!I106,'Detailed Schedule'!I112)</f>
        <v>0</v>
      </c>
      <c r="H8" s="48">
        <f t="shared" si="0"/>
        <v>7075</v>
      </c>
      <c r="I8" s="48">
        <f t="shared" si="1"/>
        <v>5150</v>
      </c>
    </row>
    <row r="9" spans="1:9" x14ac:dyDescent="0.25">
      <c r="A9" s="46" t="s">
        <v>181</v>
      </c>
      <c r="B9" s="47">
        <f>SUM('Detailed Schedule'!D107,'Detailed Schedule'!D108,'Detailed Schedule'!D113,'Detailed Schedule'!D114,'Detailed Schedule'!D121,'Detailed Schedule'!D122,'Detailed Schedule'!D128,'Detailed Schedule'!D135)</f>
        <v>41</v>
      </c>
      <c r="C9" s="47">
        <f>SUM('Detailed Schedule'!E107,'Detailed Schedule'!E108,'Detailed Schedule'!E113,'Detailed Schedule'!E114,'Detailed Schedule'!E121,'Detailed Schedule'!E122,'Detailed Schedule'!E128,'Detailed Schedule'!E135)</f>
        <v>41</v>
      </c>
      <c r="D9" s="47">
        <f>SUM('Detailed Schedule'!F107,'Detailed Schedule'!F108,'Detailed Schedule'!F113,'Detailed Schedule'!F114,'Detailed Schedule'!F121,'Detailed Schedule'!F122,'Detailed Schedule'!F128,'Detailed Schedule'!F135)</f>
        <v>0.5</v>
      </c>
      <c r="E9" s="47">
        <f>SUM('Detailed Schedule'!G107,'Detailed Schedule'!G108,'Detailed Schedule'!G113,'Detailed Schedule'!G114,'Detailed Schedule'!G121,'Detailed Schedule'!G122,'Detailed Schedule'!G128,'Detailed Schedule'!G135)</f>
        <v>1</v>
      </c>
      <c r="F9" s="47">
        <f>SUM('Detailed Schedule'!H107,'Detailed Schedule'!H108,'Detailed Schedule'!H113,'Detailed Schedule'!H114,'Detailed Schedule'!H121,'Detailed Schedule'!H122,'Detailed Schedule'!H128,'Detailed Schedule'!H135)</f>
        <v>0</v>
      </c>
      <c r="G9" s="47">
        <f>SUM('Detailed Schedule'!I107,'Detailed Schedule'!I108,'Detailed Schedule'!I113,'Detailed Schedule'!I114,'Detailed Schedule'!I121,'Detailed Schedule'!I122,'Detailed Schedule'!I128,'Detailed Schedule'!I135)</f>
        <v>0</v>
      </c>
      <c r="H9" s="48">
        <f t="shared" si="0"/>
        <v>2075</v>
      </c>
      <c r="I9" s="48">
        <f t="shared" si="1"/>
        <v>2100</v>
      </c>
    </row>
    <row r="10" spans="1:9" x14ac:dyDescent="0.25">
      <c r="A10" s="46" t="s">
        <v>162</v>
      </c>
      <c r="B10" s="47">
        <f>SUM('Detailed Schedule'!D53,'Detailed Schedule'!D120,'Detailed Schedule'!D127,'Detailed Schedule'!D133,'Detailed Schedule'!D143)</f>
        <v>18</v>
      </c>
      <c r="C10" s="47">
        <f>SUM('Detailed Schedule'!E53,'Detailed Schedule'!E120,'Detailed Schedule'!E127,'Detailed Schedule'!E133,'Detailed Schedule'!E143)</f>
        <v>20</v>
      </c>
      <c r="D10" s="47">
        <f>SUM('Detailed Schedule'!F53,'Detailed Schedule'!F120,'Detailed Schedule'!F127,'Detailed Schedule'!F133,'Detailed Schedule'!F143)</f>
        <v>15.5</v>
      </c>
      <c r="E10" s="47">
        <f>SUM('Detailed Schedule'!G53,'Detailed Schedule'!G120,'Detailed Schedule'!G127,'Detailed Schedule'!G133,'Detailed Schedule'!G143)</f>
        <v>7</v>
      </c>
      <c r="F10" s="47">
        <f>SUM('Detailed Schedule'!H53,'Detailed Schedule'!H120,'Detailed Schedule'!H127,'Detailed Schedule'!H133,'Detailed Schedule'!H143)</f>
        <v>2</v>
      </c>
      <c r="G10" s="47">
        <f>SUM('Detailed Schedule'!I53,'Detailed Schedule'!I120,'Detailed Schedule'!I127,'Detailed Schedule'!I133,'Detailed Schedule'!I143)</f>
        <v>0</v>
      </c>
      <c r="H10" s="48">
        <f t="shared" si="0"/>
        <v>1825</v>
      </c>
      <c r="I10" s="48">
        <f t="shared" si="1"/>
        <v>1350</v>
      </c>
    </row>
    <row r="11" spans="1:9" x14ac:dyDescent="0.25">
      <c r="A11" s="46" t="s">
        <v>155</v>
      </c>
      <c r="B11" s="47">
        <f>SUM('Detailed Schedule'!D115,'Detailed Schedule'!D119,'Detailed Schedule'!D129,'Detailed Schedule'!D134)</f>
        <v>23</v>
      </c>
      <c r="C11" s="47">
        <f>SUM('Detailed Schedule'!E115,'Detailed Schedule'!E119,'Detailed Schedule'!E129,'Detailed Schedule'!E134)</f>
        <v>13</v>
      </c>
      <c r="D11" s="47">
        <f>SUM('Detailed Schedule'!F115,'Detailed Schedule'!F119,'Detailed Schedule'!F129,'Detailed Schedule'!F134)</f>
        <v>2</v>
      </c>
      <c r="E11" s="47">
        <f>SUM('Detailed Schedule'!G115,'Detailed Schedule'!G119,'Detailed Schedule'!G129,'Detailed Schedule'!G134)</f>
        <v>1</v>
      </c>
      <c r="F11" s="47">
        <f>SUM('Detailed Schedule'!H115,'Detailed Schedule'!H119,'Detailed Schedule'!H129,'Detailed Schedule'!H134)</f>
        <v>1</v>
      </c>
      <c r="G11" s="47">
        <f>SUM('Detailed Schedule'!I115,'Detailed Schedule'!I119,'Detailed Schedule'!I129,'Detailed Schedule'!I134)</f>
        <v>0</v>
      </c>
      <c r="H11" s="48">
        <f t="shared" si="0"/>
        <v>1325</v>
      </c>
      <c r="I11" s="48">
        <f t="shared" si="1"/>
        <v>700</v>
      </c>
    </row>
    <row r="12" spans="1:9" x14ac:dyDescent="0.25">
      <c r="A12" s="46" t="s">
        <v>183</v>
      </c>
      <c r="B12" s="47">
        <f>SUM('Detailed Schedule'!D130,'Detailed Schedule'!D144)</f>
        <v>6</v>
      </c>
      <c r="C12" s="47">
        <f>SUM('Detailed Schedule'!E130,'Detailed Schedule'!E144)</f>
        <v>7</v>
      </c>
      <c r="D12" s="47">
        <f>SUM('Detailed Schedule'!F130,'Detailed Schedule'!F144)</f>
        <v>1.5</v>
      </c>
      <c r="E12" s="47">
        <f>SUM('Detailed Schedule'!G130,'Detailed Schedule'!G144)</f>
        <v>1</v>
      </c>
      <c r="F12" s="47">
        <f>SUM('Detailed Schedule'!H130,'Detailed Schedule'!H144)</f>
        <v>1</v>
      </c>
      <c r="G12" s="47">
        <f>SUM('Detailed Schedule'!I130,'Detailed Schedule'!I144)</f>
        <v>0</v>
      </c>
      <c r="H12" s="48">
        <f t="shared" si="0"/>
        <v>450</v>
      </c>
      <c r="I12" s="48">
        <f t="shared" si="1"/>
        <v>400</v>
      </c>
    </row>
    <row r="13" spans="1:9" x14ac:dyDescent="0.25">
      <c r="A13" s="49" t="s">
        <v>159</v>
      </c>
      <c r="B13" s="50">
        <f>SUM(B2:B11)</f>
        <v>337</v>
      </c>
      <c r="C13" s="50">
        <f t="shared" ref="C13:G13" si="2">SUM(C2:C11)</f>
        <v>274</v>
      </c>
      <c r="D13" s="50">
        <f t="shared" si="2"/>
        <v>37</v>
      </c>
      <c r="E13" s="50">
        <f t="shared" si="2"/>
        <v>20</v>
      </c>
      <c r="F13" s="50">
        <f t="shared" si="2"/>
        <v>16</v>
      </c>
      <c r="G13" s="50">
        <f t="shared" si="2"/>
        <v>0</v>
      </c>
      <c r="H13" s="51">
        <f>SUM(H2:H12)</f>
        <v>20350</v>
      </c>
      <c r="I13" s="51">
        <f>SUM(I2:I12)</f>
        <v>15100</v>
      </c>
    </row>
    <row r="17" spans="2:2" x14ac:dyDescent="0.25">
      <c r="B17" s="29"/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Detailed Schedule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OAWP_Okeechobee</cp:lastModifiedBy>
  <cp:lastPrinted>2017-12-04T00:21:05Z</cp:lastPrinted>
  <dcterms:created xsi:type="dcterms:W3CDTF">2016-05-15T17:22:33Z</dcterms:created>
  <dcterms:modified xsi:type="dcterms:W3CDTF">2017-12-06T14:16:44Z</dcterms:modified>
</cp:coreProperties>
</file>