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dition" sheetId="1" r:id="rId3"/>
    <sheet state="visible" name="Multiplication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<sst xmlns="http://schemas.openxmlformats.org/spreadsheetml/2006/main" count="51" uniqueCount="38">
  <si>
    <t>Gross Profit - USD ($) $ in Millions</t>
  </si>
  <si>
    <t>Ratio</t>
  </si>
  <si>
    <t>3 months ended</t>
  </si>
  <si>
    <t>Apple latest quarter</t>
  </si>
  <si>
    <t>Microsoft latest quarter</t>
  </si>
  <si>
    <t>Factor Variance</t>
  </si>
  <si>
    <t>Profit Margin Variance</t>
  </si>
  <si>
    <t>ROA Variance</t>
  </si>
  <si>
    <t>ROE Variance</t>
  </si>
  <si>
    <t>NET INCOME Variance</t>
  </si>
  <si>
    <t>Net Income to Common Stock</t>
  </si>
  <si>
    <t>Revenue</t>
  </si>
  <si>
    <t>Cost</t>
  </si>
  <si>
    <t>Cost Driver</t>
  </si>
  <si>
    <t>Gross Profit</t>
  </si>
  <si>
    <t>Services</t>
  </si>
  <si>
    <t>Sales</t>
  </si>
  <si>
    <t>Financing</t>
  </si>
  <si>
    <t>Return on Equity (ROE)</t>
  </si>
  <si>
    <t>Financing-Table 4-MCSFT 10-Q</t>
  </si>
  <si>
    <t>Total revenue</t>
  </si>
  <si>
    <t>Services Cost as % of Revenue</t>
  </si>
  <si>
    <t>Services Revenue</t>
  </si>
  <si>
    <t>Sales Cost as % of Revenue</t>
  </si>
  <si>
    <t>Sales Revenue</t>
  </si>
  <si>
    <t>Financing Cost as % of Revenue</t>
  </si>
  <si>
    <t>Financing Revenue</t>
  </si>
  <si>
    <t>Total cost</t>
  </si>
  <si>
    <t>Gross profit</t>
  </si>
  <si>
    <t>Return on Assets (ROA)</t>
  </si>
  <si>
    <t>Profit Margin</t>
  </si>
  <si>
    <t>Common Stock Efficiency</t>
  </si>
  <si>
    <t>Tax Efficiency</t>
  </si>
  <si>
    <t>Financial Leverage</t>
  </si>
  <si>
    <t>Return on Sales (ROS)</t>
  </si>
  <si>
    <t>Asset Turnover</t>
  </si>
  <si>
    <t>Leverage Ratio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</si>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</sst>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&quot;$&quot;* #,##0.00_);_(&quot;$&quot;* \(#,##0.00\);_(&quot;$&quot;* &quot;-&quot;??_);_(@_)"/>
    <numFmt numFmtId="165" formatCode="&quot;$&quot;#,##0_);[Red]\(&quot;$&quot;#,##0\)"/>
    <numFmt numFmtId="166" formatCode="_(&quot;$&quot;* #,##0.00000_);_(&quot;$&quot;* \(#,##0.00000\);_(&quot;$&quot;* &quot;-&quot;??_);_(@_)"/>
    <numFmt numFmtId="167" formatCode="0.000"/>
    <numFmt numFmtId="168" formatCode="_(&quot;$&quot;* #,##0.000_);_(&quot;$&quot;* \(#,##0.000\);_(&quot;$&quot;* &quot;-&quot;??_);_(@_)"/>
  </numFmts>
  <fonts count="8">
    <font>
      <sz val="11.0"/>
      <color rgb="FF000000"/>
      <name val="Calibri"/>
    </font>
    <font>
      <b/>
      <sz val="11.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2.0"/>
      <color rgb="FF000000"/>
      <name val="Times New Roman"/>
    </font>
    <font>
      <sz val="11.0"/>
      <name val="Calibri"/>
    </font>
    <font>
      <sz val="10.0"/>
      <color rgb="FF000000"/>
      <name val="Arial"/>
    </font>
    <font>
      <i/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shrinkToFit="0" wrapText="1"/>
    </xf>
    <xf borderId="0" fillId="0" fontId="0" numFmtId="0" xfId="0" applyAlignment="1" applyFont="1">
      <alignment horizontal="center"/>
    </xf>
    <xf borderId="0" fillId="0" fontId="0" numFmtId="0" xfId="0" applyFont="1"/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Font="1"/>
    <xf borderId="1" fillId="0" fontId="4" numFmtId="0" xfId="0" applyBorder="1" applyFont="1"/>
    <xf borderId="0" fillId="0" fontId="1" numFmtId="0" xfId="0" applyAlignment="1" applyFont="1">
      <alignment vertical="top"/>
    </xf>
    <xf borderId="1" fillId="0" fontId="0" numFmtId="164" xfId="0" applyBorder="1" applyFont="1" applyNumberFormat="1"/>
    <xf borderId="1" fillId="0" fontId="4" numFmtId="164" xfId="0" applyAlignment="1" applyBorder="1" applyFont="1" applyNumberFormat="1">
      <alignment horizontal="right" shrinkToFit="0" wrapText="1"/>
    </xf>
    <xf borderId="0" fillId="0" fontId="5" numFmtId="0" xfId="0" applyAlignment="1" applyFont="1">
      <alignment vertical="top"/>
    </xf>
    <xf borderId="2" fillId="0" fontId="6" numFmtId="3" xfId="0" applyAlignment="1" applyBorder="1" applyFont="1" applyNumberFormat="1">
      <alignment horizontal="right" shrinkToFit="0" vertical="top" wrapText="1"/>
    </xf>
    <xf borderId="0" fillId="0" fontId="6" numFmtId="165" xfId="0" applyFont="1" applyNumberFormat="1"/>
    <xf borderId="1" fillId="0" fontId="4" numFmtId="166" xfId="0" applyBorder="1" applyFont="1" applyNumberFormat="1"/>
    <xf borderId="3" fillId="2" fontId="0" numFmtId="0" xfId="0" applyBorder="1" applyFill="1" applyFont="1"/>
    <xf borderId="1" fillId="0" fontId="4" numFmtId="0" xfId="0" applyAlignment="1" applyBorder="1" applyFont="1">
      <alignment horizontal="left"/>
    </xf>
    <xf borderId="1" fillId="0" fontId="0" numFmtId="10" xfId="0" applyAlignment="1" applyBorder="1" applyFont="1" applyNumberFormat="1">
      <alignment horizontal="right" shrinkToFit="0" wrapText="1"/>
    </xf>
    <xf borderId="0" fillId="0" fontId="7" numFmtId="0" xfId="0" applyAlignment="1" applyFont="1">
      <alignment vertical="top"/>
    </xf>
    <xf borderId="1" fillId="0" fontId="4" numFmtId="10" xfId="0" applyBorder="1" applyFont="1" applyNumberFormat="1"/>
    <xf borderId="0" fillId="0" fontId="6" numFmtId="3" xfId="0" applyFont="1" applyNumberFormat="1"/>
    <xf borderId="0" fillId="0" fontId="7" numFmtId="0" xfId="0" applyAlignment="1" applyFont="1">
      <alignment horizontal="left" vertical="top"/>
    </xf>
    <xf borderId="3" fillId="2" fontId="5" numFmtId="37" xfId="0" applyAlignment="1" applyBorder="1" applyFont="1" applyNumberFormat="1">
      <alignment horizontal="right" vertical="top"/>
    </xf>
    <xf borderId="1" fillId="0" fontId="4" numFmtId="164" xfId="0" applyBorder="1" applyFont="1" applyNumberFormat="1"/>
    <xf borderId="1" fillId="0" fontId="6" numFmtId="10" xfId="0" applyAlignment="1" applyBorder="1" applyFont="1" applyNumberFormat="1">
      <alignment horizontal="right" shrinkToFit="0" wrapText="1"/>
    </xf>
    <xf borderId="1" fillId="0" fontId="6" numFmtId="10" xfId="0" applyBorder="1" applyFont="1" applyNumberFormat="1"/>
    <xf borderId="1" fillId="0" fontId="4" numFmtId="9" xfId="0" applyBorder="1" applyFont="1" applyNumberFormat="1"/>
    <xf borderId="1" fillId="0" fontId="0" numFmtId="167" xfId="0" applyBorder="1" applyFont="1" applyNumberFormat="1"/>
    <xf borderId="1" fillId="0" fontId="4" numFmtId="167" xfId="0" applyBorder="1" applyFont="1" applyNumberFormat="1"/>
    <xf borderId="1" fillId="0" fontId="4" numFmtId="168" xfId="0" applyBorder="1" applyFont="1" applyNumberFormat="1"/>
    <xf borderId="1" fillId="0" fontId="6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1.57"/>
    <col customWidth="1" min="2" max="2" width="19.0"/>
    <col customWidth="1" min="3" max="3" width="22.29"/>
    <col customWidth="1" min="4" max="26" width="8.71"/>
  </cols>
  <sheetData>
    <row r="1">
      <c r="A1" s="1" t="s">
        <v>0</v>
      </c>
      <c r="B1" s="3" t="s">
        <v>2</v>
      </c>
      <c r="D1" s="4"/>
      <c r="E1" s="4"/>
      <c r="F1" s="4"/>
      <c r="G1" s="4"/>
      <c r="H1" s="4"/>
      <c r="I1" s="4"/>
    </row>
    <row r="2">
      <c r="B2" t="s">
        <v>3</v>
      </c>
      <c r="C2" t="s">
        <v>4</v>
      </c>
      <c r="D2" s="6" t="s">
        <v>5</v>
      </c>
      <c r="E2" s="7" t="s">
        <v>11</v>
      </c>
      <c r="F2" s="7" t="s">
        <v>12</v>
      </c>
      <c r="G2" s="7" t="s">
        <v>13</v>
      </c>
      <c r="H2" s="7" t="s">
        <v>14</v>
      </c>
    </row>
    <row r="3">
      <c r="A3" s="9" t="s">
        <v>11</v>
      </c>
    </row>
    <row r="4">
      <c r="A4" s="12" t="s">
        <v>15</v>
      </c>
      <c r="B4" s="13">
        <v>10992.0</v>
      </c>
    </row>
    <row r="5">
      <c r="A5" s="12" t="s">
        <v>16</v>
      </c>
      <c r="B5" s="14">
        <v>17926.0</v>
      </c>
    </row>
    <row r="6">
      <c r="A6" s="12" t="s">
        <v>17</v>
      </c>
      <c r="B6" s="16">
        <f>1715</f>
        <v>1715</v>
      </c>
      <c r="J6" t="s">
        <v>19</v>
      </c>
    </row>
    <row r="7">
      <c r="A7" s="19" t="s">
        <v>20</v>
      </c>
    </row>
    <row r="8">
      <c r="A8" s="9" t="s">
        <v>12</v>
      </c>
    </row>
    <row r="9">
      <c r="A9" s="12" t="s">
        <v>15</v>
      </c>
      <c r="B9" s="21">
        <v>5566.0</v>
      </c>
    </row>
    <row r="10">
      <c r="A10" s="22" t="s">
        <v>21</v>
      </c>
    </row>
    <row r="11">
      <c r="A11" s="22" t="s">
        <v>22</v>
      </c>
    </row>
    <row r="12">
      <c r="A12" s="12" t="s">
        <v>16</v>
      </c>
      <c r="B12" s="21">
        <v>5498.0</v>
      </c>
    </row>
    <row r="13">
      <c r="A13" s="22" t="s">
        <v>23</v>
      </c>
    </row>
    <row r="14">
      <c r="A14" s="22" t="s">
        <v>24</v>
      </c>
    </row>
    <row r="15">
      <c r="A15" s="12" t="s">
        <v>17</v>
      </c>
      <c r="B15" s="23">
        <v>1210.0</v>
      </c>
    </row>
    <row r="16">
      <c r="A16" s="22" t="s">
        <v>25</v>
      </c>
    </row>
    <row r="17">
      <c r="A17" s="22" t="s">
        <v>26</v>
      </c>
    </row>
    <row r="18">
      <c r="A18" s="19" t="s">
        <v>27</v>
      </c>
    </row>
    <row r="19">
      <c r="A19" s="19" t="s">
        <v>28</v>
      </c>
    </row>
    <row r="20">
      <c r="A20" s="4"/>
    </row>
    <row r="21" ht="15.75" customHeight="1">
      <c r="A21" s="7" t="s">
        <v>14</v>
      </c>
    </row>
    <row r="22" ht="15.75" customHeight="1">
      <c r="A22" s="12" t="s">
        <v>15</v>
      </c>
    </row>
    <row r="23" ht="15.75" customHeight="1">
      <c r="A23" s="12" t="s">
        <v>16</v>
      </c>
    </row>
    <row r="24" ht="15.75" customHeight="1">
      <c r="A24" s="12" t="s">
        <v>17</v>
      </c>
    </row>
    <row r="25" ht="15.75" customHeight="1">
      <c r="A25" s="12" t="s">
        <v>28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C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19.0"/>
    <col customWidth="1" min="3" max="3" width="22.29"/>
    <col customWidth="1" min="4" max="4" width="17.57"/>
    <col customWidth="1" min="5" max="5" width="24.43"/>
    <col customWidth="1" min="6" max="7" width="9.57"/>
    <col customWidth="1" min="8" max="8" width="24.14"/>
    <col customWidth="1" min="9" max="26" width="8.71"/>
  </cols>
  <sheetData>
    <row r="1" ht="46.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5" t="s">
        <v>9</v>
      </c>
    </row>
    <row r="2">
      <c r="A2" s="8" t="s">
        <v>10</v>
      </c>
      <c r="B2" s="10">
        <v>20065.0</v>
      </c>
      <c r="C2" s="11">
        <v>-6302.0</v>
      </c>
      <c r="D2" s="15">
        <f t="shared" ref="D2:D12" si="1">B2-C2</f>
        <v>26367</v>
      </c>
      <c r="E2" s="8"/>
      <c r="F2" s="8"/>
      <c r="G2" s="8"/>
      <c r="H2" s="8"/>
    </row>
    <row r="3">
      <c r="A3" s="17" t="s">
        <v>18</v>
      </c>
      <c r="B3" s="18">
        <v>0.1431179966</v>
      </c>
      <c r="C3" s="20">
        <v>-0.08042368555</v>
      </c>
      <c r="D3" s="20">
        <f t="shared" si="1"/>
        <v>0.2235416822</v>
      </c>
      <c r="E3" s="8"/>
      <c r="F3" s="8"/>
      <c r="G3" s="8"/>
      <c r="H3" s="24">
        <f>D3*C12</f>
        <v>2394.131416</v>
      </c>
    </row>
    <row r="4">
      <c r="A4" s="17" t="s">
        <v>29</v>
      </c>
      <c r="B4" s="25">
        <v>0.04932471964</v>
      </c>
      <c r="C4" s="20">
        <v>-0.03759402982</v>
      </c>
      <c r="D4" s="20">
        <f t="shared" si="1"/>
        <v>0.08691874946</v>
      </c>
      <c r="E4" s="8"/>
      <c r="F4" s="8"/>
      <c r="G4" s="20">
        <f>D4*C$11</f>
        <v>0.1859424544</v>
      </c>
      <c r="H4" s="24">
        <f t="shared" ref="H4:H11" si="2">G4*C$12</f>
        <v>1991.443686</v>
      </c>
    </row>
    <row r="5">
      <c r="A5" s="17" t="s">
        <v>30</v>
      </c>
      <c r="B5" s="26">
        <v>0.2272547088</v>
      </c>
      <c r="C5" s="20">
        <v>-0.2179265509</v>
      </c>
      <c r="D5" s="20">
        <f t="shared" si="1"/>
        <v>0.4451812597</v>
      </c>
      <c r="E5" s="8"/>
      <c r="F5" s="20">
        <f>D5*C10</f>
        <v>0.05030548235</v>
      </c>
      <c r="G5" s="20">
        <f t="shared" ref="G5:G10" si="3">F5*C$11</f>
        <v>0.1076168826</v>
      </c>
      <c r="H5" s="24">
        <f t="shared" si="2"/>
        <v>1152.576813</v>
      </c>
    </row>
    <row r="6">
      <c r="A6" s="17" t="s">
        <v>31</v>
      </c>
      <c r="B6" s="18">
        <v>1.0</v>
      </c>
      <c r="C6" s="20">
        <v>1.0</v>
      </c>
      <c r="D6" s="20">
        <f t="shared" si="1"/>
        <v>0</v>
      </c>
      <c r="E6" s="27">
        <f>D6*PRODUCT(C7:C9)</f>
        <v>0</v>
      </c>
      <c r="F6" s="20">
        <f t="shared" ref="F6:F9" si="4">E6*C$10</f>
        <v>0</v>
      </c>
      <c r="G6" s="20">
        <f t="shared" si="3"/>
        <v>0</v>
      </c>
      <c r="H6" s="24">
        <f t="shared" si="2"/>
        <v>0</v>
      </c>
    </row>
    <row r="7">
      <c r="A7" s="17" t="s">
        <v>32</v>
      </c>
      <c r="B7" s="18">
        <v>0.7636827282</v>
      </c>
      <c r="C7" s="20">
        <v>-0.6873159559</v>
      </c>
      <c r="D7" s="20">
        <f t="shared" si="1"/>
        <v>1.450998684</v>
      </c>
      <c r="E7" s="20">
        <f>PRODUCT(B6)*D7*PRODUCT(C8:C9)</f>
        <v>0.4600666344</v>
      </c>
      <c r="F7" s="20">
        <f t="shared" si="4"/>
        <v>0.05198752969</v>
      </c>
      <c r="G7" s="20">
        <f t="shared" si="3"/>
        <v>0.1112152318</v>
      </c>
      <c r="H7" s="24">
        <f t="shared" si="2"/>
        <v>1191.115132</v>
      </c>
    </row>
    <row r="8">
      <c r="A8" s="17" t="s">
        <v>33</v>
      </c>
      <c r="B8" s="18">
        <v>0.885968075</v>
      </c>
      <c r="C8" s="20">
        <v>0.7392566315</v>
      </c>
      <c r="D8" s="20">
        <f t="shared" si="1"/>
        <v>0.1467114435</v>
      </c>
      <c r="E8" s="20">
        <f>PRODUCT(B6:B7)*D8*PRODUCT(C9)</f>
        <v>0.04805465337</v>
      </c>
      <c r="F8" s="20">
        <f t="shared" si="4"/>
        <v>0.005430175831</v>
      </c>
      <c r="G8" s="20">
        <f t="shared" si="3"/>
        <v>0.01161659858</v>
      </c>
      <c r="H8" s="24">
        <f t="shared" si="2"/>
        <v>124.4137708</v>
      </c>
    </row>
    <row r="9">
      <c r="A9" s="17" t="s">
        <v>34</v>
      </c>
      <c r="B9" s="18">
        <v>0.3455426818</v>
      </c>
      <c r="C9" s="20">
        <v>0.4289024137</v>
      </c>
      <c r="D9" s="20">
        <f t="shared" si="1"/>
        <v>-0.0833597319</v>
      </c>
      <c r="E9" s="20">
        <f>PRODUCT(B6:B8)*D9</f>
        <v>-0.05640107095</v>
      </c>
      <c r="F9" s="20">
        <f t="shared" si="4"/>
        <v>-0.006373321017</v>
      </c>
      <c r="G9" s="20">
        <f t="shared" si="3"/>
        <v>-0.01363423841</v>
      </c>
      <c r="H9" s="24">
        <f t="shared" si="2"/>
        <v>-146.0226934</v>
      </c>
    </row>
    <row r="10">
      <c r="A10" s="17" t="s">
        <v>35</v>
      </c>
      <c r="B10" s="28">
        <v>0.217</v>
      </c>
      <c r="C10" s="29">
        <v>0.113</v>
      </c>
      <c r="D10" s="30">
        <f t="shared" si="1"/>
        <v>0.104</v>
      </c>
      <c r="E10" s="8"/>
      <c r="F10" s="20">
        <f>D10*B5</f>
        <v>0.02363448972</v>
      </c>
      <c r="G10" s="20">
        <f t="shared" si="3"/>
        <v>0.05056049533</v>
      </c>
      <c r="H10" s="24">
        <f t="shared" si="2"/>
        <v>541.5029049</v>
      </c>
    </row>
    <row r="11">
      <c r="A11" s="17" t="s">
        <v>36</v>
      </c>
      <c r="B11" s="31">
        <v>2.901547087</v>
      </c>
      <c r="C11" s="29">
        <v>2.139267483</v>
      </c>
      <c r="D11" s="30">
        <f t="shared" si="1"/>
        <v>0.762279604</v>
      </c>
      <c r="E11" s="8"/>
      <c r="F11" s="8"/>
      <c r="G11" s="20">
        <f>D11*B4</f>
        <v>0.03759922775</v>
      </c>
      <c r="H11" s="24">
        <f t="shared" si="2"/>
        <v>402.6877293</v>
      </c>
    </row>
    <row r="12">
      <c r="A12" s="17" t="s">
        <v>37</v>
      </c>
      <c r="B12" s="10">
        <v>207944.0</v>
      </c>
      <c r="C12" s="24">
        <v>10710.0</v>
      </c>
      <c r="D12" s="15">
        <f t="shared" si="1"/>
        <v>197234</v>
      </c>
      <c r="E12" s="8"/>
      <c r="F12" s="8"/>
      <c r="G12" s="8"/>
      <c r="H12" s="24">
        <f>D12*B3</f>
        <v>28227.73494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