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wunan/Desktop/新财报资料/"/>
    </mc:Choice>
  </mc:AlternateContent>
  <xr:revisionPtr revIDLastSave="0" documentId="13_ncr:1_{1DA4C503-7164-0449-96AF-CFE84DF2F30F}" xr6:coauthVersionLast="41" xr6:coauthVersionMax="41" xr10:uidLastSave="{00000000-0000-0000-0000-000000000000}"/>
  <bookViews>
    <workbookView xWindow="4000" yWindow="460" windowWidth="28800" windowHeight="16140" activeTab="5" xr2:uid="{00000000-000D-0000-FFFF-FFFF00000000}"/>
  </bookViews>
  <sheets>
    <sheet name="附件2-押金类科目编码" sheetId="9" state="hidden" r:id="rId1"/>
    <sheet name="附件3-站点收购&amp;变卖流程" sheetId="8" state="hidden" r:id="rId2"/>
    <sheet name="附件4-预算模板" sheetId="10" state="hidden" r:id="rId3"/>
    <sheet name="附件5-公式批注" sheetId="11" state="hidden" r:id="rId4"/>
    <sheet name="汇总" sheetId="12" state="hidden" r:id="rId5"/>
    <sheet name="新财报指标&amp;计算逻辑" sheetId="22" r:id="rId6"/>
    <sheet name="业主小队、私教小队、私教团队小队荣誉规则" sheetId="24" r:id="rId7"/>
    <sheet name="其他补充说明" sheetId="25" r:id="rId8"/>
    <sheet name="拆分科目" sheetId="13" r:id="rId9"/>
  </sheets>
  <definedNames>
    <definedName name="_xlnm.Print_Area" localSheetId="8">拆分科目!$A$1:$I$19</definedName>
    <definedName name="_xlnm.Print_Area" localSheetId="5">'新财报指标&amp;计算逻辑'!$A$1:$F$34</definedName>
  </definedNames>
  <calcPr calcId="191029"/>
</workbook>
</file>

<file path=xl/calcChain.xml><?xml version="1.0" encoding="utf-8"?>
<calcChain xmlns="http://schemas.openxmlformats.org/spreadsheetml/2006/main">
  <c r="J49" i="10" l="1"/>
  <c r="J48" i="10"/>
  <c r="J47" i="10"/>
  <c r="J46" i="10"/>
  <c r="J43" i="10"/>
  <c r="J42" i="10"/>
  <c r="J41" i="10"/>
  <c r="J40" i="10"/>
  <c r="J39" i="10"/>
  <c r="J38" i="10"/>
  <c r="J37" i="10"/>
  <c r="I37" i="10" s="1"/>
  <c r="J36" i="10"/>
  <c r="J35" i="10"/>
  <c r="J34" i="10"/>
  <c r="J33" i="10"/>
  <c r="J32" i="10"/>
  <c r="J31" i="10"/>
  <c r="J30" i="10"/>
  <c r="I30" i="10" s="1"/>
  <c r="J29" i="10"/>
  <c r="J28" i="10"/>
  <c r="J27" i="10"/>
  <c r="J26" i="10"/>
  <c r="J25" i="10"/>
  <c r="J24" i="10"/>
  <c r="J23" i="10"/>
  <c r="I23" i="10" s="1"/>
  <c r="J22" i="10"/>
  <c r="J21" i="10"/>
  <c r="J20" i="10"/>
  <c r="J19" i="10"/>
  <c r="J18" i="10"/>
  <c r="J17" i="10"/>
  <c r="J16" i="10"/>
  <c r="I16" i="10" s="1"/>
  <c r="J12" i="10"/>
  <c r="J11" i="10"/>
  <c r="J10" i="10"/>
  <c r="J9" i="10"/>
  <c r="J8" i="10"/>
  <c r="J13" i="10" s="1"/>
  <c r="J14" i="10" l="1"/>
  <c r="J15" i="10"/>
  <c r="I15" i="10" s="1"/>
  <c r="J44" i="10" l="1"/>
  <c r="J50" i="10" l="1"/>
  <c r="I44" i="10"/>
  <c r="J45" i="10"/>
  <c r="J51" i="10" l="1"/>
  <c r="I50" i="10"/>
</calcChain>
</file>

<file path=xl/sharedStrings.xml><?xml version="1.0" encoding="utf-8"?>
<sst xmlns="http://schemas.openxmlformats.org/spreadsheetml/2006/main" count="852" uniqueCount="523">
  <si>
    <t>一级科目</t>
  </si>
  <si>
    <t>二级科目</t>
  </si>
  <si>
    <t>三级科目</t>
  </si>
  <si>
    <t>四级科目</t>
  </si>
  <si>
    <t>科目编号</t>
  </si>
  <si>
    <t>单量</t>
  </si>
  <si>
    <t>主营业务收入（税后）</t>
  </si>
  <si>
    <t>A110101</t>
  </si>
  <si>
    <t>A110102</t>
  </si>
  <si>
    <t>A110103</t>
  </si>
  <si>
    <t>A110104</t>
  </si>
  <si>
    <t>A1102</t>
  </si>
  <si>
    <t>A1103</t>
  </si>
  <si>
    <t>营业外收入（税后）</t>
  </si>
  <si>
    <t>B21</t>
  </si>
  <si>
    <t>B2101</t>
  </si>
  <si>
    <t>主营业务成本</t>
  </si>
  <si>
    <t>A1</t>
  </si>
  <si>
    <t xml:space="preserve">  骑士成本中心</t>
  </si>
  <si>
    <t>骑士直接成本</t>
  </si>
  <si>
    <t>A101</t>
  </si>
  <si>
    <t>A10101</t>
  </si>
  <si>
    <t>A1010101</t>
  </si>
  <si>
    <t>A1010102</t>
  </si>
  <si>
    <t>A10102</t>
  </si>
  <si>
    <t>A10103</t>
  </si>
  <si>
    <t>主营毛利率</t>
  </si>
  <si>
    <t>销售费用</t>
  </si>
  <si>
    <t>2--5</t>
  </si>
  <si>
    <t xml:space="preserve">  商圈成本中心</t>
  </si>
  <si>
    <t>B2</t>
  </si>
  <si>
    <t>人员费用</t>
  </si>
  <si>
    <t>B201</t>
  </si>
  <si>
    <t>工资</t>
  </si>
  <si>
    <t>B20101</t>
  </si>
  <si>
    <t>B20102</t>
  </si>
  <si>
    <t>B20103</t>
  </si>
  <si>
    <t>B20104</t>
  </si>
  <si>
    <t>房租物业费</t>
  </si>
  <si>
    <t>B202</t>
  </si>
  <si>
    <t>B20201</t>
  </si>
  <si>
    <t>B20202</t>
  </si>
  <si>
    <t>B20203</t>
  </si>
  <si>
    <t xml:space="preserve">         </t>
  </si>
  <si>
    <t>办公管理费</t>
  </si>
  <si>
    <t>B203</t>
  </si>
  <si>
    <t>水电费</t>
  </si>
  <si>
    <t>B20301</t>
  </si>
  <si>
    <t>B20302</t>
  </si>
  <si>
    <t>差旅费</t>
  </si>
  <si>
    <t>B20303</t>
  </si>
  <si>
    <t>B20304</t>
  </si>
  <si>
    <t>B2030401</t>
  </si>
  <si>
    <t>B2030402</t>
  </si>
  <si>
    <t>招待费</t>
  </si>
  <si>
    <t>B20305</t>
  </si>
  <si>
    <t>装备采购费</t>
  </si>
  <si>
    <t>B204</t>
  </si>
  <si>
    <t>B20401</t>
  </si>
  <si>
    <t>B20402</t>
  </si>
  <si>
    <t>B20403</t>
  </si>
  <si>
    <t>招聘费</t>
  </si>
  <si>
    <t>B205</t>
  </si>
  <si>
    <t>内部推荐费用</t>
  </si>
  <si>
    <t>B20501</t>
  </si>
  <si>
    <t>三方招聘费</t>
  </si>
  <si>
    <t>B20502</t>
  </si>
  <si>
    <t>招聘专员费用</t>
  </si>
  <si>
    <t>B20503</t>
  </si>
  <si>
    <t>招聘其他费用</t>
  </si>
  <si>
    <t>B20504</t>
  </si>
  <si>
    <t>意外支出</t>
  </si>
  <si>
    <t>B206</t>
  </si>
  <si>
    <t xml:space="preserve">  城市成本中心</t>
  </si>
  <si>
    <t>C3</t>
  </si>
  <si>
    <t>C301</t>
  </si>
  <si>
    <t>C30101</t>
  </si>
  <si>
    <t>C30102</t>
  </si>
  <si>
    <t>C30103</t>
  </si>
  <si>
    <t>C30104</t>
  </si>
  <si>
    <t>C302</t>
  </si>
  <si>
    <t>C30201</t>
  </si>
  <si>
    <t>C30202</t>
  </si>
  <si>
    <t>C30203</t>
  </si>
  <si>
    <t>C303</t>
  </si>
  <si>
    <t>C30301</t>
  </si>
  <si>
    <t>C30302</t>
  </si>
  <si>
    <t>C30303</t>
  </si>
  <si>
    <t>C30304</t>
  </si>
  <si>
    <t>C3030401</t>
  </si>
  <si>
    <t>C3030402</t>
  </si>
  <si>
    <t>C30305</t>
  </si>
  <si>
    <t>C304</t>
  </si>
  <si>
    <t>C30401</t>
  </si>
  <si>
    <t>C30402</t>
  </si>
  <si>
    <t>C30403</t>
  </si>
  <si>
    <t>C305</t>
  </si>
  <si>
    <t>C30501</t>
  </si>
  <si>
    <t>C30502</t>
  </si>
  <si>
    <t>C30503</t>
  </si>
  <si>
    <t>C30504</t>
  </si>
  <si>
    <t>C306</t>
  </si>
  <si>
    <t>项目主体总部</t>
  </si>
  <si>
    <t>D4</t>
  </si>
  <si>
    <t>D401</t>
  </si>
  <si>
    <t>D40101</t>
  </si>
  <si>
    <t>D40102</t>
  </si>
  <si>
    <t>D40103</t>
  </si>
  <si>
    <t>D40104</t>
  </si>
  <si>
    <t>D402</t>
  </si>
  <si>
    <t>D40201</t>
  </si>
  <si>
    <t>D40202</t>
  </si>
  <si>
    <t>D40203</t>
  </si>
  <si>
    <t>D403</t>
  </si>
  <si>
    <t>D40301</t>
  </si>
  <si>
    <t>D40302</t>
  </si>
  <si>
    <t>D40303</t>
  </si>
  <si>
    <t>D40304</t>
  </si>
  <si>
    <t>D4030401</t>
  </si>
  <si>
    <t>D4030402</t>
  </si>
  <si>
    <t>D40305</t>
  </si>
  <si>
    <t>D404</t>
  </si>
  <si>
    <t>D40401</t>
  </si>
  <si>
    <t>D40402</t>
  </si>
  <si>
    <t>D40403</t>
  </si>
  <si>
    <t>D405</t>
  </si>
  <si>
    <t>D40501</t>
  </si>
  <si>
    <t>D40502</t>
  </si>
  <si>
    <t>D40503</t>
  </si>
  <si>
    <t>D40504</t>
  </si>
  <si>
    <t>D406</t>
  </si>
  <si>
    <t>项目总部</t>
  </si>
  <si>
    <t>E5</t>
  </si>
  <si>
    <t>E501</t>
  </si>
  <si>
    <t>E50101</t>
  </si>
  <si>
    <t>E50102</t>
  </si>
  <si>
    <t>E50103</t>
  </si>
  <si>
    <t>E50104</t>
  </si>
  <si>
    <t>E502</t>
  </si>
  <si>
    <t>E50201</t>
  </si>
  <si>
    <t>E50202</t>
  </si>
  <si>
    <t>E50203</t>
  </si>
  <si>
    <t>E503</t>
  </si>
  <si>
    <t>E50301</t>
  </si>
  <si>
    <t>E50302</t>
  </si>
  <si>
    <t>E50303</t>
  </si>
  <si>
    <t>E50304</t>
  </si>
  <si>
    <t>E5030401</t>
  </si>
  <si>
    <t>E5030402</t>
  </si>
  <si>
    <t>E50305</t>
  </si>
  <si>
    <t>E504</t>
  </si>
  <si>
    <t>E50401</t>
  </si>
  <si>
    <t>E50402</t>
  </si>
  <si>
    <t>E50403</t>
  </si>
  <si>
    <t>E505</t>
  </si>
  <si>
    <t>E50501</t>
  </si>
  <si>
    <t>E50502</t>
  </si>
  <si>
    <t>E50503</t>
  </si>
  <si>
    <t>E50504</t>
  </si>
  <si>
    <t>E506</t>
  </si>
  <si>
    <t>项目利润率</t>
  </si>
  <si>
    <t>管理费用</t>
  </si>
  <si>
    <t>服务费</t>
  </si>
  <si>
    <t>F601</t>
  </si>
  <si>
    <t>G701</t>
  </si>
  <si>
    <t>事务费用</t>
  </si>
  <si>
    <t>G702</t>
  </si>
  <si>
    <t>运营利润率</t>
  </si>
  <si>
    <t>成本中心</t>
  </si>
  <si>
    <t>科目名称</t>
  </si>
  <si>
    <t>科目编码</t>
  </si>
  <si>
    <t>房屋押金</t>
  </si>
  <si>
    <t>房屋押金（E5)</t>
  </si>
  <si>
    <t>项目主体</t>
  </si>
  <si>
    <t>房屋押金(D4)</t>
  </si>
  <si>
    <t>城市</t>
  </si>
  <si>
    <t>房屋押金(C3)</t>
  </si>
  <si>
    <t>商圈</t>
  </si>
  <si>
    <t>房屋押金(B2)</t>
  </si>
  <si>
    <t>车辆/装备/电瓶押金</t>
  </si>
  <si>
    <t>车辆/装备/电瓶押金(C3)</t>
  </si>
  <si>
    <t>车辆/装备/电瓶押金(B2)</t>
  </si>
  <si>
    <t>平台保证金</t>
  </si>
  <si>
    <t>平台保证金（C3)</t>
  </si>
  <si>
    <t>平台保证金（B2)</t>
  </si>
  <si>
    <t>平台保证金（E5)</t>
  </si>
  <si>
    <t>集团总部</t>
  </si>
  <si>
    <t>无形资产</t>
  </si>
  <si>
    <t>Q01</t>
  </si>
  <si>
    <t>投资收益</t>
  </si>
  <si>
    <t>Q02</t>
  </si>
  <si>
    <t>社会保险费-个人承担社保</t>
  </si>
  <si>
    <t>Q03</t>
  </si>
  <si>
    <t>收款流程</t>
  </si>
  <si>
    <t>支付流程</t>
  </si>
  <si>
    <t>收入</t>
  </si>
  <si>
    <t>结构</t>
  </si>
  <si>
    <t>科目</t>
  </si>
  <si>
    <t>费用计入规则</t>
  </si>
  <si>
    <t>备注</t>
  </si>
  <si>
    <t>收购站点</t>
  </si>
  <si>
    <t>不涉及</t>
  </si>
  <si>
    <t>无形资产（日单量*每单量估值）</t>
  </si>
  <si>
    <t>不计入</t>
  </si>
  <si>
    <t>房租押金/电动车、电池押金</t>
  </si>
  <si>
    <t>21/22，及子科目</t>
  </si>
  <si>
    <t>房租/电动车、电池租金</t>
  </si>
  <si>
    <t>B20201/B20401</t>
  </si>
  <si>
    <t>计入</t>
  </si>
  <si>
    <t>参见决算准则，分摊制</t>
  </si>
  <si>
    <t>人头费</t>
  </si>
  <si>
    <t>装备</t>
  </si>
  <si>
    <t>变卖站点</t>
  </si>
  <si>
    <t>计入集团总部</t>
  </si>
  <si>
    <t>投资收益（日单量*每单量估值）</t>
  </si>
  <si>
    <t>佣金</t>
  </si>
  <si>
    <t>美团Q80101/饿了么Q90101</t>
  </si>
  <si>
    <t>单独提报</t>
  </si>
  <si>
    <t>冲减往来款</t>
  </si>
  <si>
    <t>非打包变卖方式（不包含预付房租及押金），预付房租及押金单独回款至运营管理人员个户，不计入运营收入和成本。</t>
  </si>
  <si>
    <t>营业外收入
站点变卖收入（税后）</t>
  </si>
  <si>
    <t xml:space="preserve">   注：   1、预算不估资产，收入部分预估量和单收，成本只预算二级科目的单均成本数；</t>
  </si>
  <si>
    <t xml:space="preserve">             2、统计单位：以个、元、单、人为单位，保留两位小数；</t>
  </si>
  <si>
    <t>2019 年 趣 活 外 送 预  算 准 则</t>
  </si>
  <si>
    <t>单均</t>
  </si>
  <si>
    <t>合计金额</t>
  </si>
  <si>
    <t>月天数</t>
  </si>
  <si>
    <t>日单量</t>
  </si>
  <si>
    <t>主营毛利润</t>
  </si>
  <si>
    <t>项目利润</t>
  </si>
  <si>
    <t>6--7</t>
  </si>
  <si>
    <t>运营利润</t>
  </si>
  <si>
    <t>成本中心编号</t>
  </si>
  <si>
    <t>公式</t>
  </si>
  <si>
    <t>(主营业务收入-主营业务成本)/主营业务收入</t>
  </si>
  <si>
    <t>商圈利润率</t>
  </si>
  <si>
    <t>(主营业务收入+营业外收入-主营业务成本-商圈成本中心)/主营业务收入</t>
  </si>
  <si>
    <t>城市利润率</t>
  </si>
  <si>
    <t>(主营业务收入+营业外收入-主营业务成本-商圈成本中心-城市成本中心)/主营业务收入</t>
  </si>
  <si>
    <t>主体利润率</t>
  </si>
  <si>
    <t>(主营业务收入+营业外收入-主营业务成本-商圈成本中心-城市成本中心-项目主体总部)/主营业务收入</t>
  </si>
  <si>
    <t>(主营业务收入+营业外收入-主营业务成本-商圈成本中心-城市成本中心-项目主体总部-项目总部)/主营业务收入</t>
  </si>
  <si>
    <t>管理利润率</t>
  </si>
  <si>
    <t>(主营业务收入+营业外收入-主营业务成本-商圈成本中心-城市成本中心-项目主体总部-项目总部-服务费)/主营业务收入</t>
  </si>
  <si>
    <t>(主营业务收入+营业外收入-主营业务成本-商圈成本中心-城市成本中心-项目主体总部-项目总部-管理费用)/主营业务收入</t>
  </si>
  <si>
    <t>项目</t>
  </si>
  <si>
    <t>说明</t>
  </si>
  <si>
    <t>累积收入</t>
  </si>
  <si>
    <t>商圈收入</t>
  </si>
  <si>
    <t>资产利润＝资产收入－资产成本</t>
  </si>
  <si>
    <t>不摊分收入</t>
  </si>
  <si>
    <t>资产利润率＝资产利润÷资产收入</t>
  </si>
  <si>
    <t>资产成本</t>
  </si>
  <si>
    <t>资产利润</t>
  </si>
  <si>
    <t>福利</t>
  </si>
  <si>
    <t>保障</t>
  </si>
  <si>
    <t>资产利润率</t>
  </si>
  <si>
    <t>业主（站长）、私教（城市经理）、私教团队（大区经理）、业主赋能（主体负责人）等全部按</t>
  </si>
  <si>
    <t>业主成本</t>
  </si>
  <si>
    <t>自身团队成本4模块</t>
  </si>
  <si>
    <t>人均管理带宽</t>
  </si>
  <si>
    <t xml:space="preserve">     照团队财报的形式，每个团队单独计算。</t>
  </si>
  <si>
    <r>
      <rPr>
        <sz val="10"/>
        <color rgb="FF000000"/>
        <rFont val="宋体"/>
        <family val="3"/>
        <charset val="134"/>
      </rPr>
      <t>➢</t>
    </r>
    <r>
      <rPr>
        <sz val="10"/>
        <color rgb="FF000000"/>
        <rFont val="微软雅黑"/>
        <family val="2"/>
        <charset val="134"/>
      </rPr>
      <t xml:space="preserve"> 团队收入总和＝累积收入＋不摊分收入</t>
    </r>
  </si>
  <si>
    <t>业主利润/人均业主利润</t>
  </si>
  <si>
    <t xml:space="preserve">     累积收入：上一层级的累积收入和（业主就是所管理全部商圈的收入和，私教就是业主的收入和）</t>
  </si>
  <si>
    <t xml:space="preserve">     不摊分收入：项目按照规则计入该团队的收入部分，来自项目计入，不是来自上一级。</t>
  </si>
  <si>
    <t>业主大额成本</t>
  </si>
  <si>
    <t>业主利润率</t>
  </si>
  <si>
    <t>➢ 团队成本总和＝自身团队成本＋不摊分成本</t>
  </si>
  <si>
    <t>私教成本</t>
  </si>
  <si>
    <t>自身团队成本</t>
  </si>
  <si>
    <t xml:space="preserve">     自身团队成本：4个模块：工资成本＋办公室成本＋管理成本＋固定资产采购</t>
  </si>
  <si>
    <t>工资成本：团队所有人应发工资＋社保等</t>
  </si>
  <si>
    <t>私教利润/人均私教利润</t>
  </si>
  <si>
    <t>办公室成本：特指房租、物业费、采暖费、中介费、装修费等</t>
  </si>
  <si>
    <t>管理成本：差旅、团建、招待、办公费用（水电文具）</t>
  </si>
  <si>
    <t>不摊分成本</t>
  </si>
  <si>
    <t>私教利润率</t>
  </si>
  <si>
    <t>固定资产采购：电脑、投影仪等</t>
  </si>
  <si>
    <t>私教团队成本</t>
  </si>
  <si>
    <t xml:space="preserve">     不摊分成本：项目按照规则计入该团队的成本部分，来自项目计入，不是来自上一级。</t>
  </si>
  <si>
    <t>团队利润/人均团队利润</t>
  </si>
  <si>
    <t>团队利润率</t>
  </si>
  <si>
    <t>主体成本</t>
  </si>
  <si>
    <t>主体利润/人均主体利润</t>
  </si>
  <si>
    <t>资产商圈成本</t>
  </si>
  <si>
    <t>业主所管理全部商圈的收入和</t>
  </si>
  <si>
    <t>所管理全部业主的收入和</t>
  </si>
  <si>
    <t>所管理全部私教团队的收入和</t>
  </si>
  <si>
    <t>金牌教练</t>
  </si>
  <si>
    <t>银牌教练</t>
  </si>
  <si>
    <t>强身教练</t>
  </si>
  <si>
    <t>人文教练</t>
  </si>
  <si>
    <t>业主收入</t>
    <phoneticPr fontId="23" type="noConversion"/>
  </si>
  <si>
    <t>资产商圈收入</t>
    <phoneticPr fontId="23" type="noConversion"/>
  </si>
  <si>
    <t>私教收入</t>
    <phoneticPr fontId="23" type="noConversion"/>
  </si>
  <si>
    <t>资产商圈成本</t>
    <phoneticPr fontId="23" type="noConversion"/>
  </si>
  <si>
    <t>累积收入</t>
    <phoneticPr fontId="23" type="noConversion"/>
  </si>
  <si>
    <t>不摊分成本</t>
    <phoneticPr fontId="23" type="noConversion"/>
  </si>
  <si>
    <t>资产商圈利润</t>
    <phoneticPr fontId="23" type="noConversion"/>
  </si>
  <si>
    <t>业主成本</t>
    <phoneticPr fontId="23" type="noConversion"/>
  </si>
  <si>
    <t>不摊分收入</t>
    <phoneticPr fontId="23" type="noConversion"/>
  </si>
  <si>
    <t>业主实际利润</t>
    <phoneticPr fontId="23" type="noConversion"/>
  </si>
  <si>
    <t>业主名义利润</t>
    <phoneticPr fontId="23" type="noConversion"/>
  </si>
  <si>
    <t>私教团队成本</t>
    <phoneticPr fontId="23" type="noConversion"/>
  </si>
  <si>
    <t>私教成本</t>
    <phoneticPr fontId="23" type="noConversion"/>
  </si>
  <si>
    <t>私教利润</t>
    <phoneticPr fontId="23" type="noConversion"/>
  </si>
  <si>
    <t>自身团队成本</t>
    <phoneticPr fontId="23" type="noConversion"/>
  </si>
  <si>
    <t>私教团队收入</t>
    <phoneticPr fontId="23" type="noConversion"/>
  </si>
  <si>
    <t>私教团队利润</t>
    <phoneticPr fontId="23" type="noConversion"/>
  </si>
  <si>
    <t>主体收入</t>
    <phoneticPr fontId="23" type="noConversion"/>
  </si>
  <si>
    <t>主体成本</t>
    <phoneticPr fontId="23" type="noConversion"/>
  </si>
  <si>
    <t>主体利润</t>
    <phoneticPr fontId="23" type="noConversion"/>
  </si>
  <si>
    <t>商圈资产分界线说明</t>
    <phoneticPr fontId="23" type="noConversion"/>
  </si>
  <si>
    <t>大中小分界线</t>
    <phoneticPr fontId="23" type="noConversion"/>
  </si>
  <si>
    <t>美团</t>
    <phoneticPr fontId="23" type="noConversion"/>
  </si>
  <si>
    <t>饿了么</t>
    <phoneticPr fontId="23" type="noConversion"/>
  </si>
  <si>
    <t>1500以上为大
800-1500为中
小于800为小</t>
    <phoneticPr fontId="23" type="noConversion"/>
  </si>
  <si>
    <t>1000以上为大
500-1000为中
小于500为小</t>
    <phoneticPr fontId="23" type="noConversion"/>
  </si>
  <si>
    <t>指标</t>
    <phoneticPr fontId="23" type="noConversion"/>
  </si>
  <si>
    <t>日均单量</t>
    <phoneticPr fontId="23" type="noConversion"/>
  </si>
  <si>
    <t>计算逻辑</t>
    <phoneticPr fontId="23" type="noConversion"/>
  </si>
  <si>
    <t>99单量/自然天数</t>
    <phoneticPr fontId="23" type="noConversion"/>
  </si>
  <si>
    <t>质量分界线</t>
    <phoneticPr fontId="23" type="noConversion"/>
  </si>
  <si>
    <t>星级</t>
    <phoneticPr fontId="23" type="noConversion"/>
  </si>
  <si>
    <t>资产利润分界线</t>
    <phoneticPr fontId="23" type="noConversion"/>
  </si>
  <si>
    <t>资产利润率分界线</t>
    <phoneticPr fontId="23" type="noConversion"/>
  </si>
  <si>
    <t>资产商圈利润率</t>
    <phoneticPr fontId="23" type="noConversion"/>
  </si>
  <si>
    <t>345星为好
12星为差</t>
    <phoneticPr fontId="23" type="noConversion"/>
  </si>
  <si>
    <t>123级为好
45级为差</t>
    <phoneticPr fontId="23" type="noConversion"/>
  </si>
  <si>
    <t>　资产12属</t>
  </si>
  <si>
    <t>大小</t>
  </si>
  <si>
    <t>质量</t>
  </si>
  <si>
    <t>龙</t>
  </si>
  <si>
    <t>大</t>
  </si>
  <si>
    <t>好</t>
  </si>
  <si>
    <t>高</t>
  </si>
  <si>
    <t>马</t>
  </si>
  <si>
    <t>低</t>
  </si>
  <si>
    <t>牛</t>
  </si>
  <si>
    <t>差</t>
  </si>
  <si>
    <t>虎</t>
  </si>
  <si>
    <t>猪</t>
  </si>
  <si>
    <t>中</t>
  </si>
  <si>
    <t>猴</t>
  </si>
  <si>
    <t>羊</t>
  </si>
  <si>
    <t>狗</t>
  </si>
  <si>
    <t>兔</t>
  </si>
  <si>
    <t>小</t>
  </si>
  <si>
    <t>鸡</t>
  </si>
  <si>
    <t>蛇</t>
  </si>
  <si>
    <t>鼠</t>
  </si>
  <si>
    <t>备注</t>
    <phoneticPr fontId="23" type="noConversion"/>
  </si>
  <si>
    <t>利润值/率</t>
    <phoneticPr fontId="23" type="noConversion"/>
  </si>
  <si>
    <r>
      <t>利润值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宋体"/>
        <family val="3"/>
        <charset val="134"/>
      </rPr>
      <t>率，同时为大体量视为高，其他视为低</t>
    </r>
    <phoneticPr fontId="23" type="noConversion"/>
  </si>
  <si>
    <t xml:space="preserve"> </t>
    <phoneticPr fontId="23" type="noConversion"/>
  </si>
  <si>
    <t>业主收入-业主成本-资产商圈成本</t>
    <phoneticPr fontId="23" type="noConversion"/>
  </si>
  <si>
    <t>私教收入-私教成本-业主成本-资产商圈成本</t>
    <phoneticPr fontId="23" type="noConversion"/>
  </si>
  <si>
    <t>私教团队收入-私教团队成本-私教成本-业主成本-资产商圈成本</t>
    <phoneticPr fontId="23" type="noConversion"/>
  </si>
  <si>
    <t>主体收入-主体成本-私教团队成本-私教成本-业主成本-资产商圈成本</t>
    <phoneticPr fontId="23" type="noConversion"/>
  </si>
  <si>
    <t>业主收入-业主成本-自身团队成本-资产商圈成本</t>
    <phoneticPr fontId="23" type="noConversion"/>
  </si>
  <si>
    <t>业主大额成本</t>
    <phoneticPr fontId="23" type="noConversion"/>
  </si>
  <si>
    <t>资产商圈收入-资产商圈成本</t>
    <phoneticPr fontId="23" type="noConversion"/>
  </si>
  <si>
    <r>
      <rPr>
        <sz val="10"/>
        <color rgb="FF000000"/>
        <rFont val="SimSun"/>
        <family val="3"/>
        <charset val="134"/>
      </rPr>
      <t>大体量：</t>
    </r>
    <r>
      <rPr>
        <sz val="10"/>
        <color rgb="FF000000"/>
        <rFont val="Times New Roman"/>
        <family val="1"/>
      </rPr>
      <t>15</t>
    </r>
    <r>
      <rPr>
        <sz val="10"/>
        <color rgb="FF000000"/>
        <rFont val="SimSun"/>
        <family val="3"/>
        <charset val="134"/>
      </rPr>
      <t>万大于等于
中体量：</t>
    </r>
    <r>
      <rPr>
        <sz val="10"/>
        <color rgb="FF000000"/>
        <rFont val="Times New Roman"/>
        <family val="1"/>
      </rPr>
      <t>8</t>
    </r>
    <r>
      <rPr>
        <sz val="10"/>
        <color rgb="FF000000"/>
        <rFont val="SimSun"/>
        <family val="3"/>
        <charset val="134"/>
      </rPr>
      <t>万 大于等于
小体量：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>万大于等于</t>
    </r>
    <phoneticPr fontId="23" type="noConversion"/>
  </si>
  <si>
    <r>
      <rPr>
        <sz val="10"/>
        <color rgb="FF000000"/>
        <rFont val="SimSun"/>
        <family val="3"/>
        <charset val="134"/>
      </rPr>
      <t>大体量：</t>
    </r>
    <r>
      <rPr>
        <sz val="10"/>
        <color rgb="FF000000"/>
        <rFont val="Times New Roman"/>
        <family val="1"/>
      </rPr>
      <t xml:space="preserve">20% 大于等于
</t>
    </r>
    <r>
      <rPr>
        <sz val="10"/>
        <color rgb="FF000000"/>
        <rFont val="SimSun"/>
        <family val="3"/>
        <charset val="134"/>
      </rPr>
      <t>中体量：</t>
    </r>
    <r>
      <rPr>
        <sz val="10"/>
        <color rgb="FF000000"/>
        <rFont val="Times New Roman"/>
        <family val="1"/>
      </rPr>
      <t xml:space="preserve">18%大于等于
</t>
    </r>
    <r>
      <rPr>
        <sz val="10"/>
        <color rgb="FF000000"/>
        <rFont val="SimSun"/>
        <family val="3"/>
        <charset val="134"/>
      </rPr>
      <t>小体量：</t>
    </r>
    <r>
      <rPr>
        <sz val="10"/>
        <color rgb="FF000000"/>
        <rFont val="Times New Roman"/>
        <family val="1"/>
      </rPr>
      <t>15%大于等于</t>
    </r>
    <phoneticPr fontId="23" type="noConversion"/>
  </si>
  <si>
    <t>作为业主pk参考排名</t>
    <phoneticPr fontId="23" type="noConversion"/>
  </si>
  <si>
    <t>业主pk主要排名，（显示业主大额成本）</t>
    <phoneticPr fontId="23" type="noConversion"/>
  </si>
  <si>
    <t>业主主要排名</t>
    <phoneticPr fontId="23" type="noConversion"/>
  </si>
  <si>
    <t>业主参考排名</t>
    <phoneticPr fontId="23" type="noConversion"/>
  </si>
  <si>
    <t>私教团队人均利润贡献</t>
    <phoneticPr fontId="23" type="noConversion"/>
  </si>
  <si>
    <t>私教人均利润贡献</t>
    <phoneticPr fontId="23" type="noConversion"/>
  </si>
  <si>
    <t>指标计算项（资产商圈收入-资产商圈成本）</t>
    <phoneticPr fontId="23" type="noConversion"/>
  </si>
  <si>
    <t>业主小队累积收入</t>
    <phoneticPr fontId="23" type="noConversion"/>
  </si>
  <si>
    <t>业主小队自身团队成本</t>
    <phoneticPr fontId="23" type="noConversion"/>
  </si>
  <si>
    <t>业主小队大额成本</t>
    <phoneticPr fontId="23" type="noConversion"/>
  </si>
  <si>
    <t>业主小队成本</t>
    <phoneticPr fontId="23" type="noConversion"/>
  </si>
  <si>
    <t>业主小队实际利润</t>
    <phoneticPr fontId="23" type="noConversion"/>
  </si>
  <si>
    <t>业主小队名义利润</t>
    <phoneticPr fontId="23" type="noConversion"/>
  </si>
  <si>
    <t>私教小队累积收入</t>
    <phoneticPr fontId="23" type="noConversion"/>
  </si>
  <si>
    <t>计算项（业务维度+业主小队累积收入）</t>
    <phoneticPr fontId="23" type="noConversion"/>
  </si>
  <si>
    <t>私教小队不摊分收入</t>
    <phoneticPr fontId="23" type="noConversion"/>
  </si>
  <si>
    <t>私教小队不分摊成本</t>
    <phoneticPr fontId="23" type="noConversion"/>
  </si>
  <si>
    <t>私教小队自身团队成本</t>
    <phoneticPr fontId="23" type="noConversion"/>
  </si>
  <si>
    <t>私教小队利润</t>
    <phoneticPr fontId="23" type="noConversion"/>
  </si>
  <si>
    <t>私教小队人均利润</t>
    <phoneticPr fontId="23" type="noConversion"/>
  </si>
  <si>
    <t>业主小队实际人均利润</t>
    <phoneticPr fontId="23" type="noConversion"/>
  </si>
  <si>
    <t>业主小队名义人均利润</t>
    <phoneticPr fontId="23" type="noConversion"/>
  </si>
  <si>
    <t>私教小队收入</t>
    <phoneticPr fontId="23" type="noConversion"/>
  </si>
  <si>
    <t>私教小队成本</t>
    <phoneticPr fontId="23" type="noConversion"/>
  </si>
  <si>
    <t>指标计算项（私教小队自身团队成本+私教小队不分摊成本）</t>
    <phoneticPr fontId="23" type="noConversion"/>
  </si>
  <si>
    <t>指标计算项（私教小队累积收入+私教小队不摊分收入）</t>
    <phoneticPr fontId="23" type="noConversion"/>
  </si>
  <si>
    <t>指标计算项（业主小队自身团队成本+业主小队大额成本）</t>
    <phoneticPr fontId="23" type="noConversion"/>
  </si>
  <si>
    <t>指标计算项（业主小队累积收入-业主小队成本-资产商圈成本）</t>
    <phoneticPr fontId="23" type="noConversion"/>
  </si>
  <si>
    <t>指标计算项（业主小队累积收入-业主小队成本-业主小队自身团队成本-资产商圈成本）</t>
    <phoneticPr fontId="23" type="noConversion"/>
  </si>
  <si>
    <t>（私教小队累积收入-私教小队成本-业主小队成本-资产商圈成本）</t>
    <phoneticPr fontId="23" type="noConversion"/>
  </si>
  <si>
    <t>业主小队人数</t>
    <phoneticPr fontId="23" type="noConversion"/>
  </si>
  <si>
    <t>指标计算项（业主小队实际利润/业主小队人数）</t>
    <phoneticPr fontId="23" type="noConversion"/>
  </si>
  <si>
    <t>指标计算项（业主小队名义利润/业主小队人数）</t>
    <phoneticPr fontId="23" type="noConversion"/>
  </si>
  <si>
    <t>私教小队人数</t>
    <phoneticPr fontId="23" type="noConversion"/>
  </si>
  <si>
    <t>业主小队关系表人数统计（包含业主小队队长本人）</t>
    <phoneticPr fontId="23" type="noConversion"/>
  </si>
  <si>
    <t>私教小队关系表人数统计（包含私教小队队长本人）</t>
    <phoneticPr fontId="23" type="noConversion"/>
  </si>
  <si>
    <t>指标计算项（私教小队利润/私教小队人数）</t>
    <phoneticPr fontId="23" type="noConversion"/>
  </si>
  <si>
    <t>私教团队小队累积收入</t>
    <phoneticPr fontId="23" type="noConversion"/>
  </si>
  <si>
    <t>私教团队小队自身团队成本</t>
    <phoneticPr fontId="23" type="noConversion"/>
  </si>
  <si>
    <t>私教团队小队利润</t>
    <phoneticPr fontId="23" type="noConversion"/>
  </si>
  <si>
    <t>私教团队小队人均利润</t>
    <phoneticPr fontId="23" type="noConversion"/>
  </si>
  <si>
    <t>私教团队小队人数</t>
    <phoneticPr fontId="23" type="noConversion"/>
  </si>
  <si>
    <t>私教团队小队关系表人数统计（包含私教团队小队队长本人）</t>
    <phoneticPr fontId="23" type="noConversion"/>
  </si>
  <si>
    <t>业务赋能小队累积收入</t>
    <phoneticPr fontId="23" type="noConversion"/>
  </si>
  <si>
    <t>业务赋能小队自身团队成本</t>
    <phoneticPr fontId="23" type="noConversion"/>
  </si>
  <si>
    <t>业务赋能小队利润</t>
    <phoneticPr fontId="23" type="noConversion"/>
  </si>
  <si>
    <t>指标计算项（私教团队小队累积收入-私教团队小队自身团队成本-私教小队成本-业主小队成本-资产商圈成本）</t>
    <phoneticPr fontId="23" type="noConversion"/>
  </si>
  <si>
    <t>指标计算项（私教团队小队利润/私教团队小队人数）</t>
    <phoneticPr fontId="23" type="noConversion"/>
  </si>
  <si>
    <t>不摊分成本（此项删除</t>
    <phoneticPr fontId="23" type="noConversion"/>
  </si>
  <si>
    <t>指标计算项（业务赋能小队累积收入-业务赋能小队自身团队成本-私教团队小队自身团队成本-私教小队成本-业主小队成本-资产商圈成本</t>
    <phoneticPr fontId="23" type="noConversion"/>
  </si>
  <si>
    <t>一级科目</t>
    <phoneticPr fontId="31" type="noConversion"/>
  </si>
  <si>
    <t>二级科目</t>
    <phoneticPr fontId="31" type="noConversion"/>
  </si>
  <si>
    <t>三级科目</t>
    <phoneticPr fontId="31" type="noConversion"/>
  </si>
  <si>
    <t>四级科目</t>
    <phoneticPr fontId="31" type="noConversion"/>
  </si>
  <si>
    <t>平台单量</t>
    <phoneticPr fontId="23" type="noConversion"/>
  </si>
  <si>
    <t>外单单量</t>
    <phoneticPr fontId="23" type="noConversion"/>
  </si>
  <si>
    <t>跑腿单量</t>
    <phoneticPr fontId="23" type="noConversion"/>
  </si>
  <si>
    <t>主营业务收入（税后）</t>
    <phoneticPr fontId="23" type="noConversion"/>
  </si>
  <si>
    <t>平台收入（税后）</t>
    <phoneticPr fontId="23" type="noConversion"/>
  </si>
  <si>
    <t>基础收入（税后）</t>
    <phoneticPr fontId="23" type="noConversion"/>
  </si>
  <si>
    <t>kpi奖励收入（税后）</t>
    <rPh sb="3" eb="4">
      <t>shou ru</t>
    </rPh>
    <phoneticPr fontId="23" type="noConversion"/>
  </si>
  <si>
    <t>政策收入（税后）</t>
    <phoneticPr fontId="23" type="noConversion"/>
  </si>
  <si>
    <t>运营罚款收入（税后）</t>
    <phoneticPr fontId="23" type="noConversion"/>
  </si>
  <si>
    <t>外单收入（税后）</t>
    <phoneticPr fontId="23" type="noConversion"/>
  </si>
  <si>
    <t>跑腿收入（税后）</t>
    <phoneticPr fontId="23" type="noConversion"/>
  </si>
  <si>
    <t>营业外收入（税后）</t>
    <phoneticPr fontId="23" type="noConversion"/>
  </si>
  <si>
    <t>站点/物资变卖收入（税后）</t>
    <phoneticPr fontId="23" type="noConversion"/>
  </si>
  <si>
    <t>骑士直接成本</t>
    <phoneticPr fontId="23" type="noConversion"/>
  </si>
  <si>
    <t>配送费</t>
    <phoneticPr fontId="23" type="noConversion"/>
  </si>
  <si>
    <t>骑士配送费</t>
    <phoneticPr fontId="23" type="noConversion"/>
  </si>
  <si>
    <t>外包站点配送费</t>
    <phoneticPr fontId="23" type="noConversion"/>
  </si>
  <si>
    <t>意外险</t>
    <rPh sb="1" eb="2">
      <t>gu zhuxian</t>
    </rPh>
    <phoneticPr fontId="23" type="noConversion"/>
  </si>
  <si>
    <t>社会保险费</t>
    <rPh sb="1" eb="2">
      <t>she bao</t>
    </rPh>
    <rPh sb="3" eb="4">
      <t>fei</t>
    </rPh>
    <phoneticPr fontId="23" type="noConversion"/>
  </si>
  <si>
    <t xml:space="preserve">  商圈成本中心</t>
    <phoneticPr fontId="23" type="noConversion"/>
  </si>
  <si>
    <t>人员费用</t>
    <phoneticPr fontId="23" type="noConversion"/>
  </si>
  <si>
    <t>工资</t>
    <phoneticPr fontId="23" type="noConversion"/>
  </si>
  <si>
    <t>住房公积金</t>
    <phoneticPr fontId="23" type="noConversion"/>
  </si>
  <si>
    <t>房屋租金</t>
    <phoneticPr fontId="23" type="noConversion"/>
  </si>
  <si>
    <t>房屋押金损失</t>
    <phoneticPr fontId="23" type="noConversion"/>
  </si>
  <si>
    <t>房屋物业其他费用</t>
    <phoneticPr fontId="23" type="noConversion"/>
  </si>
  <si>
    <t xml:space="preserve">         </t>
    <phoneticPr fontId="23" type="noConversion"/>
  </si>
  <si>
    <t>办公管理费</t>
    <phoneticPr fontId="23" type="noConversion"/>
  </si>
  <si>
    <t>办公费</t>
    <phoneticPr fontId="23" type="noConversion"/>
  </si>
  <si>
    <t>职工福利费</t>
    <phoneticPr fontId="23" type="noConversion"/>
  </si>
  <si>
    <t>团建费</t>
    <phoneticPr fontId="23" type="noConversion"/>
  </si>
  <si>
    <t>福利费</t>
    <phoneticPr fontId="23" type="noConversion"/>
  </si>
  <si>
    <t>装备采购费</t>
    <rPh sb="1" eb="2">
      <t>cai gou</t>
    </rPh>
    <rPh sb="3" eb="4">
      <t>fei</t>
    </rPh>
    <phoneticPr fontId="23" type="noConversion"/>
  </si>
  <si>
    <t>电动车及电池</t>
    <rPh sb="0" eb="6">
      <t>jidian chi</t>
    </rPh>
    <phoneticPr fontId="23" type="noConversion"/>
  </si>
  <si>
    <t>骑士装备</t>
    <rPh sb="0" eb="4">
      <t>qi shilei</t>
    </rPh>
    <phoneticPr fontId="23" type="noConversion"/>
  </si>
  <si>
    <t>站点资产</t>
    <rPh sb="0" eb="4">
      <t>gu dingzi chanlei</t>
    </rPh>
    <phoneticPr fontId="23" type="noConversion"/>
  </si>
  <si>
    <t>意外支出</t>
    <phoneticPr fontId="23" type="noConversion"/>
  </si>
  <si>
    <t xml:space="preserve">  城市成本中心</t>
    <phoneticPr fontId="23" type="noConversion"/>
  </si>
  <si>
    <t>项目主体总部</t>
    <phoneticPr fontId="23" type="noConversion"/>
  </si>
  <si>
    <t>项目总部</t>
    <phoneticPr fontId="23" type="noConversion"/>
  </si>
  <si>
    <t>A110103</t>
    <phoneticPr fontId="23" type="noConversion"/>
  </si>
  <si>
    <t>不分摊收入（税后）</t>
    <phoneticPr fontId="23" type="noConversion"/>
  </si>
  <si>
    <r>
      <t>不分摊收入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宋体"/>
        <family val="3"/>
        <charset val="134"/>
      </rPr>
      <t>政策收入（税后）</t>
    </r>
    <phoneticPr fontId="23" type="noConversion"/>
  </si>
  <si>
    <r>
      <t>不分摊收入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宋体"/>
        <family val="3"/>
        <charset val="134"/>
      </rPr>
      <t>运营罚款收入（税后）</t>
    </r>
    <phoneticPr fontId="23" type="noConversion"/>
  </si>
  <si>
    <t>编科目编号</t>
    <phoneticPr fontId="23" type="noConversion"/>
  </si>
  <si>
    <t>全部编号</t>
    <phoneticPr fontId="23" type="noConversion"/>
  </si>
  <si>
    <t>计算项（业务维度+私教小队收入）</t>
    <phoneticPr fontId="23" type="noConversion"/>
  </si>
  <si>
    <t>计算项（业务维度+私教团队小队累积收入）</t>
    <phoneticPr fontId="23" type="noConversion"/>
  </si>
  <si>
    <t>科目计算项（A110101+A110102+A110103+A110104+A1102+A1103+B2101）</t>
    <phoneticPr fontId="23" type="noConversion"/>
  </si>
  <si>
    <t>科目计算项（A1010101+A1010102+A10102+A10103+B2030401+B2030402）</t>
    <phoneticPr fontId="23" type="noConversion"/>
  </si>
  <si>
    <t>业务维度数据计算项（业务维度+资产商圈收入）</t>
    <phoneticPr fontId="23" type="noConversion"/>
  </si>
  <si>
    <t>科目计算项（B20101+B20102+B20103+B20104+B20201+B20202+B20203+B20301+B20302+B20303+B20305+B20403）</t>
    <phoneticPr fontId="23" type="noConversion"/>
  </si>
  <si>
    <t>科目计算项（B20401+B20402+B20501+B20502+B20503+B20504+B206）</t>
    <phoneticPr fontId="23" type="noConversion"/>
  </si>
  <si>
    <t>分摊规则+科目计算项（科目编号待定！！！！）</t>
    <phoneticPr fontId="23" type="noConversion"/>
  </si>
  <si>
    <t>《不分摊收入》模版获取对应城市分摊规则 计算（1、按照单量占比；2、平均分摊）</t>
    <phoneticPr fontId="23" type="noConversion"/>
  </si>
  <si>
    <t>工资表数据</t>
    <phoneticPr fontId="23" type="noConversion"/>
  </si>
  <si>
    <t>匹配工资表数据+（科目计算项 按照分摊规则计算）</t>
    <phoneticPr fontId="23" type="noConversion"/>
  </si>
  <si>
    <t>分摊规则+科目计算项（C30401+C30402）</t>
    <phoneticPr fontId="23" type="noConversion"/>
  </si>
  <si>
    <t>工资表数据+（科目计算项+分摊规则）（C30102+C30103+C30104+C30201+C30202+C30203+C30301+C30302+C30303+C3030401+C3030402+C30305+C30403+C30501+C30502+C30503+C30504+C306）</t>
    <phoneticPr fontId="23" type="noConversion"/>
  </si>
  <si>
    <t>所管理全部私教小队的收入和</t>
    <phoneticPr fontId="23" type="noConversion"/>
  </si>
  <si>
    <t>匹配工资表数据</t>
  </si>
  <si>
    <t>指标名称</t>
    <phoneticPr fontId="23" type="noConversion"/>
  </si>
  <si>
    <t>计算规则</t>
    <phoneticPr fontId="23" type="noConversion"/>
  </si>
  <si>
    <t>参与计算编号（取值）</t>
    <phoneticPr fontId="23" type="noConversion"/>
  </si>
  <si>
    <t>资产商圈损益</t>
    <phoneticPr fontId="23" type="noConversion"/>
  </si>
  <si>
    <t>小队</t>
    <phoneticPr fontId="23" type="noConversion"/>
  </si>
  <si>
    <t>业主小队损益</t>
    <phoneticPr fontId="23" type="noConversion"/>
  </si>
  <si>
    <t>私教小队损益</t>
    <phoneticPr fontId="23" type="noConversion"/>
  </si>
  <si>
    <t>业主赋能小队</t>
    <phoneticPr fontId="23" type="noConversion"/>
  </si>
  <si>
    <t>私教团队小队损益</t>
    <phoneticPr fontId="23" type="noConversion"/>
  </si>
  <si>
    <t>模块描述</t>
    <phoneticPr fontId="23" type="noConversion"/>
  </si>
  <si>
    <t>团队稳定小能手</t>
  </si>
  <si>
    <t>荣誉名称</t>
    <phoneticPr fontId="23" type="noConversion"/>
  </si>
  <si>
    <t>业主小队</t>
    <phoneticPr fontId="23" type="noConversion"/>
  </si>
  <si>
    <t>1、1）至少一个资产体量位于“大”象限 and  2）该资产难度处于最高两个等级（利润值/率：双高）and  3）该商圈质量处于最好的两个等级（美团星级举例：该商圈星级高（高星级定义&gt;=4 or 5星级） ）
2、没有质量最差2个等级的商圈（美团星级举例：管辖的商圈没有（美团 星级1、2级） 的商圈，）</t>
    <phoneticPr fontId="23" type="noConversion"/>
  </si>
  <si>
    <t>私教小队</t>
    <phoneticPr fontId="23" type="noConversion"/>
  </si>
  <si>
    <t>全面好手</t>
  </si>
  <si>
    <t>质量小能手</t>
  </si>
  <si>
    <t>效益小能手</t>
  </si>
  <si>
    <t>私教团队小队</t>
    <phoneticPr fontId="23" type="noConversion"/>
  </si>
  <si>
    <r>
      <t>1</t>
    </r>
    <r>
      <rPr>
        <sz val="10"/>
        <color rgb="FF000000"/>
        <rFont val="SimSun"/>
        <family val="3"/>
        <charset val="134"/>
      </rPr>
      <t>、集团团队排名小于等于</t>
    </r>
    <r>
      <rPr>
        <sz val="10"/>
        <color rgb="FF000000"/>
        <rFont val="Times New Roman"/>
        <family val="1"/>
      </rPr>
      <t>20%</t>
    </r>
    <r>
      <rPr>
        <sz val="10"/>
        <color rgb="FF000000"/>
        <rFont val="SimSun"/>
        <family val="3"/>
        <charset val="134"/>
      </rPr>
      <t>，拥有大于等于</t>
    </r>
    <r>
      <rPr>
        <sz val="10"/>
        <color rgb="FF000000"/>
        <rFont val="Times New Roman"/>
        <family val="1"/>
      </rPr>
      <t>4</t>
    </r>
    <r>
      <rPr>
        <sz val="10"/>
        <color rgb="FF000000"/>
        <rFont val="SimSun"/>
        <family val="3"/>
        <charset val="134"/>
      </rPr>
      <t>人，辅导业主大于等于</t>
    </r>
    <r>
      <rPr>
        <sz val="10"/>
        <color rgb="FF000000"/>
        <rFont val="Times New Roman"/>
        <family val="1"/>
      </rPr>
      <t>12</t>
    </r>
    <r>
      <rPr>
        <sz val="10"/>
        <color rgb="FF000000"/>
        <rFont val="SimSun"/>
        <family val="3"/>
        <charset val="134"/>
      </rPr>
      <t xml:space="preserve">人
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SimSun"/>
        <family val="3"/>
        <charset val="134"/>
      </rPr>
      <t>、至少拥有一名</t>
    </r>
    <r>
      <rPr>
        <sz val="10"/>
        <color rgb="FF000000"/>
        <rFont val="Times New Roman"/>
        <family val="1"/>
      </rPr>
      <t>“</t>
    </r>
    <r>
      <rPr>
        <sz val="10"/>
        <color rgb="FF000000"/>
        <rFont val="SimSun"/>
        <family val="3"/>
        <charset val="134"/>
      </rPr>
      <t>金牌教练</t>
    </r>
    <r>
      <rPr>
        <sz val="10"/>
        <color rgb="FF000000"/>
        <rFont val="Times New Roman"/>
        <family val="1"/>
      </rPr>
      <t>”</t>
    </r>
    <r>
      <rPr>
        <sz val="10"/>
        <color rgb="FF000000"/>
        <rFont val="SimSun"/>
        <family val="3"/>
        <charset val="134"/>
      </rPr>
      <t>，其余教练排名都不位于最后</t>
    </r>
    <r>
      <rPr>
        <sz val="10"/>
        <color rgb="FF000000"/>
        <rFont val="Times New Roman"/>
        <family val="1"/>
      </rPr>
      <t>30%</t>
    </r>
    <r>
      <rPr>
        <sz val="10"/>
        <color rgb="FF000000"/>
        <rFont val="SimSun"/>
        <family val="3"/>
        <charset val="134"/>
      </rPr>
      <t>（包含</t>
    </r>
    <r>
      <rPr>
        <sz val="10"/>
        <color rgb="FF000000"/>
        <rFont val="Times New Roman"/>
        <family val="1"/>
      </rPr>
      <t>30%</t>
    </r>
    <r>
      <rPr>
        <sz val="10"/>
        <color rgb="FF000000"/>
        <rFont val="SimSun"/>
        <family val="3"/>
        <charset val="134"/>
      </rPr>
      <t xml:space="preserve">）
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>、没有质量最差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SimSun"/>
        <family val="3"/>
        <charset val="134"/>
      </rPr>
      <t>级的商圈（美团星级举例：管辖的商圈没有（美团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SimSun"/>
        <family val="3"/>
        <charset val="134"/>
      </rPr>
      <t>星级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SimSun"/>
        <family val="3"/>
        <charset val="134"/>
      </rPr>
      <t>级）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SimSun"/>
        <family val="3"/>
        <charset val="134"/>
      </rPr>
      <t>的商圈，）</t>
    </r>
    <phoneticPr fontId="23" type="noConversion"/>
  </si>
  <si>
    <t>特种部队</t>
    <phoneticPr fontId="23" type="noConversion"/>
  </si>
  <si>
    <t>饿了么 星级计算规则：《主营业务收入》（“等级（上）”+“等级（下）”）/2=星级（四舍五入）</t>
    <phoneticPr fontId="23" type="noConversion"/>
  </si>
  <si>
    <t>【主营业务收入】表直接取值星级字段（饿了么 星级计算规则：《主营业务收入》（“等级（上）”+“等级（下）”）/2=星级（四舍五入））</t>
    <phoneticPr fontId="23" type="noConversion"/>
  </si>
  <si>
    <t>参考 新财报指标&amp;计算逻辑 sheet</t>
    <phoneticPr fontId="23" type="noConversion"/>
  </si>
  <si>
    <r>
      <rPr>
        <sz val="14"/>
        <color rgb="FF000000"/>
        <rFont val="SimSun"/>
        <family val="3"/>
        <charset val="134"/>
      </rPr>
      <t>商圈资产排序说明：</t>
    </r>
    <r>
      <rPr>
        <sz val="10"/>
        <color rgb="FF000000"/>
        <rFont val="SimSun"/>
        <family val="3"/>
        <charset val="134"/>
      </rPr>
      <t>举例：</t>
    </r>
    <r>
      <rPr>
        <sz val="10"/>
        <color rgb="FF000000"/>
        <rFont val="Times New Roman"/>
        <family val="1"/>
      </rPr>
      <t>“M</t>
    </r>
    <r>
      <rPr>
        <sz val="10"/>
        <color rgb="FF000000"/>
        <rFont val="SimSun"/>
        <family val="3"/>
        <charset val="134"/>
      </rPr>
      <t>牛</t>
    </r>
    <r>
      <rPr>
        <sz val="10"/>
        <color rgb="FF000000"/>
        <rFont val="Times New Roman"/>
        <family val="1"/>
      </rPr>
      <t>001/999”
M</t>
    </r>
    <r>
      <rPr>
        <sz val="10"/>
        <color rgb="FF000000"/>
        <rFont val="SimSun"/>
        <family val="3"/>
        <charset val="134"/>
      </rPr>
      <t>：美团（</t>
    </r>
    <r>
      <rPr>
        <sz val="10"/>
        <color rgb="FF000000"/>
        <rFont val="Times New Roman"/>
        <family val="1"/>
      </rPr>
      <t xml:space="preserve">E </t>
    </r>
    <r>
      <rPr>
        <sz val="10"/>
        <color rgb="FF000000"/>
        <rFont val="SimSun"/>
        <family val="3"/>
        <charset val="134"/>
      </rPr>
      <t>饿了么）
牛：资产</t>
    </r>
    <r>
      <rPr>
        <sz val="10"/>
        <color rgb="FF000000"/>
        <rFont val="Times New Roman"/>
        <family val="1"/>
      </rPr>
      <t>12</t>
    </r>
    <r>
      <rPr>
        <sz val="10"/>
        <color rgb="FF000000"/>
        <rFont val="SimSun"/>
        <family val="3"/>
        <charset val="134"/>
      </rPr>
      <t xml:space="preserve">属
</t>
    </r>
    <r>
      <rPr>
        <sz val="10"/>
        <color rgb="FF000000"/>
        <rFont val="Times New Roman"/>
        <family val="1"/>
      </rPr>
      <t>001</t>
    </r>
    <r>
      <rPr>
        <sz val="10"/>
        <color rgb="FF000000"/>
        <rFont val="SimSun"/>
        <family val="3"/>
        <charset val="134"/>
      </rPr>
      <t xml:space="preserve">：排名
</t>
    </r>
    <r>
      <rPr>
        <sz val="10"/>
        <color rgb="FF000000"/>
        <rFont val="Times New Roman"/>
        <family val="1"/>
      </rPr>
      <t xml:space="preserve">999	</t>
    </r>
    <r>
      <rPr>
        <sz val="10"/>
        <color rgb="FF000000"/>
        <rFont val="SimSun"/>
        <family val="3"/>
        <charset val="134"/>
      </rPr>
      <t>：参与排名商圈总数</t>
    </r>
    <phoneticPr fontId="23" type="noConversion"/>
  </si>
  <si>
    <r>
      <rPr>
        <sz val="10"/>
        <color rgb="FF000000"/>
        <rFont val="SimSun"/>
        <family val="3"/>
        <charset val="134"/>
      </rPr>
      <t>业务维度数据计算例：该小队下所有骑手数据参与计算，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SimSun"/>
        <family val="3"/>
        <charset val="134"/>
      </rPr>
      <t>月离职率</t>
    </r>
    <r>
      <rPr>
        <sz val="10"/>
        <color rgb="FF000000"/>
        <rFont val="Times New Roman"/>
        <family val="1"/>
      </rPr>
      <t>=9</t>
    </r>
    <r>
      <rPr>
        <sz val="10"/>
        <color rgb="FF000000"/>
        <rFont val="SimSun"/>
        <family val="3"/>
        <charset val="134"/>
      </rPr>
      <t>月</t>
    </r>
    <r>
      <rPr>
        <sz val="10"/>
        <color rgb="FF000000"/>
        <rFont val="Times New Roman"/>
        <family val="1"/>
      </rPr>
      <t>"</t>
    </r>
    <r>
      <rPr>
        <sz val="10"/>
        <color rgb="FF000000"/>
        <rFont val="SimSun"/>
        <family val="3"/>
        <charset val="134"/>
      </rPr>
      <t>离职</t>
    </r>
    <r>
      <rPr>
        <sz val="10"/>
        <color rgb="FF000000"/>
        <rFont val="Times New Roman"/>
        <family val="1"/>
      </rPr>
      <t>"</t>
    </r>
    <r>
      <rPr>
        <sz val="10"/>
        <color rgb="FF000000"/>
        <rFont val="SimSun"/>
        <family val="3"/>
        <charset val="134"/>
      </rPr>
      <t>人数</t>
    </r>
    <r>
      <rPr>
        <sz val="10"/>
        <color rgb="FF000000"/>
        <rFont val="Times New Roman"/>
        <family val="1"/>
      </rPr>
      <t xml:space="preserve"> / 9</t>
    </r>
    <r>
      <rPr>
        <sz val="10"/>
        <color rgb="FF000000"/>
        <rFont val="SimSun"/>
        <family val="3"/>
        <charset val="134"/>
      </rPr>
      <t>月在职（出单）人数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SimSun"/>
        <family val="3"/>
        <charset val="134"/>
      </rPr>
      <t>（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SimSun"/>
        <family val="3"/>
        <charset val="134"/>
      </rPr>
      <t>月</t>
    </r>
    <r>
      <rPr>
        <sz val="10"/>
        <color rgb="FF000000"/>
        <rFont val="Times New Roman"/>
        <family val="1"/>
      </rPr>
      <t>"</t>
    </r>
    <r>
      <rPr>
        <sz val="10"/>
        <color rgb="FF000000"/>
        <rFont val="SimSun"/>
        <family val="3"/>
        <charset val="134"/>
      </rPr>
      <t>离职</t>
    </r>
    <r>
      <rPr>
        <sz val="10"/>
        <color rgb="FF000000"/>
        <rFont val="Times New Roman"/>
        <family val="1"/>
      </rPr>
      <t>"</t>
    </r>
    <r>
      <rPr>
        <sz val="10"/>
        <color rgb="FF000000"/>
        <rFont val="SimSun"/>
        <family val="3"/>
        <charset val="134"/>
      </rPr>
      <t>人数</t>
    </r>
    <r>
      <rPr>
        <sz val="10"/>
        <color rgb="FF000000"/>
        <rFont val="Times New Roman"/>
        <family val="1"/>
      </rPr>
      <t>=9</t>
    </r>
    <r>
      <rPr>
        <sz val="10"/>
        <color rgb="FF000000"/>
        <rFont val="SimSun"/>
        <family val="3"/>
        <charset val="134"/>
      </rPr>
      <t>月出单人数在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SimSun"/>
        <family val="3"/>
        <charset val="134"/>
      </rPr>
      <t>月无出单）</t>
    </r>
    <phoneticPr fontId="23" type="noConversion"/>
  </si>
  <si>
    <t>使用场景举例：
10月新财报 业主小队离职率指标实际获取的是改业主小队9月离职率数据；</t>
    <phoneticPr fontId="23" type="noConversion"/>
  </si>
  <si>
    <r>
      <rPr>
        <sz val="12"/>
        <color rgb="FF454545"/>
        <rFont val="Cambria"/>
        <family val="1"/>
      </rPr>
      <t>1</t>
    </r>
    <r>
      <rPr>
        <sz val="12"/>
        <color rgb="FF454545"/>
        <rFont val="SimSun"/>
        <family val="3"/>
        <charset val="134"/>
      </rPr>
      <t>、1）至少一个资产体量位于“大”象限（资产12属性）and  2）该资产难度处于最高两个等级：（利润值/率：双高）and  3）该资产质量处于最好的两个等级（该商圈星级高（高星级定义&gt;=4 or 5星级））
2、没有质量最差2个等级的商圈（美团星级举例：管辖的商圈没有（美团 星级1、2级） 的商圈，）</t>
    </r>
    <phoneticPr fontId="23" type="noConversion"/>
  </si>
  <si>
    <r>
      <rPr>
        <sz val="12"/>
        <color rgb="FF454545"/>
        <rFont val="Cambria"/>
        <family val="1"/>
      </rPr>
      <t>1</t>
    </r>
    <r>
      <rPr>
        <sz val="12"/>
        <color rgb="FF454545"/>
        <rFont val="SimSun"/>
        <family val="3"/>
        <charset val="134"/>
      </rPr>
      <t>、集团业主小队指标"业主小队实际人均利润"排名前10%（包含10%）
2、没有获得“全面好手”荣誉
3、排序值非负（业主小队实际人均利润&gt;=0）</t>
    </r>
    <phoneticPr fontId="23" type="noConversion"/>
  </si>
  <si>
    <r>
      <t>1</t>
    </r>
    <r>
      <rPr>
        <sz val="10"/>
        <color rgb="FF000000"/>
        <rFont val="SimSun"/>
        <family val="3"/>
        <charset val="134"/>
      </rPr>
      <t>、集团私教小队指标“私教小队人均利润”排名前</t>
    </r>
    <r>
      <rPr>
        <sz val="10"/>
        <color rgb="FF000000"/>
        <rFont val="Times New Roman"/>
        <family val="1"/>
      </rPr>
      <t>15%</t>
    </r>
    <r>
      <rPr>
        <sz val="10"/>
        <color rgb="FF000000"/>
        <rFont val="SimSun"/>
        <family val="3"/>
        <charset val="134"/>
      </rPr>
      <t>（包含</t>
    </r>
    <r>
      <rPr>
        <sz val="10"/>
        <color rgb="FF000000"/>
        <rFont val="Times New Roman"/>
        <family val="1"/>
      </rPr>
      <t>15%</t>
    </r>
    <r>
      <rPr>
        <sz val="10"/>
        <color rgb="FF000000"/>
        <rFont val="SimSun"/>
        <family val="3"/>
        <charset val="134"/>
      </rPr>
      <t>），辅导业主数大于等于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 xml:space="preserve">人
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SimSun"/>
        <family val="3"/>
        <charset val="134"/>
      </rPr>
      <t>、没有获得</t>
    </r>
    <r>
      <rPr>
        <sz val="10"/>
        <color rgb="FF000000"/>
        <rFont val="Times New Roman"/>
        <family val="1"/>
      </rPr>
      <t>“</t>
    </r>
    <r>
      <rPr>
        <sz val="10"/>
        <color rgb="FF000000"/>
        <rFont val="SimSun"/>
        <family val="3"/>
        <charset val="134"/>
      </rPr>
      <t>金牌教练</t>
    </r>
    <r>
      <rPr>
        <sz val="10"/>
        <color rgb="FF000000"/>
        <rFont val="Times New Roman"/>
        <family val="1"/>
      </rPr>
      <t>”</t>
    </r>
    <r>
      <rPr>
        <sz val="10"/>
        <color rgb="FF000000"/>
        <rFont val="SimSun"/>
        <family val="3"/>
        <charset val="134"/>
      </rPr>
      <t xml:space="preserve">荣誉
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>、排序值非负（私教小队人均利润</t>
    </r>
    <r>
      <rPr>
        <sz val="10"/>
        <color rgb="FF000000"/>
        <rFont val="Times New Roman"/>
        <family val="1"/>
      </rPr>
      <t>&gt;=0</t>
    </r>
    <r>
      <rPr>
        <sz val="10"/>
        <color rgb="FF000000"/>
        <rFont val="SimSun"/>
        <family val="3"/>
        <charset val="134"/>
      </rPr>
      <t>）</t>
    </r>
    <phoneticPr fontId="23" type="noConversion"/>
  </si>
  <si>
    <t xml:space="preserve">骑手离职率计算规则 举例：
9月离职率=9月"离职"人数 / 9月在职（出单）人数 （9月"离职"人数=9月出单人数在10月无出单）
使用场景举例：
10月新财报 业主小队离职率指标实际获取的是改业主小队9月离职率数据；
</t>
    <phoneticPr fontId="23" type="noConversion"/>
  </si>
  <si>
    <t>骑手离职率</t>
    <phoneticPr fontId="23" type="noConversion"/>
  </si>
  <si>
    <r>
      <rPr>
        <sz val="12"/>
        <color rgb="FF454545"/>
        <rFont val="Cambria"/>
        <family val="1"/>
      </rPr>
      <t>1</t>
    </r>
    <r>
      <rPr>
        <sz val="12"/>
        <color rgb="FF454545"/>
        <rFont val="SimSun"/>
        <family val="3"/>
        <charset val="134"/>
      </rPr>
      <t>、集团业主小队指标"业主小队实际人均利润"排名前15%（包含15%）
2、至少一个“龙”资产
3、没有质量最差2个等级的商圈（举例：业主管辖的商圈中没有最差的星级（美团 星级1、2级））
4、整体骑手离职率低于7%（包含7%）</t>
    </r>
    <phoneticPr fontId="23" type="noConversion"/>
  </si>
  <si>
    <t>1、集团私教小队指标“私教小队人均利润”排名前15%（包含15%），辅导业主数大于等于3人
2、至少拥有一名“全面好手”
3、没有质量最差2个等级的商圈（举例：管辖的商圈中没有最差的星级（美团 星级1、2级））
4、整体骑手离职率低于等于8%
5、排序值非负（私教小队人均利润&gt;=0）</t>
  </si>
  <si>
    <r>
      <t>1</t>
    </r>
    <r>
      <rPr>
        <sz val="10"/>
        <color rgb="FF000000"/>
        <rFont val="SimSun"/>
        <family val="3"/>
        <charset val="134"/>
      </rPr>
      <t>、整体骑手离职率小于等于</t>
    </r>
    <r>
      <rPr>
        <sz val="10"/>
        <color rgb="FF000000"/>
        <rFont val="Times New Roman"/>
        <family val="1"/>
      </rPr>
      <t>7%
2</t>
    </r>
    <r>
      <rPr>
        <sz val="10"/>
        <color rgb="FF000000"/>
        <rFont val="SimSun"/>
        <family val="3"/>
        <charset val="134"/>
      </rPr>
      <t>、骑手离职率私教小队排名前</t>
    </r>
    <r>
      <rPr>
        <sz val="10"/>
        <color rgb="FF000000"/>
        <rFont val="Times New Roman"/>
        <family val="1"/>
      </rPr>
      <t>15%</t>
    </r>
    <r>
      <rPr>
        <sz val="10"/>
        <color rgb="FF000000"/>
        <rFont val="SimSun"/>
        <family val="3"/>
        <charset val="134"/>
      </rPr>
      <t>（包含</t>
    </r>
    <r>
      <rPr>
        <sz val="10"/>
        <color rgb="FF000000"/>
        <rFont val="Times New Roman"/>
        <family val="1"/>
      </rPr>
      <t>15%</t>
    </r>
    <r>
      <rPr>
        <sz val="10"/>
        <color rgb="FF000000"/>
        <rFont val="SimSun"/>
        <family val="3"/>
        <charset val="134"/>
      </rPr>
      <t>）；</t>
    </r>
    <phoneticPr fontId="23" type="noConversion"/>
  </si>
  <si>
    <r>
      <rPr>
        <sz val="12"/>
        <color rgb="FF454545"/>
        <rFont val="Cambria"/>
        <family val="1"/>
      </rPr>
      <t>1</t>
    </r>
    <r>
      <rPr>
        <sz val="12"/>
        <color rgb="FF454545"/>
        <rFont val="SimSun"/>
        <family val="3"/>
        <charset val="134"/>
      </rPr>
      <t>、整体骑手离职率小于等于7%
2、骑手离职率业主排名前15%（包含15%）</t>
    </r>
    <phoneticPr fontId="23" type="noConversion"/>
  </si>
  <si>
    <t>A11</t>
    <phoneticPr fontId="23" type="noConversion"/>
  </si>
  <si>
    <t>A1101</t>
    <phoneticPr fontId="23" type="noConversion"/>
  </si>
  <si>
    <t>A110101</t>
    <phoneticPr fontId="23" type="noConversion"/>
  </si>
  <si>
    <t>A110102</t>
    <phoneticPr fontId="23" type="noConversion"/>
  </si>
  <si>
    <t>A110104</t>
    <phoneticPr fontId="23" type="noConversion"/>
  </si>
  <si>
    <t>A1102</t>
    <phoneticPr fontId="23" type="noConversion"/>
  </si>
  <si>
    <t>A1103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</si>
</sst>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.00_ ;_ * \-#,##0.00_ ;_ * &quot;-&quot;??_ ;_ @_ "/>
    <numFmt numFmtId="177" formatCode="0.00_);[Red]\(0.00\)"/>
    <numFmt numFmtId="178" formatCode="0_);[Red]\(0\)"/>
  </numFmts>
  <fonts count="38">
    <font>
      <sz val="10"/>
      <color rgb="FF000000"/>
      <name val="Times New Roman"/>
      <charset val="204"/>
    </font>
    <font>
      <sz val="10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8"/>
      <color rgb="FF0070C0"/>
      <name val="STLiti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6"/>
      <name val="微软雅黑"/>
      <family val="2"/>
      <charset val="134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rgb="FF000000"/>
      <name val="Times New Roman"/>
      <family val="1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i/>
      <sz val="10"/>
      <color rgb="FF000000"/>
      <name val="Times New Roman"/>
      <family val="1"/>
    </font>
    <font>
      <sz val="10"/>
      <color rgb="FF000000"/>
      <name val="SimSun"/>
      <family val="3"/>
      <charset val="134"/>
    </font>
    <font>
      <sz val="10"/>
      <color rgb="FF000000"/>
      <name val="Times New Roman"/>
      <family val="3"/>
      <charset val="134"/>
    </font>
    <font>
      <b/>
      <sz val="16"/>
      <color rgb="FF2F5597"/>
      <name val="黑体"/>
      <family val="3"/>
      <charset val="134"/>
    </font>
    <font>
      <b/>
      <sz val="16"/>
      <color rgb="FFFF0000"/>
      <name val="STLiti"/>
      <family val="3"/>
      <charset val="134"/>
    </font>
    <font>
      <sz val="16"/>
      <color rgb="FF2F5597"/>
      <name val="STLiti"/>
      <family val="3"/>
      <charset val="134"/>
    </font>
    <font>
      <sz val="20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2"/>
      <color rgb="FF454545"/>
      <name val=".PingFang SC"/>
      <family val="1"/>
    </font>
    <font>
      <sz val="12"/>
      <color rgb="FF454545"/>
      <name val="SimSun"/>
      <family val="3"/>
      <charset val="134"/>
    </font>
    <font>
      <sz val="12"/>
      <color rgb="FF454545"/>
      <name val="Cambria"/>
      <family val="1"/>
    </font>
    <font>
      <sz val="14"/>
      <color rgb="FF000000"/>
      <name val="Times New Roman"/>
      <family val="1"/>
    </font>
    <font>
      <sz val="14"/>
      <color rgb="FF000000"/>
      <name val="SimSun"/>
      <family val="3"/>
      <charset val="134"/>
    </font>
    <font>
      <sz val="12"/>
      <color rgb="FF454545"/>
      <name val="Helvetica Neue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176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</cellStyleXfs>
  <cellXfs count="26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2" fillId="0" borderId="2" xfId="0" applyFont="1" applyBorder="1" applyAlignment="1">
      <alignment vertical="center" wrapText="1"/>
    </xf>
    <xf numFmtId="178" fontId="5" fillId="0" borderId="3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77" fontId="5" fillId="0" borderId="0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center" vertical="center"/>
    </xf>
    <xf numFmtId="178" fontId="3" fillId="0" borderId="10" xfId="0" applyNumberFormat="1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/>
    </xf>
    <xf numFmtId="178" fontId="3" fillId="0" borderId="11" xfId="0" applyNumberFormat="1" applyFont="1" applyFill="1" applyBorder="1" applyAlignment="1">
      <alignment horizontal="center" vertical="center" wrapText="1"/>
    </xf>
    <xf numFmtId="178" fontId="3" fillId="0" borderId="12" xfId="0" applyNumberFormat="1" applyFont="1" applyFill="1" applyBorder="1" applyAlignment="1">
      <alignment horizontal="center" vertical="center" wrapText="1"/>
    </xf>
    <xf numFmtId="176" fontId="10" fillId="0" borderId="10" xfId="1" applyNumberFormat="1" applyFont="1" applyFill="1" applyBorder="1" applyAlignment="1">
      <alignment vertical="center" wrapText="1"/>
    </xf>
    <xf numFmtId="176" fontId="10" fillId="0" borderId="3" xfId="1" applyNumberFormat="1" applyFont="1" applyFill="1" applyBorder="1" applyAlignment="1">
      <alignment vertical="center" wrapText="1"/>
    </xf>
    <xf numFmtId="176" fontId="10" fillId="0" borderId="11" xfId="1" applyNumberFormat="1" applyFont="1" applyFill="1" applyBorder="1" applyAlignment="1">
      <alignment horizontal="left" vertical="center" wrapText="1"/>
    </xf>
    <xf numFmtId="176" fontId="10" fillId="0" borderId="12" xfId="1" applyNumberFormat="1" applyFont="1" applyFill="1" applyBorder="1" applyAlignment="1">
      <alignment horizontal="left" vertical="center" wrapText="1"/>
    </xf>
    <xf numFmtId="176" fontId="10" fillId="0" borderId="3" xfId="1" applyNumberFormat="1" applyFont="1" applyFill="1" applyBorder="1" applyAlignment="1">
      <alignment horizontal="left" vertical="center" wrapText="1"/>
    </xf>
    <xf numFmtId="176" fontId="10" fillId="0" borderId="10" xfId="0" applyNumberFormat="1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11" xfId="0" applyNumberFormat="1" applyFont="1" applyFill="1" applyBorder="1" applyAlignment="1">
      <alignment horizontal="left" vertical="center"/>
    </xf>
    <xf numFmtId="178" fontId="10" fillId="0" borderId="12" xfId="0" applyNumberFormat="1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left" vertical="center"/>
    </xf>
    <xf numFmtId="176" fontId="5" fillId="0" borderId="11" xfId="0" applyNumberFormat="1" applyFont="1" applyFill="1" applyBorder="1" applyAlignment="1">
      <alignment horizontal="left" vertical="center"/>
    </xf>
    <xf numFmtId="178" fontId="10" fillId="0" borderId="3" xfId="0" applyNumberFormat="1" applyFont="1" applyFill="1" applyBorder="1" applyAlignment="1">
      <alignment horizontal="left" vertical="center"/>
    </xf>
    <xf numFmtId="178" fontId="10" fillId="0" borderId="11" xfId="0" applyNumberFormat="1" applyFont="1" applyFill="1" applyBorder="1" applyAlignment="1">
      <alignment horizontal="left" vertical="center"/>
    </xf>
    <xf numFmtId="178" fontId="5" fillId="0" borderId="12" xfId="0" applyNumberFormat="1" applyFont="1" applyFill="1" applyBorder="1" applyAlignment="1">
      <alignment horizontal="left" vertical="center"/>
    </xf>
    <xf numFmtId="178" fontId="5" fillId="3" borderId="12" xfId="0" applyNumberFormat="1" applyFont="1" applyFill="1" applyBorder="1" applyAlignment="1">
      <alignment horizontal="left" vertical="center"/>
    </xf>
    <xf numFmtId="178" fontId="10" fillId="3" borderId="3" xfId="0" applyNumberFormat="1" applyFont="1" applyFill="1" applyBorder="1" applyAlignment="1">
      <alignment horizontal="left" vertical="center"/>
    </xf>
    <xf numFmtId="176" fontId="10" fillId="3" borderId="12" xfId="0" applyNumberFormat="1" applyFont="1" applyFill="1" applyBorder="1" applyAlignment="1">
      <alignment vertical="center"/>
    </xf>
    <xf numFmtId="176" fontId="10" fillId="3" borderId="3" xfId="0" applyNumberFormat="1" applyFont="1" applyFill="1" applyBorder="1" applyAlignment="1">
      <alignment vertical="center"/>
    </xf>
    <xf numFmtId="176" fontId="12" fillId="0" borderId="3" xfId="0" applyNumberFormat="1" applyFont="1" applyFill="1" applyBorder="1" applyAlignment="1">
      <alignment horizontal="left" vertical="center"/>
    </xf>
    <xf numFmtId="176" fontId="12" fillId="0" borderId="11" xfId="0" applyNumberFormat="1" applyFont="1" applyFill="1" applyBorder="1" applyAlignment="1">
      <alignment horizontal="left" vertical="center"/>
    </xf>
    <xf numFmtId="176" fontId="5" fillId="0" borderId="10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178" fontId="5" fillId="0" borderId="11" xfId="0" applyNumberFormat="1" applyFont="1" applyFill="1" applyBorder="1" applyAlignment="1">
      <alignment horizontal="left" vertical="center"/>
    </xf>
    <xf numFmtId="176" fontId="13" fillId="0" borderId="11" xfId="0" applyNumberFormat="1" applyFont="1" applyFill="1" applyBorder="1" applyAlignment="1">
      <alignment vertical="center"/>
    </xf>
    <xf numFmtId="178" fontId="5" fillId="3" borderId="3" xfId="0" applyNumberFormat="1" applyFont="1" applyFill="1" applyBorder="1" applyAlignment="1">
      <alignment horizontal="left" vertical="center"/>
    </xf>
    <xf numFmtId="178" fontId="5" fillId="3" borderId="11" xfId="0" applyNumberFormat="1" applyFont="1" applyFill="1" applyBorder="1" applyAlignment="1">
      <alignment horizontal="left" vertical="center"/>
    </xf>
    <xf numFmtId="176" fontId="10" fillId="3" borderId="12" xfId="0" applyNumberFormat="1" applyFont="1" applyFill="1" applyBorder="1" applyAlignment="1">
      <alignment horizontal="left" vertical="center"/>
    </xf>
    <xf numFmtId="176" fontId="10" fillId="3" borderId="3" xfId="0" applyNumberFormat="1" applyFont="1" applyFill="1" applyBorder="1" applyAlignment="1">
      <alignment horizontal="left" vertical="center"/>
    </xf>
    <xf numFmtId="176" fontId="10" fillId="3" borderId="11" xfId="0" applyNumberFormat="1" applyFont="1" applyFill="1" applyBorder="1" applyAlignment="1">
      <alignment horizontal="left" vertical="center"/>
    </xf>
    <xf numFmtId="176" fontId="10" fillId="0" borderId="10" xfId="0" applyNumberFormat="1" applyFont="1" applyFill="1" applyBorder="1" applyAlignment="1">
      <alignment horizontal="center" vertical="center"/>
    </xf>
    <xf numFmtId="176" fontId="13" fillId="0" borderId="3" xfId="0" applyNumberFormat="1" applyFont="1" applyFill="1" applyBorder="1" applyAlignment="1">
      <alignment horizontal="left" vertical="center"/>
    </xf>
    <xf numFmtId="176" fontId="14" fillId="0" borderId="11" xfId="0" applyNumberFormat="1" applyFont="1" applyFill="1" applyBorder="1" applyAlignment="1">
      <alignment horizontal="left" vertical="center"/>
    </xf>
    <xf numFmtId="178" fontId="5" fillId="3" borderId="13" xfId="0" applyNumberFormat="1" applyFont="1" applyFill="1" applyBorder="1" applyAlignment="1">
      <alignment horizontal="left" vertical="center"/>
    </xf>
    <xf numFmtId="178" fontId="5" fillId="3" borderId="6" xfId="0" applyNumberFormat="1" applyFont="1" applyFill="1" applyBorder="1" applyAlignment="1">
      <alignment horizontal="left" vertical="center"/>
    </xf>
    <xf numFmtId="178" fontId="5" fillId="3" borderId="14" xfId="0" applyNumberFormat="1" applyFont="1" applyFill="1" applyBorder="1" applyAlignment="1">
      <alignment horizontal="left" vertical="center"/>
    </xf>
    <xf numFmtId="178" fontId="5" fillId="3" borderId="18" xfId="0" applyNumberFormat="1" applyFont="1" applyFill="1" applyBorder="1" applyAlignment="1">
      <alignment horizontal="left" vertical="center"/>
    </xf>
    <xf numFmtId="178" fontId="5" fillId="3" borderId="16" xfId="0" applyNumberFormat="1" applyFont="1" applyFill="1" applyBorder="1" applyAlignment="1">
      <alignment horizontal="left" vertical="center"/>
    </xf>
    <xf numFmtId="178" fontId="5" fillId="3" borderId="17" xfId="0" applyNumberFormat="1" applyFont="1" applyFill="1" applyBorder="1" applyAlignment="1">
      <alignment horizontal="left" vertical="center"/>
    </xf>
    <xf numFmtId="177" fontId="10" fillId="0" borderId="0" xfId="0" applyNumberFormat="1" applyFont="1" applyFill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177" fontId="3" fillId="0" borderId="3" xfId="0" applyNumberFormat="1" applyFont="1" applyFill="1" applyBorder="1" applyAlignment="1">
      <alignment horizontal="center" vertical="center" wrapText="1"/>
    </xf>
    <xf numFmtId="176" fontId="3" fillId="0" borderId="21" xfId="0" applyNumberFormat="1" applyFont="1" applyFill="1" applyBorder="1" applyAlignment="1">
      <alignment horizontal="center" vertical="center" wrapText="1"/>
    </xf>
    <xf numFmtId="177" fontId="10" fillId="0" borderId="3" xfId="1" applyNumberFormat="1" applyFont="1" applyFill="1" applyBorder="1" applyAlignment="1">
      <alignment horizontal="left" vertical="center" wrapText="1"/>
    </xf>
    <xf numFmtId="176" fontId="5" fillId="0" borderId="21" xfId="1" applyNumberFormat="1" applyFont="1" applyFill="1" applyBorder="1" applyAlignment="1">
      <alignment horizontal="center" vertical="center" wrapText="1"/>
    </xf>
    <xf numFmtId="177" fontId="10" fillId="0" borderId="3" xfId="0" applyNumberFormat="1" applyFont="1" applyFill="1" applyBorder="1" applyAlignment="1">
      <alignment horizontal="left" vertical="center"/>
    </xf>
    <xf numFmtId="176" fontId="5" fillId="0" borderId="21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left" vertical="center"/>
    </xf>
    <xf numFmtId="177" fontId="10" fillId="3" borderId="22" xfId="0" applyNumberFormat="1" applyFont="1" applyFill="1" applyBorder="1" applyAlignment="1">
      <alignment horizontal="left" vertical="center"/>
    </xf>
    <xf numFmtId="176" fontId="5" fillId="3" borderId="21" xfId="0" applyNumberFormat="1" applyFont="1" applyFill="1" applyBorder="1" applyAlignment="1">
      <alignment horizontal="center" vertical="center"/>
    </xf>
    <xf numFmtId="177" fontId="10" fillId="3" borderId="22" xfId="0" applyNumberFormat="1" applyFont="1" applyFill="1" applyBorder="1" applyAlignment="1">
      <alignment vertical="center"/>
    </xf>
    <xf numFmtId="176" fontId="5" fillId="3" borderId="21" xfId="2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left" vertical="center"/>
    </xf>
    <xf numFmtId="0" fontId="5" fillId="3" borderId="3" xfId="0" applyNumberFormat="1" applyFont="1" applyFill="1" applyBorder="1" applyAlignment="1">
      <alignment horizontal="left" vertical="center"/>
    </xf>
    <xf numFmtId="177" fontId="10" fillId="3" borderId="3" xfId="0" applyNumberFormat="1" applyFont="1" applyFill="1" applyBorder="1" applyAlignment="1">
      <alignment horizontal="left" vertical="center"/>
    </xf>
    <xf numFmtId="177" fontId="5" fillId="3" borderId="3" xfId="0" applyNumberFormat="1" applyFont="1" applyFill="1" applyBorder="1" applyAlignment="1">
      <alignment horizontal="left" vertical="center"/>
    </xf>
    <xf numFmtId="176" fontId="5" fillId="3" borderId="23" xfId="0" applyNumberFormat="1" applyFont="1" applyFill="1" applyBorder="1" applyAlignment="1">
      <alignment horizontal="center" vertical="center"/>
    </xf>
    <xf numFmtId="177" fontId="5" fillId="3" borderId="16" xfId="0" applyNumberFormat="1" applyFont="1" applyFill="1" applyBorder="1" applyAlignment="1">
      <alignment horizontal="left" vertical="center"/>
    </xf>
    <xf numFmtId="176" fontId="5" fillId="3" borderId="24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/>
    </xf>
    <xf numFmtId="0" fontId="16" fillId="0" borderId="26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18" fillId="0" borderId="22" xfId="0" applyNumberFormat="1" applyFont="1" applyBorder="1" applyAlignment="1">
      <alignment horizontal="left"/>
    </xf>
    <xf numFmtId="0" fontId="5" fillId="0" borderId="22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vertical="center"/>
    </xf>
    <xf numFmtId="0" fontId="5" fillId="0" borderId="2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top"/>
    </xf>
    <xf numFmtId="0" fontId="5" fillId="0" borderId="17" xfId="0" applyFont="1" applyFill="1" applyBorder="1" applyAlignment="1">
      <alignment horizontal="left" vertical="center"/>
    </xf>
    <xf numFmtId="0" fontId="5" fillId="0" borderId="34" xfId="0" applyFont="1" applyFill="1" applyBorder="1" applyAlignment="1">
      <alignment horizontal="left" vertical="center"/>
    </xf>
    <xf numFmtId="0" fontId="0" fillId="0" borderId="24" xfId="0" applyFill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8" fillId="0" borderId="35" xfId="0" applyFont="1" applyBorder="1" applyAlignment="1"/>
    <xf numFmtId="0" fontId="19" fillId="0" borderId="21" xfId="0" applyFont="1" applyBorder="1" applyAlignment="1">
      <alignment horizontal="left"/>
    </xf>
    <xf numFmtId="0" fontId="19" fillId="0" borderId="21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18" fillId="0" borderId="36" xfId="0" applyFont="1" applyBorder="1" applyAlignment="1"/>
    <xf numFmtId="49" fontId="18" fillId="0" borderId="34" xfId="0" applyNumberFormat="1" applyFont="1" applyBorder="1" applyAlignment="1">
      <alignment horizontal="left"/>
    </xf>
    <xf numFmtId="0" fontId="5" fillId="0" borderId="24" xfId="0" applyFont="1" applyFill="1" applyBorder="1" applyAlignment="1">
      <alignment horizontal="left" vertical="center"/>
    </xf>
    <xf numFmtId="176" fontId="10" fillId="0" borderId="10" xfId="0" quotePrefix="1" applyNumberFormat="1" applyFont="1" applyFill="1" applyBorder="1" applyAlignment="1">
      <alignment horizontal="left" vertical="center"/>
    </xf>
    <xf numFmtId="176" fontId="10" fillId="0" borderId="3" xfId="0" quotePrefix="1" applyNumberFormat="1" applyFont="1" applyFill="1" applyBorder="1" applyAlignment="1">
      <alignment horizontal="left" vertical="center"/>
    </xf>
    <xf numFmtId="178" fontId="5" fillId="0" borderId="12" xfId="0" quotePrefix="1" applyNumberFormat="1" applyFont="1" applyFill="1" applyBorder="1" applyAlignment="1">
      <alignment horizontal="left" vertical="center"/>
    </xf>
    <xf numFmtId="178" fontId="10" fillId="0" borderId="12" xfId="0" quotePrefix="1" applyNumberFormat="1" applyFont="1" applyFill="1" applyBorder="1" applyAlignment="1">
      <alignment horizontal="left" vertical="center"/>
    </xf>
    <xf numFmtId="176" fontId="10" fillId="0" borderId="3" xfId="0" quotePrefix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top"/>
    </xf>
    <xf numFmtId="0" fontId="27" fillId="2" borderId="7" xfId="0" applyFont="1" applyFill="1" applyBorder="1" applyAlignment="1">
      <alignment horizontal="center" wrapText="1" readingOrder="1"/>
    </xf>
    <xf numFmtId="0" fontId="28" fillId="0" borderId="7" xfId="0" applyFont="1" applyFill="1" applyBorder="1" applyAlignment="1">
      <alignment horizontal="center" wrapText="1" readingOrder="1"/>
    </xf>
    <xf numFmtId="0" fontId="29" fillId="0" borderId="7" xfId="0" applyFont="1" applyFill="1" applyBorder="1" applyAlignment="1">
      <alignment horizontal="center" wrapText="1" readingOrder="1"/>
    </xf>
    <xf numFmtId="0" fontId="27" fillId="2" borderId="38" xfId="0" applyFont="1" applyFill="1" applyBorder="1" applyAlignment="1">
      <alignment horizontal="center" wrapText="1" readingOrder="1"/>
    </xf>
    <xf numFmtId="0" fontId="29" fillId="0" borderId="38" xfId="0" applyFont="1" applyFill="1" applyBorder="1" applyAlignment="1">
      <alignment horizontal="center" wrapText="1" readingOrder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left" vertical="top"/>
    </xf>
    <xf numFmtId="0" fontId="26" fillId="0" borderId="1" xfId="0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76" fontId="21" fillId="6" borderId="1" xfId="1" applyFont="1" applyFill="1" applyBorder="1" applyAlignment="1" applyProtection="1">
      <alignment horizontal="center" vertical="center"/>
      <protection locked="0"/>
    </xf>
    <xf numFmtId="0" fontId="21" fillId="6" borderId="1" xfId="1" applyNumberFormat="1" applyFont="1" applyFill="1" applyBorder="1" applyAlignment="1" applyProtection="1">
      <alignment horizontal="center" vertical="center"/>
      <protection locked="0"/>
    </xf>
    <xf numFmtId="176" fontId="10" fillId="0" borderId="1" xfId="1" applyFont="1" applyBorder="1" applyAlignment="1">
      <alignment vertical="center" wrapText="1"/>
    </xf>
    <xf numFmtId="176" fontId="10" fillId="0" borderId="1" xfId="1" applyFont="1" applyBorder="1" applyAlignment="1">
      <alignment horizontal="left" vertical="center" wrapText="1"/>
    </xf>
    <xf numFmtId="0" fontId="10" fillId="0" borderId="1" xfId="1" applyNumberFormat="1" applyFont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left" vertical="center"/>
    </xf>
    <xf numFmtId="0" fontId="18" fillId="6" borderId="1" xfId="0" applyFont="1" applyFill="1" applyBorder="1"/>
    <xf numFmtId="176" fontId="10" fillId="0" borderId="1" xfId="0" quotePrefix="1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5" fillId="0" borderId="1" xfId="0" quotePrefix="1" applyNumberFormat="1" applyFont="1" applyBorder="1" applyAlignment="1">
      <alignment vertical="center"/>
    </xf>
    <xf numFmtId="0" fontId="5" fillId="0" borderId="1" xfId="0" quotePrefix="1" applyFont="1" applyBorder="1" applyAlignment="1">
      <alignment horizontal="left" vertical="center"/>
    </xf>
    <xf numFmtId="176" fontId="5" fillId="0" borderId="1" xfId="0" quotePrefix="1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76" fontId="5" fillId="0" borderId="1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76" fontId="10" fillId="2" borderId="1" xfId="0" quotePrefix="1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176" fontId="5" fillId="2" borderId="1" xfId="0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left" vertical="top"/>
    </xf>
    <xf numFmtId="176" fontId="10" fillId="7" borderId="1" xfId="0" quotePrefix="1" applyNumberFormat="1" applyFont="1" applyFill="1" applyBorder="1" applyAlignment="1">
      <alignment horizontal="left" vertical="center"/>
    </xf>
    <xf numFmtId="176" fontId="5" fillId="7" borderId="1" xfId="0" applyNumberFormat="1" applyFont="1" applyFill="1" applyBorder="1" applyAlignment="1">
      <alignment horizontal="left" vertical="center"/>
    </xf>
    <xf numFmtId="176" fontId="10" fillId="7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76" fontId="5" fillId="7" borderId="1" xfId="0" quotePrefix="1" applyNumberFormat="1" applyFont="1" applyFill="1" applyBorder="1" applyAlignment="1">
      <alignment vertical="center"/>
    </xf>
    <xf numFmtId="176" fontId="5" fillId="7" borderId="1" xfId="0" quotePrefix="1" applyNumberFormat="1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top"/>
    </xf>
    <xf numFmtId="0" fontId="5" fillId="8" borderId="1" xfId="0" quotePrefix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78" fontId="3" fillId="0" borderId="1" xfId="0" applyNumberFormat="1" applyFont="1" applyBorder="1" applyAlignment="1">
      <alignment horizontal="center" vertical="center" wrapText="1"/>
    </xf>
    <xf numFmtId="0" fontId="21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5" borderId="1" xfId="1" applyNumberFormat="1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/>
    </xf>
    <xf numFmtId="0" fontId="5" fillId="5" borderId="1" xfId="0" quotePrefix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35" fillId="0" borderId="0" xfId="0" applyFont="1" applyFill="1" applyBorder="1" applyAlignment="1">
      <alignment horizontal="left" vertical="top"/>
    </xf>
    <xf numFmtId="0" fontId="35" fillId="0" borderId="1" xfId="0" applyFont="1" applyFill="1" applyBorder="1" applyAlignment="1">
      <alignment horizontal="left" vertical="top"/>
    </xf>
    <xf numFmtId="0" fontId="32" fillId="0" borderId="1" xfId="0" applyFont="1" applyFill="1" applyBorder="1" applyAlignment="1">
      <alignment horizontal="left" vertical="top"/>
    </xf>
    <xf numFmtId="0" fontId="24" fillId="0" borderId="1" xfId="0" applyFont="1" applyFill="1" applyBorder="1" applyAlignment="1">
      <alignment horizontal="left" vertical="top"/>
    </xf>
    <xf numFmtId="0" fontId="26" fillId="0" borderId="0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6" fillId="4" borderId="1" xfId="0" applyFont="1" applyFill="1" applyBorder="1" applyAlignment="1">
      <alignment horizontal="left" vertical="top" wrapText="1"/>
    </xf>
    <xf numFmtId="0" fontId="1" fillId="4" borderId="42" xfId="0" applyFont="1" applyFill="1" applyBorder="1" applyAlignment="1">
      <alignment horizontal="left" vertical="center" wrapText="1"/>
    </xf>
    <xf numFmtId="0" fontId="1" fillId="4" borderId="42" xfId="0" applyFont="1" applyFill="1" applyBorder="1" applyAlignment="1">
      <alignment vertical="center" wrapText="1"/>
    </xf>
    <xf numFmtId="0" fontId="1" fillId="4" borderId="42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/>
    </xf>
    <xf numFmtId="0" fontId="16" fillId="0" borderId="27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top"/>
    </xf>
    <xf numFmtId="0" fontId="15" fillId="0" borderId="10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78" fontId="3" fillId="0" borderId="12" xfId="0" applyNumberFormat="1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 wrapText="1"/>
    </xf>
    <xf numFmtId="178" fontId="3" fillId="0" borderId="11" xfId="0" applyNumberFormat="1" applyFont="1" applyFill="1" applyBorder="1" applyAlignment="1">
      <alignment horizontal="center" vertical="center" wrapText="1"/>
    </xf>
    <xf numFmtId="176" fontId="10" fillId="3" borderId="10" xfId="0" applyNumberFormat="1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76" fontId="10" fillId="3" borderId="11" xfId="0" applyNumberFormat="1" applyFont="1" applyFill="1" applyBorder="1" applyAlignment="1">
      <alignment horizontal="center" vertical="center"/>
    </xf>
    <xf numFmtId="176" fontId="10" fillId="3" borderId="15" xfId="0" applyNumberFormat="1" applyFont="1" applyFill="1" applyBorder="1" applyAlignment="1">
      <alignment horizontal="center" vertical="center"/>
    </xf>
    <xf numFmtId="176" fontId="10" fillId="3" borderId="16" xfId="0" applyNumberFormat="1" applyFont="1" applyFill="1" applyBorder="1" applyAlignment="1">
      <alignment horizontal="center" vertical="center"/>
    </xf>
    <xf numFmtId="176" fontId="10" fillId="3" borderId="17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30" fillId="0" borderId="42" xfId="0" applyFont="1" applyFill="1" applyBorder="1" applyAlignment="1">
      <alignment horizontal="center" vertical="center"/>
    </xf>
    <xf numFmtId="0" fontId="30" fillId="0" borderId="37" xfId="0" applyFont="1" applyFill="1" applyBorder="1" applyAlignment="1">
      <alignment horizontal="center" vertical="center"/>
    </xf>
    <xf numFmtId="0" fontId="30" fillId="0" borderId="43" xfId="0" applyFont="1" applyFill="1" applyBorder="1" applyAlignment="1">
      <alignment horizontal="center" vertical="center"/>
    </xf>
    <xf numFmtId="0" fontId="28" fillId="0" borderId="38" xfId="0" applyFont="1" applyFill="1" applyBorder="1" applyAlignment="1">
      <alignment horizontal="center" wrapText="1" readingOrder="1"/>
    </xf>
    <xf numFmtId="0" fontId="28" fillId="0" borderId="39" xfId="0" applyFont="1" applyFill="1" applyBorder="1" applyAlignment="1">
      <alignment horizontal="center" wrapText="1" readingOrder="1"/>
    </xf>
    <xf numFmtId="0" fontId="1" fillId="0" borderId="44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41" xfId="0" applyFont="1" applyFill="1" applyBorder="1" applyAlignment="1">
      <alignment horizontal="left" vertical="top" wrapText="1"/>
    </xf>
    <xf numFmtId="0" fontId="26" fillId="0" borderId="42" xfId="0" applyFont="1" applyFill="1" applyBorder="1" applyAlignment="1">
      <alignment horizontal="left" vertical="top" wrapText="1"/>
    </xf>
    <xf numFmtId="0" fontId="22" fillId="0" borderId="37" xfId="0" applyFont="1" applyFill="1" applyBorder="1" applyAlignment="1">
      <alignment horizontal="left" vertical="top"/>
    </xf>
    <xf numFmtId="0" fontId="22" fillId="0" borderId="43" xfId="0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colors>
    <mruColors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17"/>
  <sheetViews>
    <sheetView showGridLines="0" workbookViewId="0">
      <selection activeCell="G15" sqref="G15"/>
    </sheetView>
  </sheetViews>
  <sheetFormatPr baseColWidth="10" defaultColWidth="9" defaultRowHeight="13"/>
  <cols>
    <col min="3" max="3" width="10.59765625" customWidth="1"/>
    <col min="4" max="4" width="29.19921875" customWidth="1"/>
    <col min="5" max="5" width="10.59765625" customWidth="1"/>
  </cols>
  <sheetData>
    <row r="2" spans="3:5" s="108" customFormat="1" ht="30.75" customHeight="1">
      <c r="C2" s="109" t="s">
        <v>168</v>
      </c>
      <c r="D2" s="110" t="s">
        <v>169</v>
      </c>
      <c r="E2" s="111" t="s">
        <v>170</v>
      </c>
    </row>
    <row r="3" spans="3:5" ht="18" customHeight="1">
      <c r="C3" s="112" t="s">
        <v>131</v>
      </c>
      <c r="D3" s="97" t="s">
        <v>171</v>
      </c>
      <c r="E3" s="113">
        <v>21</v>
      </c>
    </row>
    <row r="4" spans="3:5" ht="18" customHeight="1">
      <c r="C4" s="112" t="s">
        <v>131</v>
      </c>
      <c r="D4" s="97" t="s">
        <v>172</v>
      </c>
      <c r="E4" s="113">
        <v>2101</v>
      </c>
    </row>
    <row r="5" spans="3:5" ht="18" customHeight="1">
      <c r="C5" s="112" t="s">
        <v>173</v>
      </c>
      <c r="D5" s="97" t="s">
        <v>174</v>
      </c>
      <c r="E5" s="113">
        <v>2102</v>
      </c>
    </row>
    <row r="6" spans="3:5" ht="18" customHeight="1">
      <c r="C6" s="112" t="s">
        <v>175</v>
      </c>
      <c r="D6" s="97" t="s">
        <v>176</v>
      </c>
      <c r="E6" s="113">
        <v>2103</v>
      </c>
    </row>
    <row r="7" spans="3:5" ht="18" customHeight="1">
      <c r="C7" s="112" t="s">
        <v>177</v>
      </c>
      <c r="D7" s="97" t="s">
        <v>178</v>
      </c>
      <c r="E7" s="113">
        <v>2104</v>
      </c>
    </row>
    <row r="8" spans="3:5" ht="18" customHeight="1">
      <c r="C8" s="112" t="s">
        <v>131</v>
      </c>
      <c r="D8" s="97" t="s">
        <v>179</v>
      </c>
      <c r="E8" s="113">
        <v>22</v>
      </c>
    </row>
    <row r="9" spans="3:5" ht="18" customHeight="1">
      <c r="C9" s="112" t="s">
        <v>175</v>
      </c>
      <c r="D9" s="97" t="s">
        <v>180</v>
      </c>
      <c r="E9" s="113">
        <v>2201</v>
      </c>
    </row>
    <row r="10" spans="3:5" ht="18" customHeight="1">
      <c r="C10" s="112" t="s">
        <v>177</v>
      </c>
      <c r="D10" s="97" t="s">
        <v>181</v>
      </c>
      <c r="E10" s="114">
        <v>2202</v>
      </c>
    </row>
    <row r="11" spans="3:5" ht="18" customHeight="1">
      <c r="C11" s="112" t="s">
        <v>131</v>
      </c>
      <c r="D11" s="97" t="s">
        <v>182</v>
      </c>
      <c r="E11" s="114">
        <v>18</v>
      </c>
    </row>
    <row r="12" spans="3:5" ht="18.75" customHeight="1">
      <c r="C12" s="112" t="s">
        <v>175</v>
      </c>
      <c r="D12" s="97" t="s">
        <v>183</v>
      </c>
      <c r="E12" s="114">
        <v>1801</v>
      </c>
    </row>
    <row r="13" spans="3:5" ht="16">
      <c r="C13" s="112" t="s">
        <v>177</v>
      </c>
      <c r="D13" s="97" t="s">
        <v>184</v>
      </c>
      <c r="E13" s="114">
        <v>1802</v>
      </c>
    </row>
    <row r="14" spans="3:5" ht="16">
      <c r="C14" s="112" t="s">
        <v>131</v>
      </c>
      <c r="D14" s="97" t="s">
        <v>185</v>
      </c>
      <c r="E14" s="114">
        <v>1803</v>
      </c>
    </row>
    <row r="15" spans="3:5" ht="16">
      <c r="C15" s="112" t="s">
        <v>186</v>
      </c>
      <c r="D15" s="97" t="s">
        <v>187</v>
      </c>
      <c r="E15" s="115" t="s">
        <v>188</v>
      </c>
    </row>
    <row r="16" spans="3:5" ht="16">
      <c r="C16" s="112" t="s">
        <v>186</v>
      </c>
      <c r="D16" s="97" t="s">
        <v>189</v>
      </c>
      <c r="E16" s="115" t="s">
        <v>190</v>
      </c>
    </row>
    <row r="17" spans="3:5" ht="16">
      <c r="C17" s="116" t="s">
        <v>186</v>
      </c>
      <c r="D17" s="117" t="s">
        <v>191</v>
      </c>
      <c r="E17" s="118" t="s">
        <v>192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18"/>
  <sheetViews>
    <sheetView showGridLines="0" topLeftCell="B4" workbookViewId="0">
      <selection activeCell="F15" sqref="F15"/>
    </sheetView>
  </sheetViews>
  <sheetFormatPr baseColWidth="10" defaultColWidth="9" defaultRowHeight="13"/>
  <cols>
    <col min="3" max="3" width="16.19921875" style="90" customWidth="1"/>
    <col min="4" max="4" width="27.19921875" customWidth="1"/>
    <col min="5" max="5" width="44.59765625" customWidth="1"/>
    <col min="6" max="6" width="32.796875" customWidth="1"/>
    <col min="7" max="7" width="23.59765625" customWidth="1"/>
    <col min="8" max="8" width="43" style="19" customWidth="1"/>
  </cols>
  <sheetData>
    <row r="3" spans="3:8" ht="34.5" customHeight="1">
      <c r="C3" s="217"/>
      <c r="D3" s="91" t="s">
        <v>193</v>
      </c>
      <c r="E3" s="214" t="s">
        <v>194</v>
      </c>
      <c r="F3" s="215"/>
      <c r="G3" s="215"/>
      <c r="H3" s="216"/>
    </row>
    <row r="4" spans="3:8" ht="27" customHeight="1">
      <c r="C4" s="218"/>
      <c r="D4" s="92" t="s">
        <v>195</v>
      </c>
      <c r="E4" s="93" t="s">
        <v>196</v>
      </c>
      <c r="F4" s="94" t="s">
        <v>197</v>
      </c>
      <c r="G4" s="94" t="s">
        <v>198</v>
      </c>
      <c r="H4" s="95" t="s">
        <v>199</v>
      </c>
    </row>
    <row r="5" spans="3:8" ht="20.25" customHeight="1">
      <c r="C5" s="219" t="s">
        <v>200</v>
      </c>
      <c r="D5" s="221" t="s">
        <v>201</v>
      </c>
      <c r="E5" s="96" t="s">
        <v>202</v>
      </c>
      <c r="F5" s="97" t="s">
        <v>188</v>
      </c>
      <c r="G5" s="98" t="s">
        <v>203</v>
      </c>
      <c r="H5" s="99"/>
    </row>
    <row r="6" spans="3:8" ht="20.25" customHeight="1">
      <c r="C6" s="219"/>
      <c r="D6" s="221"/>
      <c r="E6" s="96" t="s">
        <v>204</v>
      </c>
      <c r="F6" s="100" t="s">
        <v>205</v>
      </c>
      <c r="G6" s="98" t="s">
        <v>203</v>
      </c>
      <c r="H6" s="99"/>
    </row>
    <row r="7" spans="3:8" ht="20.25" customHeight="1">
      <c r="C7" s="219"/>
      <c r="D7" s="221"/>
      <c r="E7" s="96" t="s">
        <v>206</v>
      </c>
      <c r="F7" s="98" t="s">
        <v>207</v>
      </c>
      <c r="G7" s="98" t="s">
        <v>208</v>
      </c>
      <c r="H7" s="99" t="s">
        <v>209</v>
      </c>
    </row>
    <row r="8" spans="3:8" ht="20.25" customHeight="1">
      <c r="C8" s="219"/>
      <c r="D8" s="221"/>
      <c r="E8" s="96" t="s">
        <v>210</v>
      </c>
      <c r="F8" s="98" t="s">
        <v>70</v>
      </c>
      <c r="G8" s="98" t="s">
        <v>208</v>
      </c>
      <c r="H8" s="99"/>
    </row>
    <row r="9" spans="3:8" ht="20.25" customHeight="1">
      <c r="C9" s="219"/>
      <c r="D9" s="221"/>
      <c r="E9" s="96" t="s">
        <v>211</v>
      </c>
      <c r="F9" s="98" t="s">
        <v>59</v>
      </c>
      <c r="G9" s="98" t="s">
        <v>208</v>
      </c>
      <c r="H9" s="99"/>
    </row>
    <row r="10" spans="3:8" ht="23.25" customHeight="1">
      <c r="C10" s="219" t="s">
        <v>212</v>
      </c>
      <c r="D10" s="221" t="s">
        <v>213</v>
      </c>
      <c r="E10" s="96" t="s">
        <v>214</v>
      </c>
      <c r="F10" s="97" t="s">
        <v>190</v>
      </c>
      <c r="G10" s="101" t="s">
        <v>203</v>
      </c>
      <c r="H10" s="99"/>
    </row>
    <row r="11" spans="3:8" ht="23.25" customHeight="1">
      <c r="C11" s="219"/>
      <c r="D11" s="221"/>
      <c r="E11" s="96" t="s">
        <v>215</v>
      </c>
      <c r="F11" s="101" t="s">
        <v>216</v>
      </c>
      <c r="G11" s="101" t="s">
        <v>203</v>
      </c>
      <c r="H11" s="102" t="s">
        <v>217</v>
      </c>
    </row>
    <row r="12" spans="3:8" ht="25.5" customHeight="1">
      <c r="C12" s="219"/>
      <c r="D12" s="221" t="s">
        <v>218</v>
      </c>
      <c r="E12" s="96" t="s">
        <v>204</v>
      </c>
      <c r="F12" s="98"/>
      <c r="G12" s="98" t="s">
        <v>203</v>
      </c>
      <c r="H12" s="224" t="s">
        <v>219</v>
      </c>
    </row>
    <row r="13" spans="3:8" ht="25.5" customHeight="1">
      <c r="C13" s="219"/>
      <c r="D13" s="221"/>
      <c r="E13" s="96" t="s">
        <v>206</v>
      </c>
      <c r="F13" s="98"/>
      <c r="G13" s="98" t="s">
        <v>203</v>
      </c>
      <c r="H13" s="225"/>
    </row>
    <row r="14" spans="3:8" ht="25.5" customHeight="1">
      <c r="C14" s="219"/>
      <c r="D14" s="222" t="s">
        <v>220</v>
      </c>
      <c r="E14" s="96" t="s">
        <v>210</v>
      </c>
      <c r="F14" s="98" t="s">
        <v>70</v>
      </c>
      <c r="G14" s="98" t="s">
        <v>208</v>
      </c>
      <c r="H14" s="103"/>
    </row>
    <row r="15" spans="3:8" ht="25.5" customHeight="1">
      <c r="C15" s="220"/>
      <c r="D15" s="223"/>
      <c r="E15" s="104" t="s">
        <v>211</v>
      </c>
      <c r="F15" s="105" t="s">
        <v>59</v>
      </c>
      <c r="G15" s="105" t="s">
        <v>208</v>
      </c>
      <c r="H15" s="106"/>
    </row>
    <row r="16" spans="3:8" ht="27" customHeight="1"/>
    <row r="17" spans="5:5" ht="28.5" customHeight="1"/>
    <row r="18" spans="5:5" ht="14">
      <c r="E18" s="107"/>
    </row>
  </sheetData>
  <mergeCells count="9">
    <mergeCell ref="E3:H3"/>
    <mergeCell ref="C3:C4"/>
    <mergeCell ref="C5:C9"/>
    <mergeCell ref="C10:C15"/>
    <mergeCell ref="D5:D9"/>
    <mergeCell ref="D10:D11"/>
    <mergeCell ref="D12:D13"/>
    <mergeCell ref="D14:D15"/>
    <mergeCell ref="H12:H13"/>
  </mergeCells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showGridLines="0" topLeftCell="A10" workbookViewId="0">
      <selection activeCell="D18" sqref="D18"/>
    </sheetView>
  </sheetViews>
  <sheetFormatPr baseColWidth="10" defaultColWidth="9.3984375" defaultRowHeight="16"/>
  <cols>
    <col min="1" max="1" width="6.59765625" style="24" customWidth="1"/>
    <col min="2" max="2" width="14.59765625" style="24" customWidth="1"/>
    <col min="3" max="3" width="11.796875" style="23" customWidth="1"/>
    <col min="4" max="4" width="13.796875" style="24" customWidth="1"/>
    <col min="5" max="5" width="21.796875" style="24" customWidth="1"/>
    <col min="6" max="6" width="6.796875" style="24" customWidth="1"/>
    <col min="7" max="7" width="9.796875" style="24" customWidth="1"/>
    <col min="8" max="8" width="11.3984375" style="24" customWidth="1"/>
    <col min="9" max="9" width="11.3984375" style="25" customWidth="1"/>
    <col min="10" max="10" width="27.796875" style="26" customWidth="1"/>
    <col min="11" max="11" width="9.3984375" style="24"/>
    <col min="12" max="12" width="29.3984375" style="24" customWidth="1"/>
    <col min="13" max="16384" width="9.3984375" style="24"/>
  </cols>
  <sheetData>
    <row r="1" spans="1:14" ht="22.5" customHeight="1">
      <c r="A1" s="226" t="s">
        <v>221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</row>
    <row r="2" spans="1:14" ht="20.25" customHeight="1">
      <c r="A2" s="226" t="s">
        <v>222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</row>
    <row r="3" spans="1:14" ht="20.25" customHeight="1">
      <c r="A3" s="23"/>
      <c r="B3" s="23"/>
      <c r="D3" s="23"/>
      <c r="E3" s="23"/>
      <c r="F3" s="23"/>
      <c r="G3" s="23"/>
      <c r="H3" s="23"/>
      <c r="I3" s="70"/>
      <c r="J3" s="71"/>
      <c r="K3" s="23"/>
      <c r="L3" s="23"/>
      <c r="M3" s="23"/>
      <c r="N3" s="23"/>
    </row>
    <row r="4" spans="1:14" s="22" customFormat="1" ht="26.25" customHeight="1">
      <c r="A4" s="24"/>
      <c r="B4" s="227" t="s">
        <v>223</v>
      </c>
      <c r="C4" s="228"/>
      <c r="D4" s="228"/>
      <c r="E4" s="228"/>
      <c r="F4" s="228"/>
      <c r="G4" s="228"/>
      <c r="H4" s="228"/>
      <c r="I4" s="229"/>
      <c r="J4" s="230"/>
    </row>
    <row r="5" spans="1:14" s="22" customFormat="1" ht="26.25" customHeight="1">
      <c r="B5" s="27" t="s">
        <v>0</v>
      </c>
      <c r="C5" s="28" t="s">
        <v>1</v>
      </c>
      <c r="D5" s="29" t="s">
        <v>2</v>
      </c>
      <c r="E5" s="30" t="s">
        <v>3</v>
      </c>
      <c r="F5" s="231" t="s">
        <v>4</v>
      </c>
      <c r="G5" s="232"/>
      <c r="H5" s="233"/>
      <c r="I5" s="72" t="s">
        <v>224</v>
      </c>
      <c r="J5" s="73" t="s">
        <v>225</v>
      </c>
    </row>
    <row r="6" spans="1:14" s="22" customFormat="1" ht="18">
      <c r="B6" s="32" t="s">
        <v>226</v>
      </c>
      <c r="C6" s="28"/>
      <c r="D6" s="29"/>
      <c r="E6" s="30"/>
      <c r="F6" s="31"/>
      <c r="G6" s="28"/>
      <c r="H6" s="30"/>
      <c r="I6" s="72"/>
      <c r="J6" s="73"/>
    </row>
    <row r="7" spans="1:14" ht="17">
      <c r="B7" s="32" t="s">
        <v>227</v>
      </c>
      <c r="C7" s="33"/>
      <c r="D7" s="33"/>
      <c r="E7" s="34"/>
      <c r="F7" s="35"/>
      <c r="G7" s="36"/>
      <c r="H7" s="34"/>
      <c r="I7" s="74"/>
      <c r="J7" s="75"/>
    </row>
    <row r="8" spans="1:14">
      <c r="B8" s="119" t="s">
        <v>6</v>
      </c>
      <c r="C8" s="38"/>
      <c r="D8" s="38"/>
      <c r="E8" s="39"/>
      <c r="F8" s="40"/>
      <c r="G8" s="38"/>
      <c r="H8" s="39"/>
      <c r="I8" s="76"/>
      <c r="J8" s="77">
        <f>I8*$I$6*$I$7</f>
        <v>0</v>
      </c>
    </row>
    <row r="9" spans="1:14">
      <c r="A9" s="23"/>
      <c r="B9" s="119" t="s">
        <v>13</v>
      </c>
      <c r="C9" s="38"/>
      <c r="D9" s="38"/>
      <c r="E9" s="39"/>
      <c r="F9" s="40"/>
      <c r="G9" s="41"/>
      <c r="H9" s="42"/>
      <c r="I9" s="78"/>
      <c r="J9" s="77">
        <f t="shared" ref="J9:J49" si="0">I9*$I$6*$I$7</f>
        <v>0</v>
      </c>
    </row>
    <row r="10" spans="1:14">
      <c r="B10" s="119" t="s">
        <v>16</v>
      </c>
      <c r="C10" s="38"/>
      <c r="D10" s="38"/>
      <c r="E10" s="39"/>
      <c r="F10" s="40" t="s">
        <v>17</v>
      </c>
      <c r="G10" s="43"/>
      <c r="H10" s="44"/>
      <c r="I10" s="76"/>
      <c r="J10" s="77">
        <f>J11</f>
        <v>0</v>
      </c>
    </row>
    <row r="11" spans="1:14" s="23" customFormat="1">
      <c r="A11" s="24"/>
      <c r="B11" s="119" t="s">
        <v>18</v>
      </c>
      <c r="C11" s="38"/>
      <c r="D11" s="38"/>
      <c r="E11" s="39"/>
      <c r="F11" s="40" t="s">
        <v>17</v>
      </c>
      <c r="G11" s="43"/>
      <c r="H11" s="44"/>
      <c r="I11" s="76"/>
      <c r="J11" s="77">
        <f>J12</f>
        <v>0</v>
      </c>
    </row>
    <row r="12" spans="1:14">
      <c r="B12" s="37"/>
      <c r="C12" s="120" t="s">
        <v>19</v>
      </c>
      <c r="D12" s="38"/>
      <c r="E12" s="39"/>
      <c r="F12" s="45" t="s">
        <v>20</v>
      </c>
      <c r="G12" s="43"/>
      <c r="H12" s="44"/>
      <c r="I12" s="76"/>
      <c r="J12" s="77">
        <f>I12*$I$6*$I$7</f>
        <v>0</v>
      </c>
    </row>
    <row r="13" spans="1:14">
      <c r="B13" s="234" t="s">
        <v>228</v>
      </c>
      <c r="C13" s="235"/>
      <c r="D13" s="235"/>
      <c r="E13" s="236"/>
      <c r="F13" s="46"/>
      <c r="G13" s="47"/>
      <c r="H13" s="47"/>
      <c r="I13" s="79"/>
      <c r="J13" s="80">
        <f>J8+J9-J10</f>
        <v>0</v>
      </c>
    </row>
    <row r="14" spans="1:14">
      <c r="B14" s="234" t="s">
        <v>26</v>
      </c>
      <c r="C14" s="235"/>
      <c r="D14" s="235"/>
      <c r="E14" s="236"/>
      <c r="F14" s="48"/>
      <c r="G14" s="49"/>
      <c r="H14" s="49"/>
      <c r="I14" s="81"/>
      <c r="J14" s="82" t="e">
        <f>J13/J8</f>
        <v>#DIV/0!</v>
      </c>
    </row>
    <row r="15" spans="1:14">
      <c r="B15" s="37" t="s">
        <v>27</v>
      </c>
      <c r="C15" s="38"/>
      <c r="D15" s="50"/>
      <c r="E15" s="51"/>
      <c r="F15" s="122" t="s">
        <v>28</v>
      </c>
      <c r="G15" s="50"/>
      <c r="H15" s="51"/>
      <c r="I15" s="83" t="e">
        <f>J15/$I$6/$I$7</f>
        <v>#DIV/0!</v>
      </c>
      <c r="J15" s="77">
        <f>J16+J23+J30+J37</f>
        <v>0</v>
      </c>
    </row>
    <row r="16" spans="1:14">
      <c r="B16" s="119" t="s">
        <v>29</v>
      </c>
      <c r="C16" s="38"/>
      <c r="D16" s="41"/>
      <c r="E16" s="42"/>
      <c r="F16" s="40" t="s">
        <v>30</v>
      </c>
      <c r="G16" s="41"/>
      <c r="H16" s="42"/>
      <c r="I16" s="78" t="e">
        <f>J16/$I$6/$I$7</f>
        <v>#DIV/0!</v>
      </c>
      <c r="J16" s="77">
        <f>SUM(J17:J22)</f>
        <v>0</v>
      </c>
    </row>
    <row r="17" spans="2:10">
      <c r="B17" s="37"/>
      <c r="C17" s="120" t="s">
        <v>31</v>
      </c>
      <c r="D17" s="41"/>
      <c r="E17" s="42"/>
      <c r="F17" s="45" t="s">
        <v>32</v>
      </c>
      <c r="G17" s="41"/>
      <c r="H17" s="42"/>
      <c r="I17" s="78"/>
      <c r="J17" s="77">
        <f>I17*$I$6*$I$7</f>
        <v>0</v>
      </c>
    </row>
    <row r="18" spans="2:10">
      <c r="B18" s="52"/>
      <c r="C18" s="120" t="s">
        <v>38</v>
      </c>
      <c r="D18" s="53"/>
      <c r="E18" s="42"/>
      <c r="F18" s="45" t="s">
        <v>39</v>
      </c>
      <c r="G18" s="7"/>
      <c r="H18" s="54"/>
      <c r="I18" s="78"/>
      <c r="J18" s="77">
        <f t="shared" si="0"/>
        <v>0</v>
      </c>
    </row>
    <row r="19" spans="2:10">
      <c r="B19" s="52" t="s">
        <v>43</v>
      </c>
      <c r="C19" s="38" t="s">
        <v>44</v>
      </c>
      <c r="D19" s="53"/>
      <c r="E19" s="55"/>
      <c r="F19" s="45" t="s">
        <v>45</v>
      </c>
      <c r="G19" s="7"/>
      <c r="H19" s="54"/>
      <c r="I19" s="78"/>
      <c r="J19" s="77">
        <f t="shared" si="0"/>
        <v>0</v>
      </c>
    </row>
    <row r="20" spans="2:10">
      <c r="B20" s="52"/>
      <c r="C20" s="120" t="s">
        <v>56</v>
      </c>
      <c r="D20" s="53"/>
      <c r="E20" s="42"/>
      <c r="F20" s="45" t="s">
        <v>57</v>
      </c>
      <c r="G20" s="7"/>
      <c r="H20" s="54"/>
      <c r="I20" s="78"/>
      <c r="J20" s="77">
        <f t="shared" si="0"/>
        <v>0</v>
      </c>
    </row>
    <row r="21" spans="2:10" ht="16.5" customHeight="1">
      <c r="B21" s="52"/>
      <c r="C21" s="120" t="s">
        <v>61</v>
      </c>
      <c r="D21" s="53"/>
      <c r="E21" s="42"/>
      <c r="F21" s="45" t="s">
        <v>62</v>
      </c>
      <c r="G21" s="7"/>
      <c r="H21" s="54"/>
      <c r="I21" s="78"/>
      <c r="J21" s="77">
        <f t="shared" si="0"/>
        <v>0</v>
      </c>
    </row>
    <row r="22" spans="2:10" ht="16.5" customHeight="1">
      <c r="B22" s="52"/>
      <c r="C22" s="120" t="s">
        <v>71</v>
      </c>
      <c r="D22" s="53"/>
      <c r="E22" s="42"/>
      <c r="F22" s="45" t="s">
        <v>72</v>
      </c>
      <c r="G22" s="7"/>
      <c r="H22" s="54"/>
      <c r="I22" s="78"/>
      <c r="J22" s="77">
        <f t="shared" si="0"/>
        <v>0</v>
      </c>
    </row>
    <row r="23" spans="2:10" ht="16.5" customHeight="1">
      <c r="B23" s="119" t="s">
        <v>73</v>
      </c>
      <c r="C23" s="38"/>
      <c r="D23" s="41"/>
      <c r="E23" s="42"/>
      <c r="F23" s="40" t="s">
        <v>74</v>
      </c>
      <c r="G23" s="41"/>
      <c r="H23" s="42"/>
      <c r="I23" s="78" t="e">
        <f>J23/$I$6/$I$7</f>
        <v>#DIV/0!</v>
      </c>
      <c r="J23" s="77">
        <f>SUM(J24:J29)</f>
        <v>0</v>
      </c>
    </row>
    <row r="24" spans="2:10" ht="16.5" customHeight="1">
      <c r="B24" s="52"/>
      <c r="C24" s="120" t="s">
        <v>31</v>
      </c>
      <c r="D24" s="41"/>
      <c r="E24" s="42"/>
      <c r="F24" s="45" t="s">
        <v>75</v>
      </c>
      <c r="G24" s="41"/>
      <c r="H24" s="42"/>
      <c r="I24" s="78"/>
      <c r="J24" s="77">
        <f t="shared" si="0"/>
        <v>0</v>
      </c>
    </row>
    <row r="25" spans="2:10" ht="16.5" customHeight="1">
      <c r="B25" s="52"/>
      <c r="C25" s="120" t="s">
        <v>38</v>
      </c>
      <c r="D25" s="53"/>
      <c r="E25" s="42"/>
      <c r="F25" s="45" t="s">
        <v>80</v>
      </c>
      <c r="G25" s="7"/>
      <c r="H25" s="54"/>
      <c r="I25" s="78"/>
      <c r="J25" s="77">
        <f t="shared" si="0"/>
        <v>0</v>
      </c>
    </row>
    <row r="26" spans="2:10" ht="16.5" customHeight="1">
      <c r="B26" s="52"/>
      <c r="C26" s="38" t="s">
        <v>44</v>
      </c>
      <c r="D26" s="53"/>
      <c r="E26" s="55"/>
      <c r="F26" s="45" t="s">
        <v>84</v>
      </c>
      <c r="G26" s="7"/>
      <c r="H26" s="54"/>
      <c r="I26" s="78"/>
      <c r="J26" s="77">
        <f t="shared" si="0"/>
        <v>0</v>
      </c>
    </row>
    <row r="27" spans="2:10" ht="16.5" customHeight="1">
      <c r="B27" s="52"/>
      <c r="C27" s="120" t="s">
        <v>56</v>
      </c>
      <c r="D27" s="53"/>
      <c r="E27" s="42"/>
      <c r="F27" s="45" t="s">
        <v>92</v>
      </c>
      <c r="G27" s="7"/>
      <c r="H27" s="54"/>
      <c r="I27" s="78"/>
      <c r="J27" s="77">
        <f t="shared" si="0"/>
        <v>0</v>
      </c>
    </row>
    <row r="28" spans="2:10" ht="16.5" customHeight="1">
      <c r="B28" s="52"/>
      <c r="C28" s="120" t="s">
        <v>61</v>
      </c>
      <c r="D28" s="53"/>
      <c r="E28" s="42"/>
      <c r="F28" s="45" t="s">
        <v>96</v>
      </c>
      <c r="G28" s="7"/>
      <c r="H28" s="54"/>
      <c r="I28" s="78"/>
      <c r="J28" s="77">
        <f t="shared" si="0"/>
        <v>0</v>
      </c>
    </row>
    <row r="29" spans="2:10" ht="16.5" customHeight="1">
      <c r="B29" s="52"/>
      <c r="C29" s="120" t="s">
        <v>71</v>
      </c>
      <c r="D29" s="53"/>
      <c r="E29" s="42"/>
      <c r="F29" s="45" t="s">
        <v>101</v>
      </c>
      <c r="G29" s="7"/>
      <c r="H29" s="54"/>
      <c r="I29" s="78"/>
      <c r="J29" s="77">
        <f t="shared" si="0"/>
        <v>0</v>
      </c>
    </row>
    <row r="30" spans="2:10" ht="16.5" customHeight="1">
      <c r="B30" s="119" t="s">
        <v>102</v>
      </c>
      <c r="C30" s="38"/>
      <c r="D30" s="41"/>
      <c r="E30" s="42"/>
      <c r="F30" s="40" t="s">
        <v>103</v>
      </c>
      <c r="G30" s="7"/>
      <c r="H30" s="54"/>
      <c r="I30" s="78" t="e">
        <f>J30/$I$6/$I$7</f>
        <v>#DIV/0!</v>
      </c>
      <c r="J30" s="77">
        <f>SUM(J31:J36)</f>
        <v>0</v>
      </c>
    </row>
    <row r="31" spans="2:10" ht="16.5" customHeight="1">
      <c r="B31" s="52"/>
      <c r="C31" s="120" t="s">
        <v>31</v>
      </c>
      <c r="D31" s="41"/>
      <c r="E31" s="42"/>
      <c r="F31" s="45" t="s">
        <v>104</v>
      </c>
      <c r="G31" s="41"/>
      <c r="H31" s="42"/>
      <c r="I31" s="78"/>
      <c r="J31" s="77">
        <f t="shared" si="0"/>
        <v>0</v>
      </c>
    </row>
    <row r="32" spans="2:10" ht="16.5" customHeight="1">
      <c r="B32" s="52"/>
      <c r="C32" s="120" t="s">
        <v>38</v>
      </c>
      <c r="D32" s="53"/>
      <c r="E32" s="42"/>
      <c r="F32" s="45" t="s">
        <v>109</v>
      </c>
      <c r="G32" s="7"/>
      <c r="H32" s="54"/>
      <c r="I32" s="78"/>
      <c r="J32" s="77">
        <f t="shared" si="0"/>
        <v>0</v>
      </c>
    </row>
    <row r="33" spans="2:10" ht="16.5" customHeight="1">
      <c r="B33" s="52"/>
      <c r="C33" s="38" t="s">
        <v>44</v>
      </c>
      <c r="D33" s="53"/>
      <c r="E33" s="55"/>
      <c r="F33" s="45" t="s">
        <v>113</v>
      </c>
      <c r="G33" s="7"/>
      <c r="H33" s="54"/>
      <c r="I33" s="78"/>
      <c r="J33" s="77">
        <f t="shared" si="0"/>
        <v>0</v>
      </c>
    </row>
    <row r="34" spans="2:10" ht="16.5" customHeight="1">
      <c r="B34" s="52"/>
      <c r="C34" s="120" t="s">
        <v>56</v>
      </c>
      <c r="D34" s="53"/>
      <c r="E34" s="42"/>
      <c r="F34" s="45" t="s">
        <v>121</v>
      </c>
      <c r="G34" s="7"/>
      <c r="H34" s="54"/>
      <c r="I34" s="78"/>
      <c r="J34" s="77">
        <f t="shared" si="0"/>
        <v>0</v>
      </c>
    </row>
    <row r="35" spans="2:10" ht="16.5" customHeight="1">
      <c r="B35" s="52"/>
      <c r="C35" s="120" t="s">
        <v>61</v>
      </c>
      <c r="D35" s="53"/>
      <c r="E35" s="42"/>
      <c r="F35" s="45" t="s">
        <v>125</v>
      </c>
      <c r="G35" s="7"/>
      <c r="H35" s="54"/>
      <c r="I35" s="78"/>
      <c r="J35" s="77">
        <f t="shared" si="0"/>
        <v>0</v>
      </c>
    </row>
    <row r="36" spans="2:10" ht="16.5" customHeight="1">
      <c r="B36" s="52"/>
      <c r="C36" s="120" t="s">
        <v>71</v>
      </c>
      <c r="D36" s="53"/>
      <c r="E36" s="42"/>
      <c r="F36" s="45" t="s">
        <v>130</v>
      </c>
      <c r="G36" s="7"/>
      <c r="H36" s="54"/>
      <c r="I36" s="78"/>
      <c r="J36" s="77">
        <f t="shared" si="0"/>
        <v>0</v>
      </c>
    </row>
    <row r="37" spans="2:10" ht="16.5" customHeight="1">
      <c r="B37" s="119" t="s">
        <v>131</v>
      </c>
      <c r="C37" s="38"/>
      <c r="D37" s="41"/>
      <c r="E37" s="42"/>
      <c r="F37" s="40" t="s">
        <v>132</v>
      </c>
      <c r="G37" s="7"/>
      <c r="H37" s="54"/>
      <c r="I37" s="78" t="e">
        <f>J37/$I$6/$I$7</f>
        <v>#DIV/0!</v>
      </c>
      <c r="J37" s="77">
        <f>SUM(J38:J43)</f>
        <v>0</v>
      </c>
    </row>
    <row r="38" spans="2:10" ht="16.5" customHeight="1">
      <c r="B38" s="52"/>
      <c r="C38" s="120" t="s">
        <v>31</v>
      </c>
      <c r="D38" s="41"/>
      <c r="E38" s="42"/>
      <c r="F38" s="45" t="s">
        <v>133</v>
      </c>
      <c r="G38" s="41"/>
      <c r="H38" s="42"/>
      <c r="I38" s="78"/>
      <c r="J38" s="77">
        <f t="shared" si="0"/>
        <v>0</v>
      </c>
    </row>
    <row r="39" spans="2:10" ht="16.5" customHeight="1">
      <c r="B39" s="52"/>
      <c r="C39" s="120" t="s">
        <v>38</v>
      </c>
      <c r="D39" s="53"/>
      <c r="E39" s="42"/>
      <c r="F39" s="45" t="s">
        <v>138</v>
      </c>
      <c r="G39" s="7"/>
      <c r="H39" s="54"/>
      <c r="I39" s="78"/>
      <c r="J39" s="77">
        <f t="shared" si="0"/>
        <v>0</v>
      </c>
    </row>
    <row r="40" spans="2:10" ht="16.5" customHeight="1">
      <c r="B40" s="52"/>
      <c r="C40" s="38" t="s">
        <v>44</v>
      </c>
      <c r="D40" s="53"/>
      <c r="E40" s="55"/>
      <c r="F40" s="45" t="s">
        <v>142</v>
      </c>
      <c r="G40" s="7"/>
      <c r="H40" s="54"/>
      <c r="I40" s="78"/>
      <c r="J40" s="77">
        <f t="shared" si="0"/>
        <v>0</v>
      </c>
    </row>
    <row r="41" spans="2:10" ht="16.5" customHeight="1">
      <c r="B41" s="52"/>
      <c r="C41" s="120" t="s">
        <v>56</v>
      </c>
      <c r="D41" s="53"/>
      <c r="E41" s="42"/>
      <c r="F41" s="45" t="s">
        <v>150</v>
      </c>
      <c r="G41" s="7"/>
      <c r="H41" s="54"/>
      <c r="I41" s="78"/>
      <c r="J41" s="77">
        <f t="shared" si="0"/>
        <v>0</v>
      </c>
    </row>
    <row r="42" spans="2:10" ht="16.5" customHeight="1">
      <c r="B42" s="52"/>
      <c r="C42" s="120" t="s">
        <v>61</v>
      </c>
      <c r="D42" s="53"/>
      <c r="E42" s="42"/>
      <c r="F42" s="45" t="s">
        <v>154</v>
      </c>
      <c r="G42" s="7"/>
      <c r="H42" s="54"/>
      <c r="I42" s="78"/>
      <c r="J42" s="77">
        <f t="shared" si="0"/>
        <v>0</v>
      </c>
    </row>
    <row r="43" spans="2:10">
      <c r="B43" s="52"/>
      <c r="C43" s="120" t="s">
        <v>71</v>
      </c>
      <c r="D43" s="53"/>
      <c r="E43" s="42"/>
      <c r="F43" s="45" t="s">
        <v>159</v>
      </c>
      <c r="G43" s="7"/>
      <c r="H43" s="54"/>
      <c r="I43" s="78"/>
      <c r="J43" s="77">
        <f t="shared" si="0"/>
        <v>0</v>
      </c>
    </row>
    <row r="44" spans="2:10">
      <c r="B44" s="234" t="s">
        <v>229</v>
      </c>
      <c r="C44" s="235"/>
      <c r="D44" s="235"/>
      <c r="E44" s="236"/>
      <c r="F44" s="46"/>
      <c r="G44" s="56"/>
      <c r="H44" s="57"/>
      <c r="I44" s="84" t="e">
        <f>J44/$I$6/$I$7</f>
        <v>#DIV/0!</v>
      </c>
      <c r="J44" s="80">
        <f>J13-J15</f>
        <v>0</v>
      </c>
    </row>
    <row r="45" spans="2:10">
      <c r="B45" s="234" t="s">
        <v>160</v>
      </c>
      <c r="C45" s="235"/>
      <c r="D45" s="235"/>
      <c r="E45" s="236"/>
      <c r="F45" s="58"/>
      <c r="G45" s="59"/>
      <c r="H45" s="60"/>
      <c r="I45" s="85"/>
      <c r="J45" s="80" t="e">
        <f>J44/J8</f>
        <v>#DIV/0!</v>
      </c>
    </row>
    <row r="46" spans="2:10">
      <c r="B46" s="37" t="s">
        <v>161</v>
      </c>
      <c r="C46" s="38"/>
      <c r="D46" s="53"/>
      <c r="E46" s="42"/>
      <c r="F46" s="40" t="s">
        <v>230</v>
      </c>
      <c r="G46" s="38"/>
      <c r="H46" s="39"/>
      <c r="I46" s="78"/>
      <c r="J46" s="77">
        <f>SUM(J47:J49)</f>
        <v>0</v>
      </c>
    </row>
    <row r="47" spans="2:10">
      <c r="B47" s="52"/>
      <c r="C47" s="38" t="s">
        <v>162</v>
      </c>
      <c r="D47" s="41"/>
      <c r="E47" s="42"/>
      <c r="F47" s="121" t="s">
        <v>163</v>
      </c>
      <c r="G47" s="7"/>
      <c r="H47" s="54"/>
      <c r="I47" s="78"/>
      <c r="J47" s="77">
        <f t="shared" si="0"/>
        <v>0</v>
      </c>
    </row>
    <row r="48" spans="2:10">
      <c r="B48" s="61"/>
      <c r="C48" s="123" t="s">
        <v>31</v>
      </c>
      <c r="D48" s="62"/>
      <c r="E48" s="63"/>
      <c r="F48" s="121" t="s">
        <v>164</v>
      </c>
      <c r="G48" s="7"/>
      <c r="H48" s="54"/>
      <c r="I48" s="78"/>
      <c r="J48" s="77">
        <f t="shared" si="0"/>
        <v>0</v>
      </c>
    </row>
    <row r="49" spans="2:10">
      <c r="B49" s="52"/>
      <c r="C49" s="38" t="s">
        <v>165</v>
      </c>
      <c r="D49" s="41"/>
      <c r="E49" s="42"/>
      <c r="F49" s="121" t="s">
        <v>166</v>
      </c>
      <c r="G49" s="7"/>
      <c r="H49" s="54"/>
      <c r="I49" s="78"/>
      <c r="J49" s="77">
        <f t="shared" si="0"/>
        <v>0</v>
      </c>
    </row>
    <row r="50" spans="2:10">
      <c r="B50" s="234" t="s">
        <v>231</v>
      </c>
      <c r="C50" s="235"/>
      <c r="D50" s="235"/>
      <c r="E50" s="236"/>
      <c r="F50" s="64"/>
      <c r="G50" s="65"/>
      <c r="H50" s="66"/>
      <c r="I50" s="86" t="e">
        <f>J50/$I$6/$I$7</f>
        <v>#DIV/0!</v>
      </c>
      <c r="J50" s="87">
        <f>J44-J46</f>
        <v>0</v>
      </c>
    </row>
    <row r="51" spans="2:10">
      <c r="B51" s="237" t="s">
        <v>167</v>
      </c>
      <c r="C51" s="238"/>
      <c r="D51" s="238"/>
      <c r="E51" s="239"/>
      <c r="F51" s="67"/>
      <c r="G51" s="68"/>
      <c r="H51" s="69"/>
      <c r="I51" s="88"/>
      <c r="J51" s="89" t="e">
        <f>J50/J8</f>
        <v>#DIV/0!</v>
      </c>
    </row>
  </sheetData>
  <mergeCells count="10">
    <mergeCell ref="B14:E14"/>
    <mergeCell ref="B44:E44"/>
    <mergeCell ref="B45:E45"/>
    <mergeCell ref="B50:E50"/>
    <mergeCell ref="B51:E51"/>
    <mergeCell ref="A1:N1"/>
    <mergeCell ref="A2:N2"/>
    <mergeCell ref="B4:J4"/>
    <mergeCell ref="F5:H5"/>
    <mergeCell ref="B13:E13"/>
  </mergeCells>
  <phoneticPr fontId="23" type="noConversion"/>
  <dataValidations count="2">
    <dataValidation type="list" allowBlank="1" showInputMessage="1" showErrorMessage="1" sqref="J1:J3" xr:uid="{00000000-0002-0000-0300-000000000000}">
      <formula1>$O$5:$O$7</formula1>
    </dataValidation>
    <dataValidation type="textLength" allowBlank="1" showInputMessage="1" showErrorMessage="1" prompt="必输项，40个字符" sqref="I49 I51 H49:H51" xr:uid="{00000000-0002-0000-0300-000001000000}">
      <formula1>1</formula1>
      <formula2>200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G11"/>
  <sheetViews>
    <sheetView showGridLines="0" workbookViewId="0">
      <selection activeCell="D18" sqref="D18"/>
    </sheetView>
  </sheetViews>
  <sheetFormatPr baseColWidth="10" defaultColWidth="9" defaultRowHeight="13"/>
  <cols>
    <col min="3" max="3" width="15.796875" style="19" customWidth="1"/>
    <col min="4" max="4" width="15.19921875" customWidth="1"/>
    <col min="5" max="5" width="15.3984375" style="19" customWidth="1"/>
    <col min="6" max="6" width="22.3984375" customWidth="1"/>
  </cols>
  <sheetData>
    <row r="2" spans="3:7" ht="16">
      <c r="C2" s="20"/>
      <c r="D2" s="21"/>
      <c r="E2" s="20" t="s">
        <v>232</v>
      </c>
      <c r="F2" s="20" t="s">
        <v>233</v>
      </c>
      <c r="G2" s="21"/>
    </row>
    <row r="3" spans="3:7" ht="16">
      <c r="C3" s="20" t="s">
        <v>26</v>
      </c>
      <c r="D3" s="21"/>
      <c r="E3" s="20">
        <v>1</v>
      </c>
      <c r="F3" s="21" t="s">
        <v>234</v>
      </c>
      <c r="G3" s="21"/>
    </row>
    <row r="4" spans="3:7" ht="16">
      <c r="C4" s="240" t="s">
        <v>160</v>
      </c>
      <c r="D4" s="21" t="s">
        <v>235</v>
      </c>
      <c r="E4" s="20">
        <v>2</v>
      </c>
      <c r="F4" s="21" t="s">
        <v>236</v>
      </c>
      <c r="G4" s="21"/>
    </row>
    <row r="5" spans="3:7" ht="16">
      <c r="C5" s="240"/>
      <c r="D5" s="21" t="s">
        <v>237</v>
      </c>
      <c r="E5" s="20">
        <v>3</v>
      </c>
      <c r="F5" s="21" t="s">
        <v>238</v>
      </c>
      <c r="G5" s="21"/>
    </row>
    <row r="6" spans="3:7" ht="16">
      <c r="C6" s="240"/>
      <c r="D6" s="21" t="s">
        <v>239</v>
      </c>
      <c r="E6" s="20">
        <v>4</v>
      </c>
      <c r="F6" s="21" t="s">
        <v>240</v>
      </c>
      <c r="G6" s="21"/>
    </row>
    <row r="7" spans="3:7" ht="16">
      <c r="C7" s="240"/>
      <c r="D7" s="21" t="s">
        <v>160</v>
      </c>
      <c r="E7" s="20">
        <v>5</v>
      </c>
      <c r="F7" s="21" t="s">
        <v>241</v>
      </c>
      <c r="G7" s="21"/>
    </row>
    <row r="8" spans="3:7" ht="16">
      <c r="C8" s="20" t="s">
        <v>242</v>
      </c>
      <c r="D8" s="21"/>
      <c r="E8" s="20">
        <v>6</v>
      </c>
      <c r="F8" s="21" t="s">
        <v>243</v>
      </c>
      <c r="G8" s="21"/>
    </row>
    <row r="9" spans="3:7" ht="16">
      <c r="C9" s="20" t="s">
        <v>167</v>
      </c>
      <c r="D9" s="21"/>
      <c r="E9" s="20">
        <v>7</v>
      </c>
      <c r="F9" s="21" t="s">
        <v>244</v>
      </c>
      <c r="G9" s="21"/>
    </row>
    <row r="10" spans="3:7" ht="16">
      <c r="C10" s="20"/>
      <c r="D10" s="21"/>
      <c r="E10" s="20"/>
      <c r="F10" s="21"/>
      <c r="G10" s="21"/>
    </row>
    <row r="11" spans="3:7" ht="16">
      <c r="C11" s="20"/>
      <c r="D11" s="21"/>
      <c r="E11" s="20"/>
      <c r="F11" s="21"/>
      <c r="G11" s="21"/>
    </row>
  </sheetData>
  <mergeCells count="1">
    <mergeCell ref="C4:C7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27"/>
  <sheetViews>
    <sheetView workbookViewId="0">
      <selection activeCell="B18" sqref="B18:B22"/>
    </sheetView>
  </sheetViews>
  <sheetFormatPr baseColWidth="10" defaultColWidth="9.3984375" defaultRowHeight="16"/>
  <cols>
    <col min="1" max="1" width="19.59765625" style="4" customWidth="1"/>
    <col min="2" max="2" width="18.3984375" style="5" customWidth="1"/>
    <col min="3" max="3" width="35.19921875" style="5" customWidth="1"/>
    <col min="4" max="4" width="36" style="5" customWidth="1"/>
    <col min="5" max="6" width="9.3984375" style="5"/>
    <col min="7" max="7" width="21.59765625" style="5" customWidth="1"/>
    <col min="8" max="16384" width="9.3984375" style="5"/>
  </cols>
  <sheetData>
    <row r="2" spans="1:9" ht="17">
      <c r="A2" s="17"/>
      <c r="B2" s="18" t="s">
        <v>197</v>
      </c>
      <c r="C2" s="18" t="s">
        <v>245</v>
      </c>
      <c r="D2" s="18" t="s">
        <v>246</v>
      </c>
    </row>
    <row r="3" spans="1:9" ht="17">
      <c r="A3" s="241"/>
      <c r="B3" s="243" t="s">
        <v>195</v>
      </c>
      <c r="C3" s="8" t="s">
        <v>247</v>
      </c>
      <c r="D3" s="8" t="s">
        <v>248</v>
      </c>
      <c r="G3" s="5" t="s">
        <v>249</v>
      </c>
    </row>
    <row r="4" spans="1:9" ht="17">
      <c r="A4" s="241"/>
      <c r="B4" s="243"/>
      <c r="C4" s="8" t="s">
        <v>250</v>
      </c>
      <c r="D4" s="8"/>
      <c r="G4" s="5" t="s">
        <v>251</v>
      </c>
    </row>
    <row r="5" spans="1:9" ht="17">
      <c r="A5" s="242">
        <v>1</v>
      </c>
      <c r="B5" s="243" t="s">
        <v>252</v>
      </c>
      <c r="C5" s="8" t="s">
        <v>33</v>
      </c>
      <c r="D5" s="8" t="s">
        <v>253</v>
      </c>
    </row>
    <row r="6" spans="1:9" ht="17">
      <c r="A6" s="242"/>
      <c r="B6" s="243"/>
      <c r="C6" s="8" t="s">
        <v>254</v>
      </c>
      <c r="D6" s="9"/>
    </row>
    <row r="7" spans="1:9" ht="17">
      <c r="A7" s="242"/>
      <c r="B7" s="243"/>
      <c r="C7" s="8" t="s">
        <v>255</v>
      </c>
      <c r="D7" s="8" t="s">
        <v>256</v>
      </c>
      <c r="G7" s="5" t="s">
        <v>257</v>
      </c>
    </row>
    <row r="8" spans="1:9" ht="17">
      <c r="A8" s="242">
        <v>2</v>
      </c>
      <c r="B8" s="243" t="s">
        <v>258</v>
      </c>
      <c r="C8" s="243" t="s">
        <v>259</v>
      </c>
      <c r="D8" s="8" t="s">
        <v>260</v>
      </c>
      <c r="G8" s="5" t="s">
        <v>261</v>
      </c>
    </row>
    <row r="9" spans="1:9">
      <c r="A9" s="242"/>
      <c r="B9" s="243"/>
      <c r="C9" s="243"/>
      <c r="D9" s="9"/>
      <c r="G9" s="1" t="s">
        <v>262</v>
      </c>
    </row>
    <row r="10" spans="1:9" ht="17">
      <c r="A10" s="242"/>
      <c r="B10" s="243"/>
      <c r="C10" s="243"/>
      <c r="D10" s="8" t="s">
        <v>263</v>
      </c>
      <c r="G10" s="5" t="s">
        <v>264</v>
      </c>
    </row>
    <row r="11" spans="1:9">
      <c r="A11" s="242"/>
      <c r="B11" s="243"/>
      <c r="C11" s="243"/>
      <c r="D11" s="9"/>
      <c r="G11" s="5" t="s">
        <v>265</v>
      </c>
    </row>
    <row r="12" spans="1:9" ht="17">
      <c r="A12" s="242"/>
      <c r="B12" s="243"/>
      <c r="C12" s="8" t="s">
        <v>266</v>
      </c>
      <c r="D12" s="8" t="s">
        <v>267</v>
      </c>
      <c r="G12" s="5" t="s">
        <v>268</v>
      </c>
    </row>
    <row r="13" spans="1:9" ht="17">
      <c r="A13" s="242">
        <v>3</v>
      </c>
      <c r="B13" s="243" t="s">
        <v>269</v>
      </c>
      <c r="C13" s="243" t="s">
        <v>270</v>
      </c>
      <c r="D13" s="8" t="s">
        <v>260</v>
      </c>
      <c r="G13" s="5" t="s">
        <v>271</v>
      </c>
    </row>
    <row r="14" spans="1:9">
      <c r="A14" s="242"/>
      <c r="B14" s="243"/>
      <c r="C14" s="243"/>
      <c r="D14" s="9"/>
      <c r="I14" s="5" t="s">
        <v>272</v>
      </c>
    </row>
    <row r="15" spans="1:9" ht="17">
      <c r="A15" s="242"/>
      <c r="B15" s="243"/>
      <c r="C15" s="243"/>
      <c r="D15" s="8" t="s">
        <v>273</v>
      </c>
      <c r="I15" s="5" t="s">
        <v>274</v>
      </c>
    </row>
    <row r="16" spans="1:9">
      <c r="A16" s="242"/>
      <c r="B16" s="243"/>
      <c r="C16" s="243"/>
      <c r="D16" s="9"/>
      <c r="I16" s="5" t="s">
        <v>275</v>
      </c>
    </row>
    <row r="17" spans="1:9" ht="17">
      <c r="A17" s="242"/>
      <c r="B17" s="243"/>
      <c r="C17" s="8" t="s">
        <v>276</v>
      </c>
      <c r="D17" s="8" t="s">
        <v>277</v>
      </c>
      <c r="I17" s="5" t="s">
        <v>278</v>
      </c>
    </row>
    <row r="18" spans="1:9" ht="17">
      <c r="A18" s="242">
        <v>4</v>
      </c>
      <c r="B18" s="243" t="s">
        <v>279</v>
      </c>
      <c r="C18" s="243" t="s">
        <v>270</v>
      </c>
      <c r="D18" s="8" t="s">
        <v>260</v>
      </c>
      <c r="G18" s="5" t="s">
        <v>280</v>
      </c>
    </row>
    <row r="19" spans="1:9">
      <c r="A19" s="242"/>
      <c r="B19" s="243"/>
      <c r="C19" s="243"/>
      <c r="D19" s="9"/>
    </row>
    <row r="20" spans="1:9" ht="17">
      <c r="A20" s="242"/>
      <c r="B20" s="243"/>
      <c r="C20" s="243"/>
      <c r="D20" s="8" t="s">
        <v>281</v>
      </c>
    </row>
    <row r="21" spans="1:9">
      <c r="A21" s="242"/>
      <c r="B21" s="243"/>
      <c r="C21" s="243"/>
      <c r="D21" s="9"/>
    </row>
    <row r="22" spans="1:9" ht="17">
      <c r="A22" s="242"/>
      <c r="B22" s="243"/>
      <c r="C22" s="8" t="s">
        <v>276</v>
      </c>
      <c r="D22" s="8" t="s">
        <v>282</v>
      </c>
    </row>
    <row r="23" spans="1:9" ht="17">
      <c r="A23" s="242">
        <v>5</v>
      </c>
      <c r="B23" s="243" t="s">
        <v>283</v>
      </c>
      <c r="C23" s="243" t="s">
        <v>270</v>
      </c>
      <c r="D23" s="8" t="s">
        <v>260</v>
      </c>
    </row>
    <row r="24" spans="1:9">
      <c r="A24" s="242"/>
      <c r="B24" s="243"/>
      <c r="C24" s="243"/>
      <c r="D24" s="9"/>
    </row>
    <row r="25" spans="1:9" ht="17">
      <c r="A25" s="242"/>
      <c r="B25" s="243"/>
      <c r="C25" s="243"/>
      <c r="D25" s="8" t="s">
        <v>284</v>
      </c>
    </row>
    <row r="26" spans="1:9">
      <c r="A26" s="242"/>
      <c r="B26" s="243"/>
      <c r="C26" s="243"/>
      <c r="D26" s="9"/>
    </row>
    <row r="27" spans="1:9" ht="17">
      <c r="A27" s="242"/>
      <c r="B27" s="243"/>
      <c r="C27" s="8" t="s">
        <v>276</v>
      </c>
      <c r="D27" s="8" t="s">
        <v>239</v>
      </c>
    </row>
  </sheetData>
  <mergeCells count="16">
    <mergeCell ref="C8:C11"/>
    <mergeCell ref="C13:C16"/>
    <mergeCell ref="C18:C21"/>
    <mergeCell ref="C23:C26"/>
    <mergeCell ref="A23:A27"/>
    <mergeCell ref="B23:B27"/>
    <mergeCell ref="B3:B4"/>
    <mergeCell ref="B5:B7"/>
    <mergeCell ref="B8:B12"/>
    <mergeCell ref="B13:B17"/>
    <mergeCell ref="B18:B22"/>
    <mergeCell ref="A3:A4"/>
    <mergeCell ref="A5:A7"/>
    <mergeCell ref="A8:A12"/>
    <mergeCell ref="A13:A17"/>
    <mergeCell ref="A18:A22"/>
  </mergeCells>
  <phoneticPr fontId="2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514D-0CE6-8D48-AB81-6DA11FF6B702}">
  <sheetPr>
    <pageSetUpPr fitToPage="1"/>
  </sheetPr>
  <dimension ref="A1:G35"/>
  <sheetViews>
    <sheetView tabSelected="1" zoomScale="150" zoomScaleNormal="150" workbookViewId="0">
      <selection activeCell="C14" sqref="C14"/>
    </sheetView>
  </sheetViews>
  <sheetFormatPr baseColWidth="10" defaultRowHeight="13"/>
  <cols>
    <col min="1" max="1" width="8.59765625" style="197" customWidth="1"/>
    <col min="2" max="2" width="14.59765625" customWidth="1"/>
    <col min="3" max="3" width="16.3984375" customWidth="1"/>
    <col min="4" max="4" width="35.19921875" style="128" customWidth="1"/>
    <col min="5" max="5" width="104.796875" style="207" customWidth="1"/>
    <col min="6" max="6" width="76.19921875" bestFit="1" customWidth="1"/>
  </cols>
  <sheetData>
    <row r="1" spans="1:7" ht="16">
      <c r="A1" s="13" t="s">
        <v>484</v>
      </c>
      <c r="B1" s="12" t="s">
        <v>489</v>
      </c>
      <c r="C1" s="13" t="s">
        <v>245</v>
      </c>
      <c r="D1" s="124" t="s">
        <v>480</v>
      </c>
      <c r="E1" s="124" t="s">
        <v>481</v>
      </c>
      <c r="F1" s="14" t="s">
        <v>246</v>
      </c>
      <c r="G1" s="5"/>
    </row>
    <row r="2" spans="1:7" ht="16">
      <c r="A2" s="245" t="s">
        <v>483</v>
      </c>
      <c r="B2" s="131" t="s">
        <v>294</v>
      </c>
      <c r="C2" s="148" t="s">
        <v>294</v>
      </c>
      <c r="D2" s="125" t="s">
        <v>294</v>
      </c>
      <c r="E2" s="196" t="s">
        <v>467</v>
      </c>
      <c r="F2" s="130"/>
      <c r="G2" s="5"/>
    </row>
    <row r="3" spans="1:7" ht="16">
      <c r="A3" s="245"/>
      <c r="B3" s="131" t="s">
        <v>296</v>
      </c>
      <c r="C3" s="148" t="s">
        <v>296</v>
      </c>
      <c r="D3" s="125" t="s">
        <v>296</v>
      </c>
      <c r="E3" s="196" t="s">
        <v>468</v>
      </c>
      <c r="F3" s="130"/>
      <c r="G3" s="5"/>
    </row>
    <row r="4" spans="1:7" ht="16">
      <c r="A4" s="245"/>
      <c r="B4" s="131" t="s">
        <v>299</v>
      </c>
      <c r="C4" s="148" t="s">
        <v>362</v>
      </c>
      <c r="D4" s="129" t="s">
        <v>299</v>
      </c>
      <c r="E4" s="210" t="s">
        <v>371</v>
      </c>
      <c r="F4" s="148"/>
      <c r="G4" s="5"/>
    </row>
    <row r="5" spans="1:7" ht="16">
      <c r="A5" s="246" t="s">
        <v>485</v>
      </c>
      <c r="B5" s="131" t="s">
        <v>293</v>
      </c>
      <c r="C5" s="148" t="s">
        <v>297</v>
      </c>
      <c r="D5" s="125" t="s">
        <v>372</v>
      </c>
      <c r="E5" s="210" t="s">
        <v>469</v>
      </c>
      <c r="F5" s="148" t="s">
        <v>286</v>
      </c>
      <c r="G5" s="5"/>
    </row>
    <row r="6" spans="1:7" ht="16">
      <c r="A6" s="247"/>
      <c r="B6" s="244" t="s">
        <v>300</v>
      </c>
      <c r="C6" s="148" t="s">
        <v>307</v>
      </c>
      <c r="D6" s="125" t="s">
        <v>373</v>
      </c>
      <c r="E6" s="210" t="s">
        <v>470</v>
      </c>
      <c r="F6" s="15"/>
      <c r="G6" s="5"/>
    </row>
    <row r="7" spans="1:7" ht="16">
      <c r="A7" s="247"/>
      <c r="B7" s="244"/>
      <c r="C7" s="148" t="s">
        <v>361</v>
      </c>
      <c r="D7" s="125" t="s">
        <v>374</v>
      </c>
      <c r="E7" s="210" t="s">
        <v>471</v>
      </c>
      <c r="F7" s="148"/>
      <c r="G7" s="5"/>
    </row>
    <row r="8" spans="1:7" ht="16">
      <c r="A8" s="247"/>
      <c r="B8" s="131"/>
      <c r="C8" s="148"/>
      <c r="D8" s="149" t="s">
        <v>375</v>
      </c>
      <c r="E8" s="210" t="s">
        <v>391</v>
      </c>
      <c r="F8" s="148"/>
      <c r="G8" s="5"/>
    </row>
    <row r="9" spans="1:7" ht="16">
      <c r="A9" s="247"/>
      <c r="B9" s="131" t="s">
        <v>302</v>
      </c>
      <c r="C9" s="16" t="s">
        <v>356</v>
      </c>
      <c r="D9" s="126" t="s">
        <v>376</v>
      </c>
      <c r="E9" s="211" t="s">
        <v>392</v>
      </c>
      <c r="F9" s="3"/>
      <c r="G9" s="5"/>
    </row>
    <row r="10" spans="1:7" ht="16">
      <c r="A10" s="247"/>
      <c r="B10" s="131" t="s">
        <v>303</v>
      </c>
      <c r="C10" s="16" t="s">
        <v>360</v>
      </c>
      <c r="D10" s="129" t="s">
        <v>377</v>
      </c>
      <c r="E10" s="211" t="s">
        <v>393</v>
      </c>
      <c r="F10" s="3"/>
      <c r="G10" s="5"/>
    </row>
    <row r="11" spans="1:7" ht="16">
      <c r="A11" s="247"/>
      <c r="B11" s="131"/>
      <c r="C11" s="16"/>
      <c r="D11" s="129" t="s">
        <v>395</v>
      </c>
      <c r="E11" s="211" t="s">
        <v>399</v>
      </c>
      <c r="F11" s="16"/>
      <c r="G11" s="5"/>
    </row>
    <row r="12" spans="1:7" ht="16">
      <c r="A12" s="247"/>
      <c r="B12" s="131"/>
      <c r="C12" s="2" t="s">
        <v>367</v>
      </c>
      <c r="D12" s="129" t="s">
        <v>385</v>
      </c>
      <c r="E12" s="212" t="s">
        <v>396</v>
      </c>
      <c r="F12" s="16" t="s">
        <v>366</v>
      </c>
      <c r="G12" s="5"/>
    </row>
    <row r="13" spans="1:7" ht="16">
      <c r="A13" s="248"/>
      <c r="B13" s="131"/>
      <c r="C13" s="2" t="s">
        <v>368</v>
      </c>
      <c r="D13" s="129" t="s">
        <v>386</v>
      </c>
      <c r="E13" s="212" t="s">
        <v>397</v>
      </c>
      <c r="F13" s="16" t="s">
        <v>365</v>
      </c>
      <c r="G13" s="5"/>
    </row>
    <row r="14" spans="1:7" ht="16">
      <c r="A14" s="246" t="s">
        <v>486</v>
      </c>
      <c r="B14" s="244" t="s">
        <v>295</v>
      </c>
      <c r="C14" s="148" t="s">
        <v>247</v>
      </c>
      <c r="D14" s="125" t="s">
        <v>378</v>
      </c>
      <c r="E14" s="210" t="s">
        <v>379</v>
      </c>
      <c r="F14" s="148" t="s">
        <v>287</v>
      </c>
      <c r="G14" s="5"/>
    </row>
    <row r="15" spans="1:7" ht="16">
      <c r="A15" s="247"/>
      <c r="B15" s="244"/>
      <c r="C15" s="148" t="s">
        <v>301</v>
      </c>
      <c r="D15" s="125" t="s">
        <v>380</v>
      </c>
      <c r="E15" s="210" t="s">
        <v>472</v>
      </c>
      <c r="F15" s="148" t="s">
        <v>473</v>
      </c>
      <c r="G15" s="5"/>
    </row>
    <row r="16" spans="1:7" ht="16">
      <c r="A16" s="247"/>
      <c r="B16" s="131"/>
      <c r="C16" s="148"/>
      <c r="D16" s="125" t="s">
        <v>387</v>
      </c>
      <c r="E16" s="210" t="s">
        <v>390</v>
      </c>
      <c r="F16" s="148"/>
      <c r="G16" s="5"/>
    </row>
    <row r="17" spans="1:7" ht="45">
      <c r="A17" s="247"/>
      <c r="B17" s="244" t="s">
        <v>305</v>
      </c>
      <c r="C17" s="148" t="s">
        <v>270</v>
      </c>
      <c r="D17" s="125" t="s">
        <v>382</v>
      </c>
      <c r="E17" s="210" t="s">
        <v>477</v>
      </c>
      <c r="F17" s="15" t="s">
        <v>475</v>
      </c>
      <c r="G17" s="5"/>
    </row>
    <row r="18" spans="1:7" ht="16">
      <c r="A18" s="247"/>
      <c r="B18" s="244"/>
      <c r="C18" s="148" t="s">
        <v>298</v>
      </c>
      <c r="D18" s="125" t="s">
        <v>381</v>
      </c>
      <c r="E18" s="205" t="s">
        <v>476</v>
      </c>
      <c r="F18" s="213"/>
      <c r="G18" s="5"/>
    </row>
    <row r="19" spans="1:7" ht="16">
      <c r="A19" s="247"/>
      <c r="B19" s="131"/>
      <c r="C19" s="148"/>
      <c r="D19" s="127" t="s">
        <v>388</v>
      </c>
      <c r="E19" s="210" t="s">
        <v>389</v>
      </c>
      <c r="F19" s="213"/>
      <c r="G19" s="5"/>
    </row>
    <row r="20" spans="1:7" ht="16">
      <c r="A20" s="247"/>
      <c r="B20" s="131" t="s">
        <v>306</v>
      </c>
      <c r="C20" s="16" t="s">
        <v>357</v>
      </c>
      <c r="D20" s="126" t="s">
        <v>383</v>
      </c>
      <c r="E20" s="204" t="s">
        <v>394</v>
      </c>
      <c r="F20" s="16"/>
      <c r="G20" s="5"/>
    </row>
    <row r="21" spans="1:7" ht="16">
      <c r="A21" s="247"/>
      <c r="B21" s="131"/>
      <c r="C21" s="16"/>
      <c r="D21" s="129" t="s">
        <v>398</v>
      </c>
      <c r="E21" s="204" t="s">
        <v>400</v>
      </c>
      <c r="F21" s="16"/>
      <c r="G21" s="5"/>
    </row>
    <row r="22" spans="1:7" ht="24">
      <c r="A22" s="248"/>
      <c r="B22" s="131"/>
      <c r="C22" s="145" t="s">
        <v>370</v>
      </c>
      <c r="D22" s="126" t="s">
        <v>384</v>
      </c>
      <c r="E22" s="204" t="s">
        <v>401</v>
      </c>
      <c r="F22" s="16"/>
      <c r="G22" s="5"/>
    </row>
    <row r="23" spans="1:7" ht="16">
      <c r="A23" s="246" t="s">
        <v>488</v>
      </c>
      <c r="B23" s="131" t="s">
        <v>308</v>
      </c>
      <c r="C23" s="148" t="s">
        <v>297</v>
      </c>
      <c r="D23" s="125" t="s">
        <v>402</v>
      </c>
      <c r="E23" s="196" t="s">
        <v>465</v>
      </c>
      <c r="F23" s="130" t="s">
        <v>478</v>
      </c>
      <c r="G23" s="5"/>
    </row>
    <row r="24" spans="1:7" ht="16">
      <c r="A24" s="247"/>
      <c r="B24" s="244" t="s">
        <v>304</v>
      </c>
      <c r="C24" s="148" t="s">
        <v>307</v>
      </c>
      <c r="D24" s="125" t="s">
        <v>403</v>
      </c>
      <c r="E24" s="196" t="s">
        <v>474</v>
      </c>
      <c r="F24" s="15" t="s">
        <v>479</v>
      </c>
      <c r="G24" s="5"/>
    </row>
    <row r="25" spans="1:7" ht="16">
      <c r="A25" s="247"/>
      <c r="B25" s="244"/>
      <c r="C25" s="148" t="s">
        <v>413</v>
      </c>
      <c r="D25" s="153"/>
      <c r="E25" s="206"/>
      <c r="F25" s="130"/>
      <c r="G25" s="5"/>
    </row>
    <row r="26" spans="1:7" ht="16">
      <c r="A26" s="247"/>
      <c r="B26" s="131" t="s">
        <v>309</v>
      </c>
      <c r="C26" s="16" t="s">
        <v>358</v>
      </c>
      <c r="D26" s="126" t="s">
        <v>404</v>
      </c>
      <c r="E26" s="204" t="s">
        <v>411</v>
      </c>
      <c r="F26" s="16"/>
      <c r="G26" s="5"/>
    </row>
    <row r="27" spans="1:7" ht="16">
      <c r="A27" s="247"/>
      <c r="B27" s="131"/>
      <c r="C27" s="154"/>
      <c r="D27" s="129" t="s">
        <v>406</v>
      </c>
      <c r="E27" s="204" t="s">
        <v>407</v>
      </c>
      <c r="F27" s="16"/>
      <c r="G27" s="5"/>
    </row>
    <row r="28" spans="1:7" ht="24">
      <c r="A28" s="248"/>
      <c r="B28" s="131"/>
      <c r="C28" s="145" t="s">
        <v>369</v>
      </c>
      <c r="D28" s="126" t="s">
        <v>405</v>
      </c>
      <c r="E28" s="204" t="s">
        <v>412</v>
      </c>
      <c r="F28" s="16"/>
      <c r="G28" s="5"/>
    </row>
    <row r="29" spans="1:7" ht="16">
      <c r="A29" s="245" t="s">
        <v>487</v>
      </c>
      <c r="B29" s="131" t="s">
        <v>310</v>
      </c>
      <c r="C29" s="148" t="s">
        <v>297</v>
      </c>
      <c r="D29" s="125" t="s">
        <v>408</v>
      </c>
      <c r="E29" s="196" t="s">
        <v>466</v>
      </c>
      <c r="F29" s="130" t="s">
        <v>288</v>
      </c>
      <c r="G29" s="5"/>
    </row>
    <row r="30" spans="1:7" ht="16">
      <c r="A30" s="245"/>
      <c r="B30" s="244" t="s">
        <v>311</v>
      </c>
      <c r="C30" s="148" t="s">
        <v>270</v>
      </c>
      <c r="D30" s="125" t="s">
        <v>409</v>
      </c>
      <c r="E30" s="196" t="s">
        <v>474</v>
      </c>
      <c r="F30" s="15" t="s">
        <v>479</v>
      </c>
      <c r="G30" s="5"/>
    </row>
    <row r="31" spans="1:7" ht="16">
      <c r="A31" s="245"/>
      <c r="B31" s="244"/>
      <c r="C31" s="148" t="s">
        <v>413</v>
      </c>
      <c r="D31" s="153"/>
      <c r="E31" s="206"/>
      <c r="F31" s="130"/>
      <c r="G31" s="5"/>
    </row>
    <row r="32" spans="1:7" ht="30">
      <c r="A32" s="245"/>
      <c r="B32" s="131" t="s">
        <v>312</v>
      </c>
      <c r="C32" s="16" t="s">
        <v>359</v>
      </c>
      <c r="D32" s="126" t="s">
        <v>410</v>
      </c>
      <c r="E32" s="204" t="s">
        <v>414</v>
      </c>
      <c r="F32" s="16"/>
      <c r="G32" s="5"/>
    </row>
    <row r="33" spans="1:6" ht="14">
      <c r="A33" s="208"/>
      <c r="B33" s="3"/>
      <c r="C33" s="3"/>
      <c r="D33" s="138" t="s">
        <v>320</v>
      </c>
      <c r="E33" s="139" t="s">
        <v>322</v>
      </c>
      <c r="F33" s="3"/>
    </row>
    <row r="34" spans="1:6" ht="30">
      <c r="A34" s="208"/>
      <c r="B34" s="3"/>
      <c r="C34" s="3"/>
      <c r="D34" s="201" t="s">
        <v>324</v>
      </c>
      <c r="E34" s="141" t="s">
        <v>502</v>
      </c>
      <c r="F34" s="3"/>
    </row>
    <row r="35" spans="1:6" ht="30">
      <c r="A35" s="208"/>
      <c r="B35" s="3"/>
      <c r="C35" s="3"/>
      <c r="D35" s="129" t="s">
        <v>511</v>
      </c>
      <c r="E35" s="209" t="s">
        <v>505</v>
      </c>
      <c r="F35" s="139" t="s">
        <v>506</v>
      </c>
    </row>
  </sheetData>
  <mergeCells count="10">
    <mergeCell ref="B24:B25"/>
    <mergeCell ref="A29:A32"/>
    <mergeCell ref="B30:B31"/>
    <mergeCell ref="A2:A4"/>
    <mergeCell ref="B6:B7"/>
    <mergeCell ref="B14:B15"/>
    <mergeCell ref="B17:B18"/>
    <mergeCell ref="A5:A13"/>
    <mergeCell ref="A14:A22"/>
    <mergeCell ref="A23:A28"/>
  </mergeCells>
  <phoneticPr fontId="23" type="noConversion"/>
  <pageMargins left="0.25" right="0.25" top="0.75" bottom="0.75" header="0.3" footer="0.3"/>
  <pageSetup paperSize="9" scale="6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5782-85B1-854F-BD74-F14C81C15679}">
  <dimension ref="A1:D10"/>
  <sheetViews>
    <sheetView zoomScale="130" zoomScaleNormal="130" workbookViewId="0">
      <selection activeCell="C5" sqref="C5"/>
    </sheetView>
  </sheetViews>
  <sheetFormatPr baseColWidth="10" defaultRowHeight="13"/>
  <cols>
    <col min="1" max="1" width="14.59765625" bestFit="1" customWidth="1"/>
    <col min="2" max="2" width="20.59765625" bestFit="1" customWidth="1"/>
    <col min="3" max="3" width="103" customWidth="1"/>
    <col min="4" max="4" width="62.59765625" customWidth="1"/>
  </cols>
  <sheetData>
    <row r="1" spans="1:4" s="198" customFormat="1" ht="18">
      <c r="A1" s="199" t="s">
        <v>484</v>
      </c>
      <c r="B1" s="199" t="s">
        <v>491</v>
      </c>
      <c r="C1" s="199" t="s">
        <v>481</v>
      </c>
      <c r="D1" s="199" t="s">
        <v>352</v>
      </c>
    </row>
    <row r="2" spans="1:4" ht="105">
      <c r="A2" s="249" t="s">
        <v>492</v>
      </c>
      <c r="B2" s="200" t="s">
        <v>495</v>
      </c>
      <c r="C2" s="203" t="s">
        <v>512</v>
      </c>
      <c r="D2" s="141" t="s">
        <v>510</v>
      </c>
    </row>
    <row r="3" spans="1:4" ht="81">
      <c r="A3" s="249"/>
      <c r="B3" s="200" t="s">
        <v>496</v>
      </c>
      <c r="C3" s="203" t="s">
        <v>507</v>
      </c>
      <c r="D3" s="3"/>
    </row>
    <row r="4" spans="1:4" ht="33">
      <c r="A4" s="249"/>
      <c r="B4" s="200" t="s">
        <v>490</v>
      </c>
      <c r="C4" s="203" t="s">
        <v>515</v>
      </c>
      <c r="D4" s="3"/>
    </row>
    <row r="5" spans="1:4" ht="49">
      <c r="A5" s="249"/>
      <c r="B5" s="200" t="s">
        <v>497</v>
      </c>
      <c r="C5" s="203" t="s">
        <v>508</v>
      </c>
      <c r="D5" s="3"/>
    </row>
    <row r="6" spans="1:4" ht="70">
      <c r="A6" s="249" t="s">
        <v>494</v>
      </c>
      <c r="B6" s="200" t="s">
        <v>289</v>
      </c>
      <c r="C6" s="139" t="s">
        <v>513</v>
      </c>
      <c r="D6" s="3"/>
    </row>
    <row r="7" spans="1:4" ht="45">
      <c r="A7" s="249"/>
      <c r="B7" s="200" t="s">
        <v>290</v>
      </c>
      <c r="C7" s="139" t="s">
        <v>509</v>
      </c>
      <c r="D7" s="3"/>
    </row>
    <row r="8" spans="1:4" ht="42">
      <c r="A8" s="249"/>
      <c r="B8" s="200" t="s">
        <v>291</v>
      </c>
      <c r="C8" s="139" t="s">
        <v>493</v>
      </c>
      <c r="D8" s="3"/>
    </row>
    <row r="9" spans="1:4" ht="30">
      <c r="A9" s="249"/>
      <c r="B9" s="200" t="s">
        <v>292</v>
      </c>
      <c r="C9" s="139" t="s">
        <v>514</v>
      </c>
      <c r="D9" s="3"/>
    </row>
    <row r="10" spans="1:4" ht="45">
      <c r="A10" s="142" t="s">
        <v>498</v>
      </c>
      <c r="B10" s="200" t="s">
        <v>500</v>
      </c>
      <c r="C10" s="139" t="s">
        <v>499</v>
      </c>
      <c r="D10" s="3"/>
    </row>
  </sheetData>
  <mergeCells count="2">
    <mergeCell ref="A2:A5"/>
    <mergeCell ref="A6:A9"/>
  </mergeCells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1C0D-23D3-2F4F-8E49-04AA60ABD560}">
  <dimension ref="A1:F30"/>
  <sheetViews>
    <sheetView topLeftCell="A6" zoomScale="160" zoomScaleNormal="160" workbookViewId="0">
      <selection activeCell="C17" sqref="C17"/>
    </sheetView>
  </sheetViews>
  <sheetFormatPr baseColWidth="10" defaultRowHeight="13"/>
  <cols>
    <col min="1" max="1" width="18.3984375" customWidth="1"/>
    <col min="2" max="2" width="14.796875" customWidth="1"/>
    <col min="3" max="3" width="15.59765625" customWidth="1"/>
    <col min="4" max="4" width="21.796875" customWidth="1"/>
    <col min="5" max="5" width="22.3984375" customWidth="1"/>
    <col min="6" max="6" width="32.19921875" customWidth="1"/>
  </cols>
  <sheetData>
    <row r="1" spans="1:6" ht="25">
      <c r="A1" s="250" t="s">
        <v>313</v>
      </c>
      <c r="B1" s="251"/>
      <c r="C1" s="251"/>
      <c r="D1" s="251"/>
      <c r="E1" s="251"/>
      <c r="F1" s="252"/>
    </row>
    <row r="2" spans="1:6">
      <c r="A2" s="138"/>
      <c r="B2" s="138" t="s">
        <v>319</v>
      </c>
      <c r="C2" s="138" t="s">
        <v>321</v>
      </c>
      <c r="D2" s="138" t="s">
        <v>315</v>
      </c>
      <c r="E2" s="138" t="s">
        <v>316</v>
      </c>
      <c r="F2" s="138" t="s">
        <v>352</v>
      </c>
    </row>
    <row r="3" spans="1:6" ht="40" customHeight="1">
      <c r="A3" s="138" t="s">
        <v>314</v>
      </c>
      <c r="B3" s="138" t="s">
        <v>320</v>
      </c>
      <c r="C3" s="139" t="s">
        <v>503</v>
      </c>
      <c r="D3" s="139" t="s">
        <v>317</v>
      </c>
      <c r="E3" s="139" t="s">
        <v>318</v>
      </c>
      <c r="F3" s="3"/>
    </row>
    <row r="4" spans="1:6" ht="46" customHeight="1">
      <c r="A4" s="138" t="s">
        <v>323</v>
      </c>
      <c r="B4" s="140" t="s">
        <v>324</v>
      </c>
      <c r="C4" s="139" t="s">
        <v>503</v>
      </c>
      <c r="D4" s="141" t="s">
        <v>328</v>
      </c>
      <c r="E4" s="141" t="s">
        <v>329</v>
      </c>
      <c r="F4" s="141" t="s">
        <v>501</v>
      </c>
    </row>
    <row r="5" spans="1:6" ht="40" customHeight="1">
      <c r="A5" s="138" t="s">
        <v>325</v>
      </c>
      <c r="B5" s="142" t="s">
        <v>299</v>
      </c>
      <c r="C5" s="139" t="s">
        <v>503</v>
      </c>
      <c r="D5" s="143" t="s">
        <v>363</v>
      </c>
      <c r="E5" s="143" t="s">
        <v>363</v>
      </c>
      <c r="F5" s="144"/>
    </row>
    <row r="6" spans="1:6" ht="40" customHeight="1">
      <c r="A6" s="138" t="s">
        <v>326</v>
      </c>
      <c r="B6" s="142" t="s">
        <v>327</v>
      </c>
      <c r="C6" s="139" t="s">
        <v>503</v>
      </c>
      <c r="D6" s="143" t="s">
        <v>364</v>
      </c>
      <c r="E6" s="143" t="s">
        <v>363</v>
      </c>
      <c r="F6" s="138"/>
    </row>
    <row r="8" spans="1:6" ht="73" customHeight="1">
      <c r="A8" s="258" t="s">
        <v>504</v>
      </c>
      <c r="B8" s="259"/>
      <c r="C8" s="259"/>
      <c r="D8" s="259"/>
      <c r="E8" s="259"/>
      <c r="F8" s="260"/>
    </row>
    <row r="9" spans="1:6" ht="12" customHeight="1" thickBot="1">
      <c r="A9" s="202"/>
      <c r="B9" s="132"/>
      <c r="C9" s="132"/>
      <c r="D9" s="132"/>
      <c r="E9" s="132"/>
      <c r="F9" s="132"/>
    </row>
    <row r="10" spans="1:6" ht="21" thickBot="1">
      <c r="A10" s="133" t="s">
        <v>330</v>
      </c>
      <c r="B10" s="133" t="s">
        <v>331</v>
      </c>
      <c r="C10" s="133" t="s">
        <v>332</v>
      </c>
      <c r="D10" s="136" t="s">
        <v>353</v>
      </c>
      <c r="E10" s="136" t="s">
        <v>352</v>
      </c>
    </row>
    <row r="11" spans="1:6" ht="17" customHeight="1" thickBot="1">
      <c r="A11" s="134" t="s">
        <v>333</v>
      </c>
      <c r="B11" s="135" t="s">
        <v>334</v>
      </c>
      <c r="C11" s="135" t="s">
        <v>335</v>
      </c>
      <c r="D11" s="137" t="s">
        <v>336</v>
      </c>
      <c r="E11" s="255" t="s">
        <v>354</v>
      </c>
    </row>
    <row r="12" spans="1:6" ht="17" customHeight="1" thickBot="1">
      <c r="A12" s="134" t="s">
        <v>337</v>
      </c>
      <c r="B12" s="135" t="s">
        <v>334</v>
      </c>
      <c r="C12" s="135" t="s">
        <v>335</v>
      </c>
      <c r="D12" s="137" t="s">
        <v>338</v>
      </c>
      <c r="E12" s="256"/>
    </row>
    <row r="13" spans="1:6" ht="17" customHeight="1" thickBot="1">
      <c r="A13" s="134" t="s">
        <v>339</v>
      </c>
      <c r="B13" s="135" t="s">
        <v>334</v>
      </c>
      <c r="C13" s="135" t="s">
        <v>340</v>
      </c>
      <c r="D13" s="137" t="s">
        <v>336</v>
      </c>
      <c r="E13" s="256"/>
    </row>
    <row r="14" spans="1:6" ht="17" customHeight="1" thickBot="1">
      <c r="A14" s="134" t="s">
        <v>341</v>
      </c>
      <c r="B14" s="135" t="s">
        <v>334</v>
      </c>
      <c r="C14" s="135" t="s">
        <v>340</v>
      </c>
      <c r="D14" s="137" t="s">
        <v>338</v>
      </c>
      <c r="E14" s="256"/>
    </row>
    <row r="15" spans="1:6" ht="17" customHeight="1" thickBot="1">
      <c r="A15" s="253"/>
      <c r="B15" s="254"/>
      <c r="C15" s="254"/>
      <c r="D15" s="254"/>
      <c r="E15" s="256"/>
    </row>
    <row r="16" spans="1:6" ht="17" customHeight="1" thickBot="1">
      <c r="A16" s="134" t="s">
        <v>342</v>
      </c>
      <c r="B16" s="135" t="s">
        <v>343</v>
      </c>
      <c r="C16" s="135" t="s">
        <v>335</v>
      </c>
      <c r="D16" s="137" t="s">
        <v>336</v>
      </c>
      <c r="E16" s="256"/>
    </row>
    <row r="17" spans="1:5" ht="17" customHeight="1" thickBot="1">
      <c r="A17" s="134" t="s">
        <v>344</v>
      </c>
      <c r="B17" s="135" t="s">
        <v>343</v>
      </c>
      <c r="C17" s="135" t="s">
        <v>335</v>
      </c>
      <c r="D17" s="137" t="s">
        <v>338</v>
      </c>
      <c r="E17" s="256"/>
    </row>
    <row r="18" spans="1:5" ht="17" customHeight="1" thickBot="1">
      <c r="A18" s="134" t="s">
        <v>345</v>
      </c>
      <c r="B18" s="135" t="s">
        <v>343</v>
      </c>
      <c r="C18" s="135" t="s">
        <v>340</v>
      </c>
      <c r="D18" s="137" t="s">
        <v>336</v>
      </c>
      <c r="E18" s="256"/>
    </row>
    <row r="19" spans="1:5" ht="17" customHeight="1" thickBot="1">
      <c r="A19" s="134" t="s">
        <v>346</v>
      </c>
      <c r="B19" s="135" t="s">
        <v>343</v>
      </c>
      <c r="C19" s="135" t="s">
        <v>340</v>
      </c>
      <c r="D19" s="137" t="s">
        <v>338</v>
      </c>
      <c r="E19" s="256"/>
    </row>
    <row r="20" spans="1:5" ht="17" customHeight="1" thickBot="1">
      <c r="A20" s="253"/>
      <c r="B20" s="254"/>
      <c r="C20" s="254"/>
      <c r="D20" s="254"/>
      <c r="E20" s="256"/>
    </row>
    <row r="21" spans="1:5" ht="17" customHeight="1" thickBot="1">
      <c r="A21" s="134" t="s">
        <v>347</v>
      </c>
      <c r="B21" s="135" t="s">
        <v>348</v>
      </c>
      <c r="C21" s="135" t="s">
        <v>335</v>
      </c>
      <c r="D21" s="137" t="s">
        <v>336</v>
      </c>
      <c r="E21" s="256"/>
    </row>
    <row r="22" spans="1:5" ht="17" customHeight="1" thickBot="1">
      <c r="A22" s="134" t="s">
        <v>349</v>
      </c>
      <c r="B22" s="135" t="s">
        <v>348</v>
      </c>
      <c r="C22" s="135" t="s">
        <v>335</v>
      </c>
      <c r="D22" s="137" t="s">
        <v>338</v>
      </c>
      <c r="E22" s="256"/>
    </row>
    <row r="23" spans="1:5" ht="17" customHeight="1" thickBot="1">
      <c r="A23" s="134" t="s">
        <v>350</v>
      </c>
      <c r="B23" s="135" t="s">
        <v>348</v>
      </c>
      <c r="C23" s="135" t="s">
        <v>340</v>
      </c>
      <c r="D23" s="137" t="s">
        <v>336</v>
      </c>
      <c r="E23" s="256"/>
    </row>
    <row r="24" spans="1:5" ht="17" customHeight="1" thickBot="1">
      <c r="A24" s="134" t="s">
        <v>351</v>
      </c>
      <c r="B24" s="135" t="s">
        <v>348</v>
      </c>
      <c r="C24" s="135" t="s">
        <v>340</v>
      </c>
      <c r="D24" s="137" t="s">
        <v>338</v>
      </c>
      <c r="E24" s="257"/>
    </row>
    <row r="30" spans="1:5">
      <c r="A30" s="132" t="s">
        <v>355</v>
      </c>
    </row>
  </sheetData>
  <mergeCells count="5">
    <mergeCell ref="A1:F1"/>
    <mergeCell ref="A15:D15"/>
    <mergeCell ref="A20:D20"/>
    <mergeCell ref="E11:E24"/>
    <mergeCell ref="A8:F8"/>
  </mergeCells>
  <phoneticPr fontId="2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153"/>
  <sheetViews>
    <sheetView zoomScale="120" zoomScaleNormal="120" workbookViewId="0">
      <pane xSplit="2" ySplit="1" topLeftCell="C23" activePane="bottomRight" state="frozen"/>
      <selection pane="topRight" activeCell="C1" sqref="C1"/>
      <selection pane="bottomLeft" activeCell="A3" sqref="A3"/>
      <selection pane="bottomRight" activeCell="G26" sqref="G26"/>
    </sheetView>
  </sheetViews>
  <sheetFormatPr baseColWidth="10" defaultColWidth="9.3984375" defaultRowHeight="16"/>
  <cols>
    <col min="1" max="1" width="13.796875" style="150" customWidth="1"/>
    <col min="2" max="2" width="19.3984375" style="151" customWidth="1"/>
    <col min="3" max="3" width="21.796875" style="152" customWidth="1"/>
    <col min="4" max="4" width="30.59765625" style="152" bestFit="1" customWidth="1"/>
    <col min="5" max="5" width="25" style="152" bestFit="1" customWidth="1"/>
    <col min="6" max="6" width="18.19921875" style="152" bestFit="1" customWidth="1"/>
    <col min="7" max="7" width="12.3984375" style="152" bestFit="1" customWidth="1"/>
    <col min="8" max="8" width="23.796875" style="195" bestFit="1" customWidth="1"/>
    <col min="9" max="9" width="10.59765625" style="152" bestFit="1" customWidth="1"/>
    <col min="10" max="16384" width="9.3984375" style="152"/>
  </cols>
  <sheetData>
    <row r="1" spans="1:9" ht="17">
      <c r="A1" s="187"/>
      <c r="B1" s="187"/>
      <c r="C1" s="155" t="s">
        <v>415</v>
      </c>
      <c r="D1" s="155" t="s">
        <v>416</v>
      </c>
      <c r="E1" s="155" t="s">
        <v>417</v>
      </c>
      <c r="F1" s="155" t="s">
        <v>418</v>
      </c>
      <c r="G1" s="156" t="s">
        <v>464</v>
      </c>
      <c r="H1" s="188" t="s">
        <v>482</v>
      </c>
    </row>
    <row r="2" spans="1:9" ht="17">
      <c r="A2" s="187"/>
      <c r="B2" s="187"/>
      <c r="C2" s="157" t="s">
        <v>5</v>
      </c>
      <c r="D2" s="157"/>
      <c r="E2" s="155"/>
      <c r="F2" s="155"/>
      <c r="G2" s="159">
        <v>99</v>
      </c>
      <c r="H2" s="189"/>
    </row>
    <row r="3" spans="1:9" ht="17">
      <c r="A3" s="187"/>
      <c r="B3" s="187"/>
      <c r="C3" s="158"/>
      <c r="D3" s="160" t="s">
        <v>419</v>
      </c>
      <c r="E3" s="155"/>
      <c r="F3" s="155"/>
      <c r="G3" s="159">
        <v>9901</v>
      </c>
      <c r="H3" s="189"/>
    </row>
    <row r="4" spans="1:9" ht="17">
      <c r="A4" s="187"/>
      <c r="B4" s="187"/>
      <c r="C4" s="158"/>
      <c r="D4" s="160" t="s">
        <v>420</v>
      </c>
      <c r="E4" s="155"/>
      <c r="F4" s="155"/>
      <c r="G4" s="159">
        <v>9902</v>
      </c>
      <c r="H4" s="189"/>
    </row>
    <row r="5" spans="1:9" ht="17">
      <c r="A5" s="187"/>
      <c r="B5" s="187"/>
      <c r="C5" s="158"/>
      <c r="D5" s="160" t="s">
        <v>421</v>
      </c>
      <c r="E5" s="155"/>
      <c r="F5" s="155"/>
      <c r="G5" s="159">
        <v>9903</v>
      </c>
      <c r="H5" s="189"/>
    </row>
    <row r="6" spans="1:9" ht="17">
      <c r="A6" s="187"/>
      <c r="B6" s="187"/>
      <c r="C6" s="162" t="s">
        <v>422</v>
      </c>
      <c r="D6" s="163"/>
      <c r="E6" s="163"/>
      <c r="F6" s="161"/>
      <c r="G6" s="164" t="s">
        <v>516</v>
      </c>
      <c r="H6" s="190"/>
    </row>
    <row r="7" spans="1:9">
      <c r="A7" s="242" t="s">
        <v>195</v>
      </c>
      <c r="B7" s="264" t="s">
        <v>294</v>
      </c>
      <c r="C7" s="162"/>
      <c r="D7" s="160" t="s">
        <v>423</v>
      </c>
      <c r="E7" s="165"/>
      <c r="F7" s="161"/>
      <c r="G7" s="166" t="s">
        <v>517</v>
      </c>
      <c r="H7" s="191"/>
    </row>
    <row r="8" spans="1:9">
      <c r="A8" s="242"/>
      <c r="B8" s="264"/>
      <c r="C8" s="167"/>
      <c r="D8" s="160"/>
      <c r="E8" s="165" t="s">
        <v>424</v>
      </c>
      <c r="F8" s="161"/>
      <c r="G8" s="166" t="s">
        <v>7</v>
      </c>
      <c r="H8" s="191" t="s">
        <v>518</v>
      </c>
    </row>
    <row r="9" spans="1:9">
      <c r="A9" s="242"/>
      <c r="B9" s="264"/>
      <c r="C9" s="167"/>
      <c r="D9" s="160"/>
      <c r="E9" s="165" t="s">
        <v>425</v>
      </c>
      <c r="F9" s="161"/>
      <c r="G9" s="166" t="s">
        <v>8</v>
      </c>
      <c r="H9" s="191" t="s">
        <v>519</v>
      </c>
    </row>
    <row r="10" spans="1:9">
      <c r="A10" s="242"/>
      <c r="B10" s="264"/>
      <c r="C10" s="167"/>
      <c r="D10" s="160"/>
      <c r="E10" s="165" t="s">
        <v>426</v>
      </c>
      <c r="F10" s="161"/>
      <c r="G10" s="166" t="s">
        <v>9</v>
      </c>
      <c r="H10" s="191" t="s">
        <v>459</v>
      </c>
    </row>
    <row r="11" spans="1:9">
      <c r="A11" s="242"/>
      <c r="B11" s="264"/>
      <c r="C11" s="167"/>
      <c r="D11" s="160"/>
      <c r="E11" s="165" t="s">
        <v>427</v>
      </c>
      <c r="F11" s="161"/>
      <c r="G11" s="166" t="s">
        <v>10</v>
      </c>
      <c r="H11" s="191" t="s">
        <v>520</v>
      </c>
    </row>
    <row r="12" spans="1:9" ht="17">
      <c r="A12" s="242"/>
      <c r="B12" s="264"/>
      <c r="C12" s="167"/>
      <c r="D12" s="160" t="s">
        <v>428</v>
      </c>
      <c r="E12" s="168"/>
      <c r="F12" s="161"/>
      <c r="G12" s="169" t="s">
        <v>11</v>
      </c>
      <c r="H12" s="192" t="s">
        <v>521</v>
      </c>
    </row>
    <row r="13" spans="1:9" ht="17">
      <c r="A13" s="242"/>
      <c r="B13" s="264"/>
      <c r="C13" s="167"/>
      <c r="D13" s="160" t="s">
        <v>429</v>
      </c>
      <c r="E13" s="168"/>
      <c r="F13" s="161"/>
      <c r="G13" s="169" t="s">
        <v>12</v>
      </c>
      <c r="H13" s="192" t="s">
        <v>522</v>
      </c>
    </row>
    <row r="14" spans="1:9">
      <c r="A14" s="242"/>
      <c r="B14" s="264"/>
      <c r="C14" s="162" t="s">
        <v>430</v>
      </c>
      <c r="D14" s="163"/>
      <c r="E14" s="163"/>
      <c r="F14" s="161"/>
      <c r="G14" s="164" t="s">
        <v>14</v>
      </c>
      <c r="H14" s="190"/>
    </row>
    <row r="15" spans="1:9" ht="17">
      <c r="A15" s="242"/>
      <c r="B15" s="264"/>
      <c r="C15" s="167"/>
      <c r="D15" s="160" t="s">
        <v>431</v>
      </c>
      <c r="E15" s="168"/>
      <c r="F15" s="161"/>
      <c r="G15" s="169" t="s">
        <v>15</v>
      </c>
      <c r="H15" s="192" t="s">
        <v>15</v>
      </c>
    </row>
    <row r="16" spans="1:9" ht="16" customHeight="1">
      <c r="A16" s="242"/>
      <c r="B16" s="261" t="s">
        <v>380</v>
      </c>
      <c r="C16" s="173" t="s">
        <v>460</v>
      </c>
      <c r="D16" s="174"/>
      <c r="E16" s="174"/>
      <c r="F16" s="174"/>
      <c r="G16" s="174"/>
      <c r="H16" s="193"/>
      <c r="I16" s="176" t="s">
        <v>463</v>
      </c>
    </row>
    <row r="17" spans="1:9">
      <c r="A17" s="242"/>
      <c r="B17" s="262"/>
      <c r="C17" s="174"/>
      <c r="D17" s="175" t="s">
        <v>423</v>
      </c>
      <c r="E17" s="175"/>
      <c r="F17" s="175"/>
      <c r="G17" s="174"/>
      <c r="H17" s="193"/>
      <c r="I17" s="176" t="s">
        <v>463</v>
      </c>
    </row>
    <row r="18" spans="1:9">
      <c r="A18" s="242"/>
      <c r="B18" s="262"/>
      <c r="C18" s="174"/>
      <c r="D18" s="175"/>
      <c r="E18" s="175" t="s">
        <v>461</v>
      </c>
      <c r="F18" s="175"/>
      <c r="G18" s="174"/>
      <c r="H18" s="193"/>
      <c r="I18" s="176" t="s">
        <v>463</v>
      </c>
    </row>
    <row r="19" spans="1:9">
      <c r="A19" s="146"/>
      <c r="B19" s="263"/>
      <c r="C19" s="174"/>
      <c r="D19" s="175"/>
      <c r="E19" s="175" t="s">
        <v>462</v>
      </c>
      <c r="F19" s="175"/>
      <c r="G19" s="174"/>
      <c r="H19" s="193"/>
      <c r="I19" s="176" t="s">
        <v>463</v>
      </c>
    </row>
    <row r="20" spans="1:9">
      <c r="A20" s="146"/>
      <c r="B20" s="261" t="s">
        <v>296</v>
      </c>
      <c r="C20" s="162" t="s">
        <v>18</v>
      </c>
      <c r="D20" s="162"/>
      <c r="E20" s="163"/>
      <c r="F20" s="163"/>
      <c r="G20" s="164" t="s">
        <v>17</v>
      </c>
      <c r="H20" s="190"/>
      <c r="I20" s="176"/>
    </row>
    <row r="21" spans="1:9" ht="17" customHeight="1">
      <c r="A21" s="242" t="s">
        <v>285</v>
      </c>
      <c r="B21" s="262"/>
      <c r="C21" s="162"/>
      <c r="D21" s="162" t="s">
        <v>432</v>
      </c>
      <c r="E21" s="163"/>
      <c r="F21" s="163"/>
      <c r="G21" s="164" t="s">
        <v>20</v>
      </c>
      <c r="H21" s="190"/>
    </row>
    <row r="22" spans="1:9" ht="17" customHeight="1">
      <c r="A22" s="242"/>
      <c r="B22" s="262"/>
      <c r="C22" s="160"/>
      <c r="D22" s="163"/>
      <c r="E22" s="170" t="s">
        <v>433</v>
      </c>
      <c r="F22" s="171"/>
      <c r="G22" s="164" t="s">
        <v>21</v>
      </c>
      <c r="H22" s="190"/>
    </row>
    <row r="23" spans="1:9">
      <c r="A23" s="242"/>
      <c r="B23" s="262"/>
      <c r="C23" s="160"/>
      <c r="D23" s="163"/>
      <c r="E23" s="170"/>
      <c r="F23" s="165" t="s">
        <v>434</v>
      </c>
      <c r="G23" s="166" t="s">
        <v>22</v>
      </c>
      <c r="H23" s="191" t="s">
        <v>22</v>
      </c>
    </row>
    <row r="24" spans="1:9" ht="17" customHeight="1">
      <c r="A24" s="242"/>
      <c r="B24" s="262"/>
      <c r="C24" s="160"/>
      <c r="D24" s="163"/>
      <c r="E24" s="170"/>
      <c r="F24" s="165" t="s">
        <v>435</v>
      </c>
      <c r="G24" s="166" t="s">
        <v>23</v>
      </c>
      <c r="H24" s="191" t="s">
        <v>23</v>
      </c>
    </row>
    <row r="25" spans="1:9" ht="17" customHeight="1">
      <c r="A25" s="242"/>
      <c r="B25" s="262"/>
      <c r="C25" s="160"/>
      <c r="D25" s="163"/>
      <c r="E25" s="170" t="s">
        <v>436</v>
      </c>
      <c r="F25" s="165"/>
      <c r="G25" s="166" t="s">
        <v>24</v>
      </c>
      <c r="H25" s="191" t="s">
        <v>24</v>
      </c>
    </row>
    <row r="26" spans="1:9" ht="17" customHeight="1">
      <c r="A26" s="242"/>
      <c r="B26" s="262"/>
      <c r="C26" s="160"/>
      <c r="D26" s="163"/>
      <c r="E26" s="170" t="s">
        <v>437</v>
      </c>
      <c r="F26" s="165"/>
      <c r="G26" s="166" t="s">
        <v>25</v>
      </c>
      <c r="H26" s="191" t="s">
        <v>25</v>
      </c>
    </row>
    <row r="27" spans="1:9" ht="17" customHeight="1">
      <c r="A27" s="242"/>
      <c r="B27" s="262"/>
      <c r="C27" s="177" t="s">
        <v>438</v>
      </c>
      <c r="D27" s="177"/>
      <c r="E27" s="178"/>
      <c r="F27" s="178"/>
      <c r="G27" s="185" t="s">
        <v>30</v>
      </c>
      <c r="H27" s="191"/>
    </row>
    <row r="28" spans="1:9" ht="17" customHeight="1">
      <c r="A28" s="242"/>
      <c r="B28" s="262"/>
      <c r="C28" s="183"/>
      <c r="D28" s="179" t="s">
        <v>446</v>
      </c>
      <c r="E28" s="180"/>
      <c r="F28" s="181"/>
      <c r="G28" s="186" t="s">
        <v>45</v>
      </c>
      <c r="H28" s="194"/>
    </row>
    <row r="29" spans="1:9" ht="17" customHeight="1">
      <c r="A29" s="242"/>
      <c r="B29" s="262"/>
      <c r="C29" s="183"/>
      <c r="D29" s="183"/>
      <c r="E29" s="182" t="s">
        <v>448</v>
      </c>
      <c r="F29" s="182"/>
      <c r="G29" s="185" t="s">
        <v>51</v>
      </c>
      <c r="H29" s="191"/>
    </row>
    <row r="30" spans="1:9">
      <c r="A30" s="146"/>
      <c r="B30" s="262"/>
      <c r="C30" s="183"/>
      <c r="D30" s="183"/>
      <c r="E30" s="182"/>
      <c r="F30" s="182" t="s">
        <v>449</v>
      </c>
      <c r="G30" s="184" t="s">
        <v>52</v>
      </c>
      <c r="H30" s="191" t="s">
        <v>52</v>
      </c>
    </row>
    <row r="31" spans="1:9">
      <c r="A31" s="146"/>
      <c r="B31" s="263"/>
      <c r="C31" s="183"/>
      <c r="D31" s="183"/>
      <c r="E31" s="182"/>
      <c r="F31" s="182" t="s">
        <v>450</v>
      </c>
      <c r="G31" s="184" t="s">
        <v>53</v>
      </c>
      <c r="H31" s="191" t="s">
        <v>53</v>
      </c>
    </row>
    <row r="32" spans="1:9">
      <c r="A32" s="146"/>
      <c r="B32" s="261" t="s">
        <v>373</v>
      </c>
      <c r="C32" s="162" t="s">
        <v>438</v>
      </c>
      <c r="D32" s="162"/>
      <c r="E32" s="160"/>
      <c r="F32" s="160"/>
      <c r="G32" s="166" t="s">
        <v>30</v>
      </c>
      <c r="H32" s="191"/>
    </row>
    <row r="33" spans="1:8" ht="17" customHeight="1">
      <c r="A33" s="242" t="s">
        <v>258</v>
      </c>
      <c r="B33" s="262"/>
      <c r="C33" s="162"/>
      <c r="D33" s="162" t="s">
        <v>439</v>
      </c>
      <c r="E33" s="160"/>
      <c r="F33" s="160"/>
      <c r="G33" s="170" t="s">
        <v>32</v>
      </c>
      <c r="H33" s="194"/>
    </row>
    <row r="34" spans="1:8" ht="17" customHeight="1">
      <c r="A34" s="242"/>
      <c r="B34" s="262"/>
      <c r="C34" s="160"/>
      <c r="D34" s="163"/>
      <c r="E34" s="170" t="s">
        <v>440</v>
      </c>
      <c r="F34" s="165"/>
      <c r="G34" s="170" t="s">
        <v>34</v>
      </c>
      <c r="H34" s="194" t="s">
        <v>34</v>
      </c>
    </row>
    <row r="35" spans="1:8" ht="17" customHeight="1">
      <c r="A35" s="242"/>
      <c r="B35" s="262"/>
      <c r="C35" s="160"/>
      <c r="D35" s="163"/>
      <c r="E35" s="170" t="s">
        <v>436</v>
      </c>
      <c r="F35" s="165"/>
      <c r="G35" s="166" t="s">
        <v>35</v>
      </c>
      <c r="H35" s="191" t="s">
        <v>35</v>
      </c>
    </row>
    <row r="36" spans="1:8" ht="17" customHeight="1">
      <c r="A36" s="242"/>
      <c r="B36" s="262"/>
      <c r="C36" s="160"/>
      <c r="D36" s="163"/>
      <c r="E36" s="170" t="s">
        <v>437</v>
      </c>
      <c r="F36" s="167"/>
      <c r="G36" s="166" t="s">
        <v>36</v>
      </c>
      <c r="H36" s="191" t="s">
        <v>36</v>
      </c>
    </row>
    <row r="37" spans="1:8" ht="17" customHeight="1">
      <c r="A37" s="242"/>
      <c r="B37" s="262"/>
      <c r="C37" s="160"/>
      <c r="D37" s="163"/>
      <c r="E37" s="170" t="s">
        <v>441</v>
      </c>
      <c r="F37" s="165"/>
      <c r="G37" s="166" t="s">
        <v>37</v>
      </c>
      <c r="H37" s="191" t="s">
        <v>37</v>
      </c>
    </row>
    <row r="38" spans="1:8" ht="17" customHeight="1">
      <c r="A38" s="242"/>
      <c r="B38" s="262"/>
      <c r="C38" s="160"/>
      <c r="D38" s="162" t="s">
        <v>38</v>
      </c>
      <c r="E38" s="170"/>
      <c r="F38" s="167"/>
      <c r="G38" s="166" t="s">
        <v>39</v>
      </c>
      <c r="H38" s="191"/>
    </row>
    <row r="39" spans="1:8" ht="17" customHeight="1">
      <c r="A39" s="242"/>
      <c r="B39" s="262"/>
      <c r="C39" s="160"/>
      <c r="D39" s="163"/>
      <c r="E39" s="170" t="s">
        <v>442</v>
      </c>
      <c r="F39" s="170"/>
      <c r="G39" s="166" t="s">
        <v>40</v>
      </c>
      <c r="H39" s="191" t="s">
        <v>40</v>
      </c>
    </row>
    <row r="40" spans="1:8" ht="17" customHeight="1">
      <c r="A40" s="242"/>
      <c r="B40" s="262"/>
      <c r="C40" s="160"/>
      <c r="D40" s="163"/>
      <c r="E40" s="170" t="s">
        <v>443</v>
      </c>
      <c r="F40" s="170"/>
      <c r="G40" s="170" t="s">
        <v>41</v>
      </c>
      <c r="H40" s="194" t="s">
        <v>41</v>
      </c>
    </row>
    <row r="41" spans="1:8" ht="17" customHeight="1">
      <c r="A41" s="242"/>
      <c r="B41" s="262"/>
      <c r="C41" s="160"/>
      <c r="D41" s="163"/>
      <c r="E41" s="170" t="s">
        <v>444</v>
      </c>
      <c r="F41" s="170"/>
      <c r="G41" s="170" t="s">
        <v>42</v>
      </c>
      <c r="H41" s="194" t="s">
        <v>42</v>
      </c>
    </row>
    <row r="42" spans="1:8" ht="17" customHeight="1">
      <c r="A42" s="242"/>
      <c r="B42" s="262"/>
      <c r="C42" s="160" t="s">
        <v>445</v>
      </c>
      <c r="D42" s="163" t="s">
        <v>446</v>
      </c>
      <c r="E42" s="170"/>
      <c r="F42" s="165"/>
      <c r="G42" s="170" t="s">
        <v>45</v>
      </c>
      <c r="H42" s="194"/>
    </row>
    <row r="43" spans="1:8" ht="17" customHeight="1">
      <c r="A43" s="242"/>
      <c r="B43" s="262"/>
      <c r="C43" s="160"/>
      <c r="D43" s="163"/>
      <c r="E43" s="167" t="s">
        <v>46</v>
      </c>
      <c r="F43" s="167"/>
      <c r="G43" s="166" t="s">
        <v>47</v>
      </c>
      <c r="H43" s="191" t="s">
        <v>47</v>
      </c>
    </row>
    <row r="44" spans="1:8" ht="17" customHeight="1">
      <c r="A44" s="242"/>
      <c r="B44" s="262"/>
      <c r="C44" s="160"/>
      <c r="D44" s="163"/>
      <c r="E44" s="167" t="s">
        <v>447</v>
      </c>
      <c r="F44" s="167"/>
      <c r="G44" s="166" t="s">
        <v>48</v>
      </c>
      <c r="H44" s="191" t="s">
        <v>48</v>
      </c>
    </row>
    <row r="45" spans="1:8" ht="17" customHeight="1">
      <c r="A45" s="242"/>
      <c r="B45" s="262"/>
      <c r="C45" s="160"/>
      <c r="D45" s="163"/>
      <c r="E45" s="167" t="s">
        <v>49</v>
      </c>
      <c r="F45" s="167"/>
      <c r="G45" s="166" t="s">
        <v>50</v>
      </c>
      <c r="H45" s="191" t="s">
        <v>50</v>
      </c>
    </row>
    <row r="46" spans="1:8" ht="17" customHeight="1">
      <c r="A46" s="242"/>
      <c r="B46" s="262"/>
      <c r="C46" s="160"/>
      <c r="D46" s="163"/>
      <c r="E46" s="167" t="s">
        <v>448</v>
      </c>
      <c r="F46" s="167"/>
      <c r="G46" s="166" t="s">
        <v>51</v>
      </c>
      <c r="H46" s="191"/>
    </row>
    <row r="47" spans="1:8" ht="17" customHeight="1">
      <c r="A47" s="242"/>
      <c r="B47" s="262"/>
      <c r="C47" s="160"/>
      <c r="D47" s="163"/>
      <c r="E47" s="167"/>
      <c r="F47" s="167" t="s">
        <v>449</v>
      </c>
      <c r="G47" s="184" t="s">
        <v>52</v>
      </c>
      <c r="H47" s="191"/>
    </row>
    <row r="48" spans="1:8" ht="17" customHeight="1">
      <c r="A48" s="242"/>
      <c r="B48" s="262"/>
      <c r="C48" s="160"/>
      <c r="D48" s="163"/>
      <c r="E48" s="167"/>
      <c r="F48" s="167" t="s">
        <v>450</v>
      </c>
      <c r="G48" s="184" t="s">
        <v>53</v>
      </c>
      <c r="H48" s="191"/>
    </row>
    <row r="49" spans="1:8">
      <c r="A49" s="242"/>
      <c r="B49" s="262"/>
      <c r="C49" s="160"/>
      <c r="D49" s="163"/>
      <c r="E49" s="167" t="s">
        <v>54</v>
      </c>
      <c r="F49" s="167"/>
      <c r="G49" s="166" t="s">
        <v>55</v>
      </c>
      <c r="H49" s="191" t="s">
        <v>55</v>
      </c>
    </row>
    <row r="50" spans="1:8">
      <c r="A50" s="242"/>
      <c r="B50" s="262"/>
      <c r="C50" s="160"/>
      <c r="D50" s="162" t="s">
        <v>451</v>
      </c>
      <c r="E50" s="170"/>
      <c r="F50" s="167"/>
      <c r="G50" s="166" t="s">
        <v>57</v>
      </c>
      <c r="H50" s="191"/>
    </row>
    <row r="51" spans="1:8">
      <c r="A51" s="242"/>
      <c r="B51" s="262"/>
      <c r="C51" s="160"/>
      <c r="D51" s="163"/>
      <c r="E51" s="167" t="s">
        <v>452</v>
      </c>
      <c r="F51" s="167"/>
      <c r="G51" s="184" t="s">
        <v>58</v>
      </c>
      <c r="H51" s="191"/>
    </row>
    <row r="52" spans="1:8">
      <c r="A52" s="242"/>
      <c r="B52" s="262"/>
      <c r="C52" s="160"/>
      <c r="D52" s="163"/>
      <c r="E52" s="167" t="s">
        <v>453</v>
      </c>
      <c r="F52" s="167"/>
      <c r="G52" s="184" t="s">
        <v>59</v>
      </c>
      <c r="H52" s="191"/>
    </row>
    <row r="53" spans="1:8">
      <c r="A53" s="242"/>
      <c r="B53" s="263"/>
      <c r="C53" s="160"/>
      <c r="D53" s="163"/>
      <c r="E53" s="167" t="s">
        <v>454</v>
      </c>
      <c r="F53" s="167"/>
      <c r="G53" s="184" t="s">
        <v>60</v>
      </c>
      <c r="H53" s="191" t="s">
        <v>60</v>
      </c>
    </row>
    <row r="54" spans="1:8" ht="16" customHeight="1">
      <c r="A54" s="242"/>
      <c r="B54" s="261" t="s">
        <v>374</v>
      </c>
      <c r="C54" s="162" t="s">
        <v>438</v>
      </c>
      <c r="D54" s="162"/>
      <c r="E54" s="160"/>
      <c r="F54" s="160"/>
      <c r="G54" s="166" t="s">
        <v>30</v>
      </c>
      <c r="H54" s="191"/>
    </row>
    <row r="55" spans="1:8" ht="17" customHeight="1">
      <c r="A55" s="242"/>
      <c r="B55" s="262"/>
      <c r="C55" s="160"/>
      <c r="D55" s="162" t="s">
        <v>451</v>
      </c>
      <c r="E55" s="170"/>
      <c r="F55" s="167"/>
      <c r="G55" s="166" t="s">
        <v>57</v>
      </c>
      <c r="H55" s="193"/>
    </row>
    <row r="56" spans="1:8" ht="17" customHeight="1">
      <c r="A56" s="242"/>
      <c r="B56" s="262"/>
      <c r="C56" s="160"/>
      <c r="D56" s="163"/>
      <c r="E56" s="167" t="s">
        <v>452</v>
      </c>
      <c r="F56" s="167"/>
      <c r="G56" s="166" t="s">
        <v>58</v>
      </c>
      <c r="H56" s="191" t="s">
        <v>58</v>
      </c>
    </row>
    <row r="57" spans="1:8" ht="17" customHeight="1">
      <c r="A57" s="242"/>
      <c r="B57" s="262"/>
      <c r="C57" s="160"/>
      <c r="D57" s="163"/>
      <c r="E57" s="167" t="s">
        <v>453</v>
      </c>
      <c r="F57" s="167"/>
      <c r="G57" s="166" t="s">
        <v>59</v>
      </c>
      <c r="H57" s="191" t="s">
        <v>59</v>
      </c>
    </row>
    <row r="58" spans="1:8" ht="17" customHeight="1">
      <c r="A58" s="242"/>
      <c r="B58" s="262"/>
      <c r="C58" s="160"/>
      <c r="D58" s="163"/>
      <c r="E58" s="167" t="s">
        <v>454</v>
      </c>
      <c r="F58" s="167"/>
      <c r="G58" s="184" t="s">
        <v>60</v>
      </c>
      <c r="H58" s="193"/>
    </row>
    <row r="59" spans="1:8" ht="17" customHeight="1">
      <c r="A59" s="242"/>
      <c r="B59" s="262"/>
      <c r="C59" s="160"/>
      <c r="D59" s="162" t="s">
        <v>61</v>
      </c>
      <c r="E59" s="170"/>
      <c r="F59" s="167"/>
      <c r="G59" s="166" t="s">
        <v>62</v>
      </c>
      <c r="H59" s="191"/>
    </row>
    <row r="60" spans="1:8" ht="17" customHeight="1">
      <c r="A60" s="242"/>
      <c r="B60" s="262"/>
      <c r="C60" s="160"/>
      <c r="D60" s="163"/>
      <c r="E60" s="167" t="s">
        <v>63</v>
      </c>
      <c r="F60" s="167"/>
      <c r="G60" s="166" t="s">
        <v>64</v>
      </c>
      <c r="H60" s="191" t="s">
        <v>64</v>
      </c>
    </row>
    <row r="61" spans="1:8" ht="17" customHeight="1">
      <c r="A61" s="242"/>
      <c r="B61" s="262"/>
      <c r="C61" s="160"/>
      <c r="D61" s="163"/>
      <c r="E61" s="167" t="s">
        <v>65</v>
      </c>
      <c r="F61" s="167"/>
      <c r="G61" s="166" t="s">
        <v>66</v>
      </c>
      <c r="H61" s="191" t="s">
        <v>66</v>
      </c>
    </row>
    <row r="62" spans="1:8" ht="17" customHeight="1">
      <c r="A62" s="242"/>
      <c r="B62" s="262"/>
      <c r="C62" s="160"/>
      <c r="D62" s="163"/>
      <c r="E62" s="167" t="s">
        <v>67</v>
      </c>
      <c r="F62" s="167"/>
      <c r="G62" s="166" t="s">
        <v>68</v>
      </c>
      <c r="H62" s="191" t="s">
        <v>68</v>
      </c>
    </row>
    <row r="63" spans="1:8" ht="17" customHeight="1">
      <c r="A63" s="242"/>
      <c r="B63" s="262"/>
      <c r="C63" s="160"/>
      <c r="D63" s="163"/>
      <c r="E63" s="167" t="s">
        <v>69</v>
      </c>
      <c r="F63" s="167"/>
      <c r="G63" s="166" t="s">
        <v>70</v>
      </c>
      <c r="H63" s="191" t="s">
        <v>70</v>
      </c>
    </row>
    <row r="64" spans="1:8">
      <c r="A64" s="146"/>
      <c r="B64" s="263"/>
      <c r="C64" s="160"/>
      <c r="D64" s="162" t="s">
        <v>455</v>
      </c>
      <c r="E64" s="170"/>
      <c r="F64" s="167"/>
      <c r="G64" s="166" t="s">
        <v>72</v>
      </c>
      <c r="H64" s="191" t="s">
        <v>72</v>
      </c>
    </row>
    <row r="65" spans="1:8">
      <c r="A65" s="146"/>
      <c r="B65" s="261" t="s">
        <v>382</v>
      </c>
      <c r="C65" s="162" t="s">
        <v>456</v>
      </c>
      <c r="D65" s="162"/>
      <c r="E65" s="160"/>
      <c r="F65" s="160"/>
      <c r="G65" s="166" t="s">
        <v>74</v>
      </c>
      <c r="H65" s="191"/>
    </row>
    <row r="66" spans="1:8" ht="17" customHeight="1">
      <c r="A66" s="242" t="s">
        <v>269</v>
      </c>
      <c r="B66" s="262"/>
      <c r="C66" s="160"/>
      <c r="D66" s="162" t="s">
        <v>439</v>
      </c>
      <c r="E66" s="160"/>
      <c r="F66" s="160"/>
      <c r="G66" s="166" t="s">
        <v>75</v>
      </c>
      <c r="H66" s="191"/>
    </row>
    <row r="67" spans="1:8" ht="17" customHeight="1">
      <c r="A67" s="242"/>
      <c r="B67" s="262"/>
      <c r="C67" s="160"/>
      <c r="D67" s="163"/>
      <c r="E67" s="170" t="s">
        <v>440</v>
      </c>
      <c r="F67" s="165"/>
      <c r="G67" s="166" t="s">
        <v>76</v>
      </c>
      <c r="H67" s="191"/>
    </row>
    <row r="68" spans="1:8" ht="17" customHeight="1">
      <c r="A68" s="242"/>
      <c r="B68" s="262"/>
      <c r="C68" s="160"/>
      <c r="D68" s="163"/>
      <c r="E68" s="170" t="s">
        <v>436</v>
      </c>
      <c r="F68" s="165"/>
      <c r="G68" s="170" t="s">
        <v>77</v>
      </c>
      <c r="H68" s="194" t="s">
        <v>77</v>
      </c>
    </row>
    <row r="69" spans="1:8" ht="17" customHeight="1">
      <c r="A69" s="242"/>
      <c r="B69" s="262"/>
      <c r="C69" s="160"/>
      <c r="D69" s="163"/>
      <c r="E69" s="170" t="s">
        <v>437</v>
      </c>
      <c r="F69" s="167"/>
      <c r="G69" s="170" t="s">
        <v>78</v>
      </c>
      <c r="H69" s="194" t="s">
        <v>78</v>
      </c>
    </row>
    <row r="70" spans="1:8" ht="17" customHeight="1">
      <c r="A70" s="242"/>
      <c r="B70" s="262"/>
      <c r="C70" s="160"/>
      <c r="D70" s="163"/>
      <c r="E70" s="170" t="s">
        <v>441</v>
      </c>
      <c r="F70" s="165"/>
      <c r="G70" s="166" t="s">
        <v>79</v>
      </c>
      <c r="H70" s="191" t="s">
        <v>79</v>
      </c>
    </row>
    <row r="71" spans="1:8" ht="17" customHeight="1">
      <c r="A71" s="242"/>
      <c r="B71" s="262"/>
      <c r="C71" s="160"/>
      <c r="D71" s="162" t="s">
        <v>38</v>
      </c>
      <c r="E71" s="170"/>
      <c r="F71" s="167"/>
      <c r="G71" s="166" t="s">
        <v>80</v>
      </c>
      <c r="H71" s="191"/>
    </row>
    <row r="72" spans="1:8" ht="17" customHeight="1">
      <c r="A72" s="242"/>
      <c r="B72" s="262"/>
      <c r="C72" s="160"/>
      <c r="D72" s="163"/>
      <c r="E72" s="170" t="s">
        <v>442</v>
      </c>
      <c r="F72" s="170"/>
      <c r="G72" s="166" t="s">
        <v>81</v>
      </c>
      <c r="H72" s="191" t="s">
        <v>81</v>
      </c>
    </row>
    <row r="73" spans="1:8" ht="17" customHeight="1">
      <c r="A73" s="242"/>
      <c r="B73" s="262"/>
      <c r="C73" s="160"/>
      <c r="D73" s="163"/>
      <c r="E73" s="170" t="s">
        <v>443</v>
      </c>
      <c r="F73" s="170"/>
      <c r="G73" s="166" t="s">
        <v>82</v>
      </c>
      <c r="H73" s="191" t="s">
        <v>82</v>
      </c>
    </row>
    <row r="74" spans="1:8" ht="17" customHeight="1">
      <c r="A74" s="242"/>
      <c r="B74" s="262"/>
      <c r="C74" s="160"/>
      <c r="D74" s="163"/>
      <c r="E74" s="170" t="s">
        <v>444</v>
      </c>
      <c r="F74" s="170"/>
      <c r="G74" s="166" t="s">
        <v>83</v>
      </c>
      <c r="H74" s="191" t="s">
        <v>83</v>
      </c>
    </row>
    <row r="75" spans="1:8" ht="17" customHeight="1">
      <c r="A75" s="242"/>
      <c r="B75" s="262"/>
      <c r="C75" s="160"/>
      <c r="D75" s="163" t="s">
        <v>446</v>
      </c>
      <c r="E75" s="170"/>
      <c r="F75" s="165"/>
      <c r="G75" s="170" t="s">
        <v>84</v>
      </c>
      <c r="H75" s="194"/>
    </row>
    <row r="76" spans="1:8" ht="17" customHeight="1">
      <c r="A76" s="242"/>
      <c r="B76" s="262"/>
      <c r="C76" s="160"/>
      <c r="D76" s="163"/>
      <c r="E76" s="167" t="s">
        <v>46</v>
      </c>
      <c r="F76" s="167"/>
      <c r="G76" s="170" t="s">
        <v>85</v>
      </c>
      <c r="H76" s="194" t="s">
        <v>85</v>
      </c>
    </row>
    <row r="77" spans="1:8" ht="17" customHeight="1">
      <c r="A77" s="242"/>
      <c r="B77" s="262"/>
      <c r="C77" s="160"/>
      <c r="D77" s="163"/>
      <c r="E77" s="167" t="s">
        <v>447</v>
      </c>
      <c r="F77" s="167"/>
      <c r="G77" s="170" t="s">
        <v>86</v>
      </c>
      <c r="H77" s="194" t="s">
        <v>86</v>
      </c>
    </row>
    <row r="78" spans="1:8" ht="17" customHeight="1">
      <c r="A78" s="242"/>
      <c r="B78" s="262"/>
      <c r="C78" s="160"/>
      <c r="D78" s="163"/>
      <c r="E78" s="167" t="s">
        <v>49</v>
      </c>
      <c r="F78" s="167"/>
      <c r="G78" s="166" t="s">
        <v>87</v>
      </c>
      <c r="H78" s="191" t="s">
        <v>87</v>
      </c>
    </row>
    <row r="79" spans="1:8" ht="17" customHeight="1">
      <c r="A79" s="242"/>
      <c r="B79" s="262"/>
      <c r="C79" s="160"/>
      <c r="D79" s="163"/>
      <c r="E79" s="167" t="s">
        <v>448</v>
      </c>
      <c r="F79" s="167"/>
      <c r="G79" s="166" t="s">
        <v>88</v>
      </c>
      <c r="H79" s="191"/>
    </row>
    <row r="80" spans="1:8" ht="17" customHeight="1">
      <c r="A80" s="242"/>
      <c r="B80" s="262"/>
      <c r="C80" s="160"/>
      <c r="D80" s="163"/>
      <c r="E80" s="167"/>
      <c r="F80" s="167" t="s">
        <v>449</v>
      </c>
      <c r="G80" s="166" t="s">
        <v>89</v>
      </c>
      <c r="H80" s="191" t="s">
        <v>89</v>
      </c>
    </row>
    <row r="81" spans="1:8" ht="17" customHeight="1">
      <c r="A81" s="242"/>
      <c r="B81" s="262"/>
      <c r="C81" s="160"/>
      <c r="D81" s="163"/>
      <c r="E81" s="167"/>
      <c r="F81" s="167" t="s">
        <v>450</v>
      </c>
      <c r="G81" s="166" t="s">
        <v>90</v>
      </c>
      <c r="H81" s="191" t="s">
        <v>90</v>
      </c>
    </row>
    <row r="82" spans="1:8" ht="17" customHeight="1">
      <c r="A82" s="242"/>
      <c r="B82" s="262"/>
      <c r="C82" s="162"/>
      <c r="D82" s="163"/>
      <c r="E82" s="167" t="s">
        <v>54</v>
      </c>
      <c r="F82" s="167"/>
      <c r="G82" s="166" t="s">
        <v>91</v>
      </c>
      <c r="H82" s="191" t="s">
        <v>91</v>
      </c>
    </row>
    <row r="83" spans="1:8" ht="17" customHeight="1">
      <c r="A83" s="242"/>
      <c r="B83" s="262"/>
      <c r="C83" s="160"/>
      <c r="D83" s="162" t="s">
        <v>451</v>
      </c>
      <c r="E83" s="170"/>
      <c r="F83" s="167"/>
      <c r="G83" s="166" t="s">
        <v>92</v>
      </c>
      <c r="H83" s="191"/>
    </row>
    <row r="84" spans="1:8" ht="17" customHeight="1">
      <c r="A84" s="242"/>
      <c r="B84" s="262"/>
      <c r="C84" s="160"/>
      <c r="D84" s="163"/>
      <c r="E84" s="167" t="s">
        <v>452</v>
      </c>
      <c r="F84" s="167"/>
      <c r="G84" s="184" t="s">
        <v>93</v>
      </c>
      <c r="H84" s="191"/>
    </row>
    <row r="85" spans="1:8" ht="17" customHeight="1">
      <c r="A85" s="242"/>
      <c r="B85" s="262"/>
      <c r="C85" s="160"/>
      <c r="D85" s="163"/>
      <c r="E85" s="167" t="s">
        <v>453</v>
      </c>
      <c r="F85" s="167"/>
      <c r="G85" s="184" t="s">
        <v>94</v>
      </c>
      <c r="H85" s="191"/>
    </row>
    <row r="86" spans="1:8" ht="17" customHeight="1">
      <c r="A86" s="242"/>
      <c r="B86" s="262"/>
      <c r="C86" s="160"/>
      <c r="D86" s="163"/>
      <c r="E86" s="167" t="s">
        <v>454</v>
      </c>
      <c r="F86" s="167"/>
      <c r="G86" s="166" t="s">
        <v>95</v>
      </c>
      <c r="H86" s="191" t="s">
        <v>95</v>
      </c>
    </row>
    <row r="87" spans="1:8" ht="17" customHeight="1">
      <c r="A87" s="242"/>
      <c r="B87" s="262"/>
      <c r="C87" s="160"/>
      <c r="D87" s="162" t="s">
        <v>61</v>
      </c>
      <c r="E87" s="170"/>
      <c r="F87" s="167"/>
      <c r="G87" s="166" t="s">
        <v>96</v>
      </c>
      <c r="H87" s="191"/>
    </row>
    <row r="88" spans="1:8" ht="17" customHeight="1">
      <c r="A88" s="242"/>
      <c r="B88" s="262"/>
      <c r="C88" s="160"/>
      <c r="D88" s="163"/>
      <c r="E88" s="167" t="s">
        <v>63</v>
      </c>
      <c r="F88" s="167"/>
      <c r="G88" s="166" t="s">
        <v>97</v>
      </c>
      <c r="H88" s="191" t="s">
        <v>97</v>
      </c>
    </row>
    <row r="89" spans="1:8" ht="17" customHeight="1">
      <c r="A89" s="242"/>
      <c r="B89" s="262"/>
      <c r="C89" s="160"/>
      <c r="D89" s="163"/>
      <c r="E89" s="167" t="s">
        <v>65</v>
      </c>
      <c r="F89" s="167"/>
      <c r="G89" s="166" t="s">
        <v>98</v>
      </c>
      <c r="H89" s="191" t="s">
        <v>98</v>
      </c>
    </row>
    <row r="90" spans="1:8" ht="17" customHeight="1">
      <c r="A90" s="242"/>
      <c r="B90" s="262"/>
      <c r="C90" s="160"/>
      <c r="D90" s="163"/>
      <c r="E90" s="167" t="s">
        <v>67</v>
      </c>
      <c r="F90" s="167"/>
      <c r="G90" s="166" t="s">
        <v>99</v>
      </c>
      <c r="H90" s="191" t="s">
        <v>99</v>
      </c>
    </row>
    <row r="91" spans="1:8">
      <c r="A91" s="242"/>
      <c r="B91" s="262"/>
      <c r="C91" s="160"/>
      <c r="D91" s="163"/>
      <c r="E91" s="167" t="s">
        <v>69</v>
      </c>
      <c r="F91" s="167"/>
      <c r="G91" s="166" t="s">
        <v>100</v>
      </c>
      <c r="H91" s="191" t="s">
        <v>100</v>
      </c>
    </row>
    <row r="92" spans="1:8">
      <c r="A92" s="242"/>
      <c r="B92" s="263"/>
      <c r="C92" s="160"/>
      <c r="D92" s="162" t="s">
        <v>455</v>
      </c>
      <c r="E92" s="170"/>
      <c r="F92" s="167"/>
      <c r="G92" s="166" t="s">
        <v>101</v>
      </c>
      <c r="H92" s="191" t="s">
        <v>101</v>
      </c>
    </row>
    <row r="93" spans="1:8">
      <c r="A93" s="242"/>
      <c r="B93" s="261" t="s">
        <v>381</v>
      </c>
      <c r="C93" s="162" t="s">
        <v>456</v>
      </c>
      <c r="D93" s="162"/>
      <c r="E93" s="160"/>
      <c r="F93" s="160"/>
      <c r="G93" s="166" t="s">
        <v>74</v>
      </c>
      <c r="H93" s="191"/>
    </row>
    <row r="94" spans="1:8" ht="17" customHeight="1">
      <c r="A94" s="242"/>
      <c r="B94" s="262"/>
      <c r="C94" s="160"/>
      <c r="D94" s="162" t="s">
        <v>451</v>
      </c>
      <c r="E94" s="170"/>
      <c r="F94" s="167"/>
      <c r="G94" s="166" t="s">
        <v>92</v>
      </c>
      <c r="H94" s="191"/>
    </row>
    <row r="95" spans="1:8" ht="17" customHeight="1">
      <c r="A95" s="242"/>
      <c r="B95" s="262"/>
      <c r="C95" s="160"/>
      <c r="D95" s="163"/>
      <c r="E95" s="167" t="s">
        <v>452</v>
      </c>
      <c r="F95" s="167"/>
      <c r="G95" s="185" t="s">
        <v>93</v>
      </c>
      <c r="H95" s="191" t="s">
        <v>93</v>
      </c>
    </row>
    <row r="96" spans="1:8" ht="17" customHeight="1">
      <c r="A96" s="242"/>
      <c r="B96" s="262"/>
      <c r="C96" s="172"/>
      <c r="D96" s="163"/>
      <c r="E96" s="167" t="s">
        <v>453</v>
      </c>
      <c r="F96" s="167"/>
      <c r="G96" s="185" t="s">
        <v>94</v>
      </c>
      <c r="H96" s="191" t="s">
        <v>94</v>
      </c>
    </row>
    <row r="97" spans="1:8">
      <c r="A97" s="146"/>
      <c r="B97" s="263"/>
      <c r="C97" s="172"/>
      <c r="D97" s="163"/>
      <c r="E97" s="167" t="s">
        <v>454</v>
      </c>
      <c r="F97" s="167"/>
      <c r="G97" s="185" t="s">
        <v>95</v>
      </c>
      <c r="H97" s="191"/>
    </row>
    <row r="98" spans="1:8" ht="16" customHeight="1">
      <c r="A98" s="146"/>
      <c r="B98" s="147"/>
      <c r="C98" s="162" t="s">
        <v>457</v>
      </c>
      <c r="D98" s="162"/>
      <c r="E98" s="160"/>
      <c r="F98" s="160"/>
      <c r="G98" s="185" t="s">
        <v>103</v>
      </c>
      <c r="H98" s="191"/>
    </row>
    <row r="99" spans="1:8" ht="17" customHeight="1">
      <c r="A99" s="242" t="s">
        <v>279</v>
      </c>
      <c r="B99" s="147"/>
      <c r="C99" s="160"/>
      <c r="D99" s="162" t="s">
        <v>439</v>
      </c>
      <c r="E99" s="160"/>
      <c r="F99" s="160"/>
      <c r="G99" s="185" t="s">
        <v>104</v>
      </c>
      <c r="H99" s="191"/>
    </row>
    <row r="100" spans="1:8">
      <c r="A100" s="242"/>
      <c r="B100" s="147"/>
      <c r="C100" s="160"/>
      <c r="D100" s="163"/>
      <c r="E100" s="170" t="s">
        <v>440</v>
      </c>
      <c r="F100" s="165"/>
      <c r="G100" s="185" t="s">
        <v>105</v>
      </c>
      <c r="H100" s="191"/>
    </row>
    <row r="101" spans="1:8" ht="17" customHeight="1">
      <c r="A101" s="242"/>
      <c r="B101" s="147"/>
      <c r="C101" s="160"/>
      <c r="D101" s="163"/>
      <c r="E101" s="170" t="s">
        <v>436</v>
      </c>
      <c r="F101" s="165"/>
      <c r="G101" s="186" t="s">
        <v>106</v>
      </c>
      <c r="H101" s="194"/>
    </row>
    <row r="102" spans="1:8" ht="17" customHeight="1">
      <c r="A102" s="242"/>
      <c r="B102" s="147"/>
      <c r="C102" s="160"/>
      <c r="D102" s="163"/>
      <c r="E102" s="170" t="s">
        <v>437</v>
      </c>
      <c r="F102" s="167"/>
      <c r="G102" s="186" t="s">
        <v>107</v>
      </c>
      <c r="H102" s="194"/>
    </row>
    <row r="103" spans="1:8" ht="17" customHeight="1">
      <c r="A103" s="242"/>
      <c r="B103" s="147"/>
      <c r="C103" s="160"/>
      <c r="D103" s="163"/>
      <c r="E103" s="170" t="s">
        <v>441</v>
      </c>
      <c r="F103" s="165"/>
      <c r="G103" s="185" t="s">
        <v>108</v>
      </c>
      <c r="H103" s="191"/>
    </row>
    <row r="104" spans="1:8" ht="17" customHeight="1">
      <c r="A104" s="242"/>
      <c r="B104" s="147"/>
      <c r="C104" s="160"/>
      <c r="D104" s="162" t="s">
        <v>38</v>
      </c>
      <c r="E104" s="170"/>
      <c r="F104" s="167"/>
      <c r="G104" s="166" t="s">
        <v>109</v>
      </c>
      <c r="H104" s="191"/>
    </row>
    <row r="105" spans="1:8" ht="17" customHeight="1">
      <c r="A105" s="242"/>
      <c r="B105" s="147"/>
      <c r="C105" s="160"/>
      <c r="D105" s="163"/>
      <c r="E105" s="170" t="s">
        <v>442</v>
      </c>
      <c r="F105" s="170"/>
      <c r="G105" s="166" t="s">
        <v>110</v>
      </c>
      <c r="H105" s="191"/>
    </row>
    <row r="106" spans="1:8" ht="17" customHeight="1">
      <c r="A106" s="242"/>
      <c r="B106" s="147"/>
      <c r="C106" s="160"/>
      <c r="D106" s="163"/>
      <c r="E106" s="170" t="s">
        <v>443</v>
      </c>
      <c r="F106" s="170"/>
      <c r="G106" s="166" t="s">
        <v>111</v>
      </c>
      <c r="H106" s="191"/>
    </row>
    <row r="107" spans="1:8" ht="17" customHeight="1">
      <c r="A107" s="242"/>
      <c r="B107" s="147"/>
      <c r="C107" s="160"/>
      <c r="D107" s="163"/>
      <c r="E107" s="170" t="s">
        <v>444</v>
      </c>
      <c r="F107" s="170"/>
      <c r="G107" s="166" t="s">
        <v>112</v>
      </c>
      <c r="H107" s="191"/>
    </row>
    <row r="108" spans="1:8" ht="17" customHeight="1">
      <c r="A108" s="242"/>
      <c r="B108" s="147"/>
      <c r="C108" s="160"/>
      <c r="D108" s="163" t="s">
        <v>446</v>
      </c>
      <c r="E108" s="170"/>
      <c r="F108" s="165"/>
      <c r="G108" s="170" t="s">
        <v>113</v>
      </c>
      <c r="H108" s="194"/>
    </row>
    <row r="109" spans="1:8" ht="17" customHeight="1">
      <c r="A109" s="242"/>
      <c r="B109" s="147"/>
      <c r="C109" s="160"/>
      <c r="D109" s="163"/>
      <c r="E109" s="167" t="s">
        <v>46</v>
      </c>
      <c r="F109" s="167"/>
      <c r="G109" s="170" t="s">
        <v>114</v>
      </c>
      <c r="H109" s="194"/>
    </row>
    <row r="110" spans="1:8" ht="17" customHeight="1">
      <c r="A110" s="242"/>
      <c r="B110" s="147"/>
      <c r="C110" s="160"/>
      <c r="D110" s="163"/>
      <c r="E110" s="167" t="s">
        <v>447</v>
      </c>
      <c r="F110" s="167"/>
      <c r="G110" s="170" t="s">
        <v>115</v>
      </c>
      <c r="H110" s="194"/>
    </row>
    <row r="111" spans="1:8" ht="17" customHeight="1">
      <c r="A111" s="242"/>
      <c r="B111" s="147"/>
      <c r="C111" s="160"/>
      <c r="D111" s="163"/>
      <c r="E111" s="167" t="s">
        <v>49</v>
      </c>
      <c r="F111" s="167"/>
      <c r="G111" s="166" t="s">
        <v>116</v>
      </c>
      <c r="H111" s="191"/>
    </row>
    <row r="112" spans="1:8" ht="17" customHeight="1">
      <c r="A112" s="242"/>
      <c r="B112" s="147"/>
      <c r="C112" s="160"/>
      <c r="D112" s="163"/>
      <c r="E112" s="167" t="s">
        <v>448</v>
      </c>
      <c r="F112" s="167"/>
      <c r="G112" s="166" t="s">
        <v>117</v>
      </c>
      <c r="H112" s="191"/>
    </row>
    <row r="113" spans="1:8" ht="17" customHeight="1">
      <c r="A113" s="242"/>
      <c r="B113" s="147"/>
      <c r="C113" s="160"/>
      <c r="D113" s="163"/>
      <c r="E113" s="167"/>
      <c r="F113" s="167" t="s">
        <v>449</v>
      </c>
      <c r="G113" s="166" t="s">
        <v>118</v>
      </c>
      <c r="H113" s="191"/>
    </row>
    <row r="114" spans="1:8" ht="17" customHeight="1">
      <c r="A114" s="242"/>
      <c r="B114" s="147"/>
      <c r="C114" s="160"/>
      <c r="D114" s="163"/>
      <c r="E114" s="167"/>
      <c r="F114" s="167" t="s">
        <v>450</v>
      </c>
      <c r="G114" s="166" t="s">
        <v>119</v>
      </c>
      <c r="H114" s="191"/>
    </row>
    <row r="115" spans="1:8" ht="17" customHeight="1">
      <c r="A115" s="242"/>
      <c r="B115" s="147"/>
      <c r="C115" s="162"/>
      <c r="D115" s="163"/>
      <c r="E115" s="167" t="s">
        <v>54</v>
      </c>
      <c r="F115" s="167"/>
      <c r="G115" s="166" t="s">
        <v>120</v>
      </c>
      <c r="H115" s="191"/>
    </row>
    <row r="116" spans="1:8" ht="17" customHeight="1">
      <c r="A116" s="242"/>
      <c r="B116" s="147"/>
      <c r="C116" s="160"/>
      <c r="D116" s="162" t="s">
        <v>451</v>
      </c>
      <c r="E116" s="170"/>
      <c r="F116" s="167"/>
      <c r="G116" s="166" t="s">
        <v>121</v>
      </c>
      <c r="H116" s="191"/>
    </row>
    <row r="117" spans="1:8" ht="17" customHeight="1">
      <c r="A117" s="242"/>
      <c r="B117" s="10"/>
      <c r="C117" s="160"/>
      <c r="D117" s="163"/>
      <c r="E117" s="167" t="s">
        <v>452</v>
      </c>
      <c r="F117" s="167"/>
      <c r="G117" s="166" t="s">
        <v>122</v>
      </c>
      <c r="H117" s="191"/>
    </row>
    <row r="118" spans="1:8" ht="17" customHeight="1">
      <c r="A118" s="242"/>
      <c r="B118" s="11"/>
      <c r="C118" s="160"/>
      <c r="D118" s="163"/>
      <c r="E118" s="167" t="s">
        <v>453</v>
      </c>
      <c r="F118" s="167"/>
      <c r="G118" s="166" t="s">
        <v>123</v>
      </c>
      <c r="H118" s="191"/>
    </row>
    <row r="119" spans="1:8" ht="17" customHeight="1">
      <c r="A119" s="242"/>
      <c r="B119" s="147"/>
      <c r="C119" s="160"/>
      <c r="D119" s="163"/>
      <c r="E119" s="167" t="s">
        <v>454</v>
      </c>
      <c r="F119" s="167"/>
      <c r="G119" s="166" t="s">
        <v>124</v>
      </c>
      <c r="H119" s="191"/>
    </row>
    <row r="120" spans="1:8" ht="17" customHeight="1">
      <c r="A120" s="242"/>
      <c r="B120" s="147"/>
      <c r="C120" s="160"/>
      <c r="D120" s="162" t="s">
        <v>61</v>
      </c>
      <c r="E120" s="170"/>
      <c r="F120" s="167"/>
      <c r="G120" s="166" t="s">
        <v>125</v>
      </c>
      <c r="H120" s="191"/>
    </row>
    <row r="121" spans="1:8" ht="17" customHeight="1">
      <c r="A121" s="242"/>
      <c r="B121" s="147"/>
      <c r="C121" s="160"/>
      <c r="D121" s="163"/>
      <c r="E121" s="167" t="s">
        <v>63</v>
      </c>
      <c r="F121" s="167"/>
      <c r="G121" s="166" t="s">
        <v>126</v>
      </c>
      <c r="H121" s="191"/>
    </row>
    <row r="122" spans="1:8" ht="17" customHeight="1">
      <c r="A122" s="242"/>
      <c r="B122" s="147"/>
      <c r="C122" s="160"/>
      <c r="D122" s="163"/>
      <c r="E122" s="167" t="s">
        <v>65</v>
      </c>
      <c r="F122" s="167"/>
      <c r="G122" s="166" t="s">
        <v>127</v>
      </c>
      <c r="H122" s="191"/>
    </row>
    <row r="123" spans="1:8" ht="17" customHeight="1">
      <c r="A123" s="242"/>
      <c r="B123" s="147"/>
      <c r="C123" s="160"/>
      <c r="D123" s="163"/>
      <c r="E123" s="167" t="s">
        <v>67</v>
      </c>
      <c r="F123" s="167"/>
      <c r="G123" s="166" t="s">
        <v>128</v>
      </c>
      <c r="H123" s="191"/>
    </row>
    <row r="124" spans="1:8">
      <c r="A124" s="242"/>
      <c r="B124" s="147"/>
      <c r="C124" s="160"/>
      <c r="D124" s="163"/>
      <c r="E124" s="167" t="s">
        <v>69</v>
      </c>
      <c r="F124" s="167"/>
      <c r="G124" s="166" t="s">
        <v>129</v>
      </c>
      <c r="H124" s="191"/>
    </row>
    <row r="125" spans="1:8">
      <c r="A125" s="242"/>
      <c r="B125" s="147"/>
      <c r="C125" s="160"/>
      <c r="D125" s="162" t="s">
        <v>455</v>
      </c>
      <c r="E125" s="170"/>
      <c r="F125" s="167"/>
      <c r="G125" s="166" t="s">
        <v>130</v>
      </c>
      <c r="H125" s="191"/>
    </row>
    <row r="126" spans="1:8" ht="16" customHeight="1">
      <c r="A126" s="146"/>
      <c r="B126" s="10"/>
      <c r="C126" s="162" t="s">
        <v>458</v>
      </c>
      <c r="D126" s="162"/>
      <c r="E126" s="160"/>
      <c r="F126" s="160"/>
      <c r="G126" s="166" t="s">
        <v>132</v>
      </c>
      <c r="H126" s="191"/>
    </row>
    <row r="127" spans="1:8" ht="17" customHeight="1">
      <c r="A127" s="242" t="s">
        <v>283</v>
      </c>
      <c r="B127" s="6"/>
      <c r="C127" s="160"/>
      <c r="D127" s="162" t="s">
        <v>439</v>
      </c>
      <c r="E127" s="160"/>
      <c r="F127" s="160"/>
      <c r="G127" s="166" t="s">
        <v>133</v>
      </c>
      <c r="H127" s="191"/>
    </row>
    <row r="128" spans="1:8" ht="17" customHeight="1">
      <c r="A128" s="242"/>
      <c r="B128" s="6"/>
      <c r="C128" s="160"/>
      <c r="D128" s="163"/>
      <c r="E128" s="170" t="s">
        <v>440</v>
      </c>
      <c r="F128" s="165"/>
      <c r="G128" s="185" t="s">
        <v>134</v>
      </c>
      <c r="H128" s="191"/>
    </row>
    <row r="129" spans="1:8" ht="17" customHeight="1">
      <c r="A129" s="242"/>
      <c r="B129" s="6"/>
      <c r="C129" s="160"/>
      <c r="D129" s="163"/>
      <c r="E129" s="170" t="s">
        <v>436</v>
      </c>
      <c r="F129" s="165"/>
      <c r="G129" s="170" t="s">
        <v>135</v>
      </c>
      <c r="H129" s="194"/>
    </row>
    <row r="130" spans="1:8" ht="17" customHeight="1">
      <c r="A130" s="242"/>
      <c r="B130" s="6"/>
      <c r="C130" s="160"/>
      <c r="D130" s="163"/>
      <c r="E130" s="170" t="s">
        <v>437</v>
      </c>
      <c r="F130" s="167"/>
      <c r="G130" s="170" t="s">
        <v>136</v>
      </c>
      <c r="H130" s="194"/>
    </row>
    <row r="131" spans="1:8" ht="17" customHeight="1">
      <c r="A131" s="242"/>
      <c r="B131" s="6"/>
      <c r="C131" s="160"/>
      <c r="D131" s="163"/>
      <c r="E131" s="170" t="s">
        <v>441</v>
      </c>
      <c r="F131" s="165"/>
      <c r="G131" s="166" t="s">
        <v>137</v>
      </c>
      <c r="H131" s="191"/>
    </row>
    <row r="132" spans="1:8" ht="17" customHeight="1">
      <c r="A132" s="242"/>
      <c r="B132" s="6"/>
      <c r="C132" s="160"/>
      <c r="D132" s="162" t="s">
        <v>38</v>
      </c>
      <c r="E132" s="170"/>
      <c r="F132" s="167"/>
      <c r="G132" s="166" t="s">
        <v>138</v>
      </c>
      <c r="H132" s="191"/>
    </row>
    <row r="133" spans="1:8" ht="17" customHeight="1">
      <c r="A133" s="242"/>
      <c r="B133" s="6"/>
      <c r="C133" s="160"/>
      <c r="D133" s="163"/>
      <c r="E133" s="170" t="s">
        <v>442</v>
      </c>
      <c r="F133" s="170"/>
      <c r="G133" s="166" t="s">
        <v>139</v>
      </c>
      <c r="H133" s="191"/>
    </row>
    <row r="134" spans="1:8" ht="17" customHeight="1">
      <c r="A134" s="242"/>
      <c r="B134" s="6"/>
      <c r="C134" s="160"/>
      <c r="D134" s="163"/>
      <c r="E134" s="170" t="s">
        <v>443</v>
      </c>
      <c r="F134" s="170"/>
      <c r="G134" s="166" t="s">
        <v>140</v>
      </c>
      <c r="H134" s="191"/>
    </row>
    <row r="135" spans="1:8" ht="17" customHeight="1">
      <c r="A135" s="242"/>
      <c r="B135" s="6"/>
      <c r="C135" s="160"/>
      <c r="D135" s="163"/>
      <c r="E135" s="170" t="s">
        <v>444</v>
      </c>
      <c r="F135" s="170"/>
      <c r="G135" s="166" t="s">
        <v>141</v>
      </c>
      <c r="H135" s="191"/>
    </row>
    <row r="136" spans="1:8" ht="17" customHeight="1">
      <c r="A136" s="242"/>
      <c r="B136" s="6"/>
      <c r="C136" s="160"/>
      <c r="D136" s="163" t="s">
        <v>446</v>
      </c>
      <c r="E136" s="170"/>
      <c r="F136" s="165"/>
      <c r="G136" s="170" t="s">
        <v>142</v>
      </c>
      <c r="H136" s="194"/>
    </row>
    <row r="137" spans="1:8" ht="17" customHeight="1">
      <c r="A137" s="242"/>
      <c r="B137" s="6"/>
      <c r="C137" s="160"/>
      <c r="D137" s="163"/>
      <c r="E137" s="167" t="s">
        <v>46</v>
      </c>
      <c r="F137" s="167"/>
      <c r="G137" s="170" t="s">
        <v>143</v>
      </c>
      <c r="H137" s="194"/>
    </row>
    <row r="138" spans="1:8" ht="17" customHeight="1">
      <c r="A138" s="242"/>
      <c r="B138" s="6"/>
      <c r="C138" s="160"/>
      <c r="D138" s="163"/>
      <c r="E138" s="167" t="s">
        <v>447</v>
      </c>
      <c r="F138" s="167"/>
      <c r="G138" s="170" t="s">
        <v>144</v>
      </c>
      <c r="H138" s="194"/>
    </row>
    <row r="139" spans="1:8" ht="17" customHeight="1">
      <c r="A139" s="242"/>
      <c r="B139" s="6"/>
      <c r="C139" s="160"/>
      <c r="D139" s="163"/>
      <c r="E139" s="167" t="s">
        <v>49</v>
      </c>
      <c r="F139" s="167"/>
      <c r="G139" s="166" t="s">
        <v>145</v>
      </c>
      <c r="H139" s="191"/>
    </row>
    <row r="140" spans="1:8" ht="17" customHeight="1">
      <c r="A140" s="242"/>
      <c r="B140" s="6"/>
      <c r="C140" s="160"/>
      <c r="D140" s="163"/>
      <c r="E140" s="167" t="s">
        <v>448</v>
      </c>
      <c r="F140" s="167"/>
      <c r="G140" s="166" t="s">
        <v>146</v>
      </c>
      <c r="H140" s="191"/>
    </row>
    <row r="141" spans="1:8" ht="17" customHeight="1">
      <c r="A141" s="242"/>
      <c r="B141" s="6"/>
      <c r="C141" s="160"/>
      <c r="D141" s="163"/>
      <c r="E141" s="167"/>
      <c r="F141" s="167" t="s">
        <v>449</v>
      </c>
      <c r="G141" s="166" t="s">
        <v>147</v>
      </c>
      <c r="H141" s="191"/>
    </row>
    <row r="142" spans="1:8" ht="17" customHeight="1">
      <c r="A142" s="242"/>
      <c r="B142" s="6"/>
      <c r="C142" s="160"/>
      <c r="D142" s="163"/>
      <c r="E142" s="167"/>
      <c r="F142" s="167" t="s">
        <v>450</v>
      </c>
      <c r="G142" s="166" t="s">
        <v>148</v>
      </c>
      <c r="H142" s="191"/>
    </row>
    <row r="143" spans="1:8" ht="17" customHeight="1">
      <c r="A143" s="242"/>
      <c r="B143" s="6"/>
      <c r="C143" s="162"/>
      <c r="D143" s="163"/>
      <c r="E143" s="167" t="s">
        <v>54</v>
      </c>
      <c r="F143" s="167"/>
      <c r="G143" s="166" t="s">
        <v>149</v>
      </c>
      <c r="H143" s="191"/>
    </row>
    <row r="144" spans="1:8" ht="17" customHeight="1">
      <c r="A144" s="242"/>
      <c r="B144" s="6"/>
      <c r="C144" s="160"/>
      <c r="D144" s="162" t="s">
        <v>451</v>
      </c>
      <c r="E144" s="170"/>
      <c r="F144" s="167"/>
      <c r="G144" s="166" t="s">
        <v>150</v>
      </c>
      <c r="H144" s="191"/>
    </row>
    <row r="145" spans="1:8" ht="17" customHeight="1">
      <c r="A145" s="242"/>
      <c r="B145" s="10"/>
      <c r="C145" s="160"/>
      <c r="D145" s="163"/>
      <c r="E145" s="167" t="s">
        <v>452</v>
      </c>
      <c r="F145" s="167"/>
      <c r="G145" s="184" t="s">
        <v>151</v>
      </c>
      <c r="H145" s="191"/>
    </row>
    <row r="146" spans="1:8" ht="17" customHeight="1">
      <c r="A146" s="242"/>
      <c r="B146" s="11"/>
      <c r="C146" s="160"/>
      <c r="D146" s="163"/>
      <c r="E146" s="167" t="s">
        <v>453</v>
      </c>
      <c r="F146" s="167"/>
      <c r="G146" s="184" t="s">
        <v>152</v>
      </c>
      <c r="H146" s="191"/>
    </row>
    <row r="147" spans="1:8" ht="17" customHeight="1">
      <c r="A147" s="242"/>
      <c r="B147" s="6"/>
      <c r="C147" s="160"/>
      <c r="D147" s="163"/>
      <c r="E147" s="167" t="s">
        <v>454</v>
      </c>
      <c r="F147" s="167"/>
      <c r="G147" s="166" t="s">
        <v>153</v>
      </c>
      <c r="H147" s="191"/>
    </row>
    <row r="148" spans="1:8" ht="17" customHeight="1">
      <c r="A148" s="242"/>
      <c r="B148" s="6"/>
      <c r="C148" s="160"/>
      <c r="D148" s="162" t="s">
        <v>61</v>
      </c>
      <c r="E148" s="170"/>
      <c r="F148" s="167"/>
      <c r="G148" s="166" t="s">
        <v>154</v>
      </c>
      <c r="H148" s="191"/>
    </row>
    <row r="149" spans="1:8" ht="17" customHeight="1">
      <c r="A149" s="242"/>
      <c r="B149" s="6"/>
      <c r="C149" s="160"/>
      <c r="D149" s="163"/>
      <c r="E149" s="167" t="s">
        <v>63</v>
      </c>
      <c r="F149" s="167"/>
      <c r="G149" s="166" t="s">
        <v>155</v>
      </c>
      <c r="H149" s="191"/>
    </row>
    <row r="150" spans="1:8" ht="17" customHeight="1">
      <c r="A150" s="242"/>
      <c r="B150" s="6"/>
      <c r="C150" s="160"/>
      <c r="D150" s="163"/>
      <c r="E150" s="167" t="s">
        <v>65</v>
      </c>
      <c r="F150" s="167"/>
      <c r="G150" s="166" t="s">
        <v>156</v>
      </c>
      <c r="H150" s="191"/>
    </row>
    <row r="151" spans="1:8" ht="17" customHeight="1">
      <c r="A151" s="242"/>
      <c r="B151" s="6"/>
      <c r="C151" s="160"/>
      <c r="D151" s="163"/>
      <c r="E151" s="167" t="s">
        <v>67</v>
      </c>
      <c r="F151" s="167"/>
      <c r="G151" s="166" t="s">
        <v>157</v>
      </c>
      <c r="H151" s="191"/>
    </row>
    <row r="152" spans="1:8">
      <c r="A152" s="242"/>
      <c r="B152" s="6"/>
      <c r="C152" s="160"/>
      <c r="D152" s="163"/>
      <c r="E152" s="167" t="s">
        <v>69</v>
      </c>
      <c r="F152" s="167"/>
      <c r="G152" s="166" t="s">
        <v>158</v>
      </c>
      <c r="H152" s="191"/>
    </row>
    <row r="153" spans="1:8">
      <c r="A153" s="242"/>
      <c r="B153" s="11"/>
      <c r="C153" s="160"/>
      <c r="D153" s="162" t="s">
        <v>455</v>
      </c>
      <c r="E153" s="170"/>
      <c r="F153" s="167"/>
      <c r="G153" s="166" t="s">
        <v>159</v>
      </c>
      <c r="H153" s="191"/>
    </row>
  </sheetData>
  <mergeCells count="13">
    <mergeCell ref="A99:A125"/>
    <mergeCell ref="A127:A153"/>
    <mergeCell ref="A21:A29"/>
    <mergeCell ref="B16:B19"/>
    <mergeCell ref="B20:B31"/>
    <mergeCell ref="A7:A18"/>
    <mergeCell ref="B7:B15"/>
    <mergeCell ref="B54:B64"/>
    <mergeCell ref="B65:B92"/>
    <mergeCell ref="B93:B97"/>
    <mergeCell ref="A66:A96"/>
    <mergeCell ref="B32:B53"/>
    <mergeCell ref="A33:A63"/>
  </mergeCells>
  <phoneticPr fontId="23" type="noConversion"/>
  <pageMargins left="0.25" right="0.25" top="0.75" bottom="0.75" header="0.3" footer="0.3"/>
  <pageSetup paperSize="9" scale="9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附件2-押金类科目编码</vt:lpstr>
      <vt:lpstr>附件3-站点收购&amp;变卖流程</vt:lpstr>
      <vt:lpstr>附件4-预算模板</vt:lpstr>
      <vt:lpstr>附件5-公式批注</vt:lpstr>
      <vt:lpstr>汇总</vt:lpstr>
      <vt:lpstr>新财报指标&amp;计算逻辑</vt:lpstr>
      <vt:lpstr>业主小队、私教小队、私教团队小队荣誉规则</vt:lpstr>
      <vt:lpstr>其他补充说明</vt:lpstr>
      <vt:lpstr>拆分科目</vt:lpstr>
      <vt:lpstr>拆分科目!Print_Area</vt:lpstr>
      <vt:lpstr>'新财报指标&amp;计算逻辑'!Print_Area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Microsoft Office User</cp:lastModifiedBy>
  <cp:lastPrinted>2019-11-12T10:47:53Z</cp:lastPrinted>
  <dcterms:created xsi:type="dcterms:W3CDTF">2018-09-07T11:05:00Z</dcterms:created>
  <dcterms:modified xsi:type="dcterms:W3CDTF">2019-11-12T11:37:02Z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