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teaching\Desktop\DataViz-Lesson-Plans-1.2\01-Lesson-Plans\01-Excel\2\Activities\12-Stu_ProductPivot\Solved\"/>
    </mc:Choice>
  </mc:AlternateContent>
  <xr:revisionPtr revIDLastSave="0" documentId="13_ncr:1_{78DDA9D8-F980-41DD-B90E-115652447D2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roduct List" sheetId="1" r:id="rId1"/>
    <sheet name="Orders" sheetId="2" r:id="rId2"/>
    <sheet name="Sheet2" sheetId="6" r:id="rId3"/>
    <sheet name="Pivot Table" sheetId="4" r:id="rId4"/>
    <sheet name="Pivot Table (2)" sheetId="5" r:id="rId5"/>
  </sheets>
  <definedNames>
    <definedName name="Priority">'Product List'!G2</definedName>
    <definedName name="Products">'Product List'!$A$1:$C$18</definedName>
    <definedName name="Shipping">'Product List'!$E$1:$F$5</definedName>
  </definedNames>
  <calcPr calcId="191029" concurrentCalc="0"/>
  <pivotCaches>
    <pivotCache cacheId="14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A9" i="1"/>
  <c r="A13" i="1"/>
  <c r="A14" i="1"/>
  <c r="A11" i="1"/>
  <c r="A4" i="1"/>
  <c r="A6" i="1"/>
  <c r="A7" i="1"/>
  <c r="A8" i="1"/>
  <c r="A10" i="1"/>
  <c r="A3" i="1"/>
  <c r="A15" i="1"/>
  <c r="A5" i="1"/>
  <c r="A16" i="1"/>
  <c r="A17" i="1"/>
  <c r="A18" i="1"/>
  <c r="E2" i="2"/>
  <c r="D2" i="2"/>
</calcChain>
</file>

<file path=xl/sharedStrings.xml><?xml version="1.0" encoding="utf-8"?>
<sst xmlns="http://schemas.openxmlformats.org/spreadsheetml/2006/main" count="110" uniqueCount="42">
  <si>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</si>
  <si>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</si>
  <si>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</si>
  <si>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</si>
  <si>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</si>
  <si>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</si>
  <si>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</si>
  <si>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</si>
  <si>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</si>
  <si>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</si>
  <si>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</si>
  <si>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</si>
  <si>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</si>
  <si>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</si>
  <si>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</si>
  <si>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</si>
  <si>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</si>
  <si>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</si>
  <si>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</si>
  <si>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</si>
  <si>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</si>
  <si>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</si>
  <si>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</si>
  <si>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</si>
  <si>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Enamel Pin</t>
  </si>
  <si>
    <t>Phone Cover</t>
  </si>
  <si>
    <t>Holiday Ornament</t>
  </si>
  <si>
    <t>Face Mask</t>
  </si>
  <si>
    <t>Baseball Cap</t>
  </si>
  <si>
    <t>Thermos</t>
  </si>
  <si>
    <t>12" Square Canvas Print</t>
  </si>
  <si>
    <t>12"x18" Canvas Print</t>
  </si>
  <si>
    <t>Socks</t>
  </si>
  <si>
    <t>Bandana</t>
  </si>
  <si>
    <t>10013651 Total</t>
  </si>
  <si>
    <t>10013652 Total</t>
  </si>
  <si>
    <t>10013653 Total</t>
  </si>
  <si>
    <t>10013654 Total</t>
  </si>
  <si>
    <t>10013655 Total</t>
  </si>
  <si>
    <t>10013656 Total</t>
  </si>
  <si>
    <t>Total Price</t>
  </si>
  <si>
    <t>Sum of 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</si>
</sst>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41.541175694445" createdVersion="6" refreshedVersion="7" minRefreshableVersion="3" recordCount="28" xr:uid="{00000000-000A-0000-FFFF-FFFF120000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29367406" count="12">
        <n v="10013651"/>
        <n v="10013652"/>
        <n v="10013653"/>
        <n v="10013654"/>
        <n v="10013655"/>
        <n v="10013656"/>
        <n v="10029367405" u="1"/>
        <n v="10029367403" u="1"/>
        <n v="10029367401" u="1"/>
        <n v="10029367406" u="1"/>
        <n v="10029367404" u="1"/>
        <n v="10029367402" u="1"/>
      </sharedItems>
    </cacheField>
    <cacheField name="Product ID" numFmtId="0">
      <sharedItems containsSemiMixedTypes="0" containsString="0" containsNumber="1" containsInteger="1" minValue="100" maxValue="206" count="17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n v="100" u="1"/>
        <n v="108" u="1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zteaching" refreshedDate="44909.89676585648" createdVersion="8" refreshedVersion="8" minRefreshableVersion="3" recordCount="28" xr:uid="{C4319018-3CB2-4BD8-9F27-F4F62CF3FEBB}">
  <cacheSource type="worksheet">
    <worksheetSource ref="A1:F29" sheet="Orders"/>
  </cacheSource>
  <cacheFields count="7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 count="13">
        <n v="25.49"/>
        <n v="24.49"/>
        <n v="19.989999999999998"/>
        <n v="29.98"/>
        <n v="15.99"/>
        <n v="24.98"/>
        <n v="10.52"/>
        <n v="17.96"/>
        <n v="10.99"/>
        <n v="5.49"/>
        <n v="17.489999999999998"/>
        <n v="12.49"/>
        <n v="7.99"/>
      </sharedItems>
    </cacheField>
    <cacheField name="Shipping Price" numFmtId="44">
      <sharedItems containsSemiMixedTypes="0" containsString="0" containsNumber="1" minValue="3.3" maxValue="23"/>
    </cacheField>
    <cacheField name="Product Name" numFmtId="0">
      <sharedItems count="15">
        <s v="12&quot;x18&quot; Canvas Print"/>
        <s v="Baseball Cap"/>
        <s v="12&quot; Square Canvas Print"/>
        <s v="Hoodie"/>
        <s v="Socks"/>
        <s v="Sweatshirt"/>
        <s v="Holiday Ornament"/>
        <s v="T-shirt"/>
        <s v="Tote Bag"/>
        <s v="Enamel Pin"/>
        <s v="Bandana"/>
        <s v="Coffee Mug"/>
        <s v="Thermos"/>
        <s v="Face Mask"/>
        <s v="Sticker Sheet"/>
      </sharedItems>
    </cacheField>
    <cacheField name="Order Total" numFmtId="0" formula="Price 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x v="0"/>
    <n v="4.04"/>
    <x v="0"/>
  </r>
  <r>
    <x v="0"/>
    <x v="1"/>
    <s v="High"/>
    <x v="1"/>
    <n v="7.9"/>
    <x v="1"/>
  </r>
  <r>
    <x v="0"/>
    <x v="2"/>
    <s v="VIP"/>
    <x v="2"/>
    <n v="23"/>
    <x v="2"/>
  </r>
  <r>
    <x v="0"/>
    <x v="3"/>
    <s v="Low"/>
    <x v="3"/>
    <n v="3.3"/>
    <x v="3"/>
  </r>
  <r>
    <x v="0"/>
    <x v="4"/>
    <s v="Medium"/>
    <x v="4"/>
    <n v="4.04"/>
    <x v="4"/>
  </r>
  <r>
    <x v="0"/>
    <x v="5"/>
    <s v="High"/>
    <x v="5"/>
    <n v="7.9"/>
    <x v="5"/>
  </r>
  <r>
    <x v="1"/>
    <x v="6"/>
    <s v="Low"/>
    <x v="6"/>
    <n v="3.3"/>
    <x v="6"/>
  </r>
  <r>
    <x v="1"/>
    <x v="7"/>
    <s v="VIP"/>
    <x v="7"/>
    <n v="23"/>
    <x v="7"/>
  </r>
  <r>
    <x v="1"/>
    <x v="8"/>
    <s v="Low"/>
    <x v="8"/>
    <n v="3.3"/>
    <x v="8"/>
  </r>
  <r>
    <x v="1"/>
    <x v="1"/>
    <s v="Medium"/>
    <x v="1"/>
    <n v="4.04"/>
    <x v="1"/>
  </r>
  <r>
    <x v="1"/>
    <x v="3"/>
    <s v="Low"/>
    <x v="3"/>
    <n v="3.3"/>
    <x v="3"/>
  </r>
  <r>
    <x v="1"/>
    <x v="9"/>
    <s v="VIP"/>
    <x v="9"/>
    <n v="23"/>
    <x v="9"/>
  </r>
  <r>
    <x v="2"/>
    <x v="2"/>
    <s v="High"/>
    <x v="2"/>
    <n v="7.9"/>
    <x v="2"/>
  </r>
  <r>
    <x v="2"/>
    <x v="1"/>
    <s v="Medium"/>
    <x v="1"/>
    <n v="4.04"/>
    <x v="1"/>
  </r>
  <r>
    <x v="2"/>
    <x v="10"/>
    <s v="VIP"/>
    <x v="8"/>
    <n v="23"/>
    <x v="10"/>
  </r>
  <r>
    <x v="2"/>
    <x v="11"/>
    <s v="Medium"/>
    <x v="4"/>
    <n v="4.04"/>
    <x v="11"/>
  </r>
  <r>
    <x v="2"/>
    <x v="12"/>
    <s v="Medium"/>
    <x v="10"/>
    <n v="4.04"/>
    <x v="12"/>
  </r>
  <r>
    <x v="2"/>
    <x v="12"/>
    <s v="Low"/>
    <x v="10"/>
    <n v="3.3"/>
    <x v="12"/>
  </r>
  <r>
    <x v="3"/>
    <x v="10"/>
    <s v="High"/>
    <x v="8"/>
    <n v="7.9"/>
    <x v="10"/>
  </r>
  <r>
    <x v="3"/>
    <x v="1"/>
    <s v="VIP"/>
    <x v="1"/>
    <n v="23"/>
    <x v="1"/>
  </r>
  <r>
    <x v="3"/>
    <x v="10"/>
    <s v="High"/>
    <x v="8"/>
    <n v="7.9"/>
    <x v="10"/>
  </r>
  <r>
    <x v="3"/>
    <x v="7"/>
    <s v="Medium"/>
    <x v="7"/>
    <n v="4.04"/>
    <x v="7"/>
  </r>
  <r>
    <x v="4"/>
    <x v="3"/>
    <s v="High"/>
    <x v="3"/>
    <n v="7.9"/>
    <x v="3"/>
  </r>
  <r>
    <x v="5"/>
    <x v="13"/>
    <s v="High"/>
    <x v="11"/>
    <n v="7.9"/>
    <x v="13"/>
  </r>
  <r>
    <x v="5"/>
    <x v="4"/>
    <s v="Medium"/>
    <x v="4"/>
    <n v="4.04"/>
    <x v="4"/>
  </r>
  <r>
    <x v="5"/>
    <x v="13"/>
    <s v="High"/>
    <x v="11"/>
    <n v="7.9"/>
    <x v="13"/>
  </r>
  <r>
    <x v="5"/>
    <x v="14"/>
    <s v="Medium"/>
    <x v="12"/>
    <n v="4.04"/>
    <x v="14"/>
  </r>
  <r>
    <x v="5"/>
    <x v="4"/>
    <s v="Medium"/>
    <x v="4"/>
    <n v="4.0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084C0-C079-44E4-A065-D99485B0BB6B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:C38" firstHeaderRow="0" firstDataRow="1" firstDataCol="1"/>
  <pivotFields count="7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  <pivotField axis="axisRow" subtotalTop="0" showAll="0">
      <items count="16">
        <item x="2"/>
        <item x="0"/>
        <item x="10"/>
        <item x="1"/>
        <item x="11"/>
        <item x="9"/>
        <item x="13"/>
        <item x="6"/>
        <item x="3"/>
        <item x="4"/>
        <item x="14"/>
        <item x="5"/>
        <item x="12"/>
        <item x="8"/>
        <item x="7"/>
        <item t="default"/>
      </items>
    </pivotField>
    <pivotField subtotalTop="0" dragToRow="0" dragToCol="0" dragToPage="0" showAll="0" defaultSubtotal="0"/>
  </pivotFields>
  <rowFields count="2">
    <field x="0"/>
    <field x="5"/>
  </rowFields>
  <rowItems count="37">
    <i>
      <x/>
    </i>
    <i r="1">
      <x/>
    </i>
    <i r="1">
      <x v="1"/>
    </i>
    <i r="1">
      <x v="3"/>
    </i>
    <i r="1">
      <x v="8"/>
    </i>
    <i r="1">
      <x v="9"/>
    </i>
    <i r="1">
      <x v="11"/>
    </i>
    <i t="default">
      <x/>
    </i>
    <i>
      <x v="1"/>
    </i>
    <i r="1">
      <x v="3"/>
    </i>
    <i r="1">
      <x v="5"/>
    </i>
    <i r="1">
      <x v="7"/>
    </i>
    <i r="1">
      <x v="8"/>
    </i>
    <i r="1">
      <x v="13"/>
    </i>
    <i r="1">
      <x v="14"/>
    </i>
    <i t="default">
      <x v="1"/>
    </i>
    <i>
      <x v="2"/>
    </i>
    <i r="1">
      <x/>
    </i>
    <i r="1">
      <x v="2"/>
    </i>
    <i r="1">
      <x v="3"/>
    </i>
    <i r="1">
      <x v="4"/>
    </i>
    <i r="1">
      <x v="12"/>
    </i>
    <i t="default">
      <x v="2"/>
    </i>
    <i>
      <x v="3"/>
    </i>
    <i r="1">
      <x v="2"/>
    </i>
    <i r="1">
      <x v="3"/>
    </i>
    <i r="1">
      <x v="14"/>
    </i>
    <i t="default">
      <x v="3"/>
    </i>
    <i>
      <x v="4"/>
    </i>
    <i r="1">
      <x v="8"/>
    </i>
    <i t="default">
      <x v="4"/>
    </i>
    <i>
      <x v="5"/>
    </i>
    <i r="1">
      <x v="6"/>
    </i>
    <i r="1">
      <x v="9"/>
    </i>
    <i r="1">
      <x v="10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1" baseItem="14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1B9A0-4BB6-4F81-AA11-B1FE5E7A2353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10" firstHeaderRow="0" firstDataRow="1" firstDataCol="1"/>
  <pivotFields count="7"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ubtotalTop="0" showAll="0">
      <items count="16">
        <item x="7"/>
        <item x="5"/>
        <item x="3"/>
        <item x="8"/>
        <item x="14"/>
        <item x="9"/>
        <item x="6"/>
        <item x="13"/>
        <item x="1"/>
        <item x="12"/>
        <item x="10"/>
        <item x="0"/>
        <item x="2"/>
        <item x="4"/>
        <item x="11"/>
        <item t="default"/>
      </items>
    </pivotField>
    <pivotField subtotalTop="0" showAll="0"/>
    <pivotField dataField="1" numFmtId="44" subtotalTop="0" showAll="0">
      <items count="14">
        <item x="9"/>
        <item x="12"/>
        <item x="6"/>
        <item x="8"/>
        <item x="11"/>
        <item x="4"/>
        <item x="10"/>
        <item x="7"/>
        <item x="2"/>
        <item x="1"/>
        <item x="5"/>
        <item x="0"/>
        <item x="3"/>
        <item t="default"/>
      </items>
    </pivotField>
    <pivotField dataField="1" numFmtId="44" subtotalTop="0" showAll="0"/>
    <pivotField showAll="0">
      <items count="16">
        <item x="2"/>
        <item x="0"/>
        <item x="10"/>
        <item x="1"/>
        <item x="11"/>
        <item x="9"/>
        <item x="13"/>
        <item x="6"/>
        <item x="3"/>
        <item x="4"/>
        <item x="14"/>
        <item x="5"/>
        <item x="12"/>
        <item x="8"/>
        <item x="7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Order Total" fld="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36871-B50B-409F-9A87-315061F208C1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40" firstHeaderRow="0" firstDataRow="1" firstDataCol="1"/>
  <pivotFields count="5">
    <pivotField axis="axisRow" subtotalTop="0" showAll="0">
      <items count="13">
        <item m="1" x="8"/>
        <item m="1" x="11"/>
        <item m="1" x="7"/>
        <item m="1" x="10"/>
        <item m="1" x="6"/>
        <item m="1" x="9"/>
        <item x="0"/>
        <item x="1"/>
        <item x="2"/>
        <item x="3"/>
        <item x="4"/>
        <item x="5"/>
        <item t="default"/>
      </items>
    </pivotField>
    <pivotField axis="axisRow" subtotalTop="0" showAll="0">
      <items count="18">
        <item m="1" x="15"/>
        <item x="7"/>
        <item x="5"/>
        <item x="3"/>
        <item x="8"/>
        <item x="14"/>
        <item x="9"/>
        <item m="1" x="16"/>
        <item x="6"/>
        <item x="13"/>
        <item x="1"/>
        <item x="12"/>
        <item x="10"/>
        <item x="0"/>
        <item x="2"/>
        <item x="4"/>
        <item x="11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7">
    <i>
      <x v="6"/>
    </i>
    <i r="1">
      <x v="2"/>
    </i>
    <i r="1">
      <x v="3"/>
    </i>
    <i r="1">
      <x v="10"/>
    </i>
    <i r="1">
      <x v="13"/>
    </i>
    <i r="1">
      <x v="14"/>
    </i>
    <i r="1">
      <x v="15"/>
    </i>
    <i t="default">
      <x v="6"/>
    </i>
    <i>
      <x v="7"/>
    </i>
    <i r="1">
      <x v="1"/>
    </i>
    <i r="1">
      <x v="3"/>
    </i>
    <i r="1">
      <x v="4"/>
    </i>
    <i r="1">
      <x v="6"/>
    </i>
    <i r="1">
      <x v="8"/>
    </i>
    <i r="1">
      <x v="10"/>
    </i>
    <i t="default">
      <x v="7"/>
    </i>
    <i>
      <x v="8"/>
    </i>
    <i r="1">
      <x v="10"/>
    </i>
    <i r="1">
      <x v="11"/>
    </i>
    <i r="1">
      <x v="12"/>
    </i>
    <i r="1">
      <x v="14"/>
    </i>
    <i r="1">
      <x v="16"/>
    </i>
    <i t="default">
      <x v="8"/>
    </i>
    <i>
      <x v="9"/>
    </i>
    <i r="1">
      <x v="1"/>
    </i>
    <i r="1">
      <x v="10"/>
    </i>
    <i r="1">
      <x v="12"/>
    </i>
    <i t="default">
      <x v="9"/>
    </i>
    <i>
      <x v="10"/>
    </i>
    <i r="1">
      <x v="3"/>
    </i>
    <i t="default">
      <x v="10"/>
    </i>
    <i>
      <x v="11"/>
    </i>
    <i r="1">
      <x v="5"/>
    </i>
    <i r="1">
      <x v="9"/>
    </i>
    <i r="1">
      <x v="15"/>
    </i>
    <i t="default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2" sqref="B2:B18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17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18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19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20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21</v>
      </c>
      <c r="C6" s="4">
        <v>15.99</v>
      </c>
    </row>
    <row r="7" spans="1:6" x14ac:dyDescent="0.25">
      <c r="A7">
        <f t="shared" si="0"/>
        <v>105</v>
      </c>
      <c r="B7" s="3" t="s">
        <v>22</v>
      </c>
      <c r="C7" s="4">
        <v>10.99</v>
      </c>
    </row>
    <row r="8" spans="1:6" x14ac:dyDescent="0.25">
      <c r="A8">
        <f t="shared" si="0"/>
        <v>106</v>
      </c>
      <c r="B8" s="3" t="s">
        <v>23</v>
      </c>
      <c r="C8" s="4">
        <v>7.99</v>
      </c>
    </row>
    <row r="9" spans="1:6" x14ac:dyDescent="0.25">
      <c r="A9">
        <f t="shared" si="0"/>
        <v>107</v>
      </c>
      <c r="B9" s="3" t="s">
        <v>24</v>
      </c>
      <c r="C9" s="4">
        <v>5.49</v>
      </c>
    </row>
    <row r="10" spans="1:6" x14ac:dyDescent="0.25">
      <c r="A10">
        <f t="shared" si="0"/>
        <v>108</v>
      </c>
      <c r="B10" s="3" t="s">
        <v>25</v>
      </c>
      <c r="C10" s="4">
        <v>16.98</v>
      </c>
    </row>
    <row r="11" spans="1:6" x14ac:dyDescent="0.25">
      <c r="A11">
        <f t="shared" si="0"/>
        <v>109</v>
      </c>
      <c r="B11" s="3" t="s">
        <v>26</v>
      </c>
      <c r="C11" s="4">
        <v>10.52</v>
      </c>
    </row>
    <row r="12" spans="1:6" x14ac:dyDescent="0.25">
      <c r="A12">
        <v>200</v>
      </c>
      <c r="B12" s="3" t="s">
        <v>27</v>
      </c>
      <c r="C12" s="4">
        <v>12.49</v>
      </c>
    </row>
    <row r="13" spans="1:6" x14ac:dyDescent="0.25">
      <c r="A13">
        <f>A12+1</f>
        <v>201</v>
      </c>
      <c r="B13" s="3" t="s">
        <v>28</v>
      </c>
      <c r="C13" s="4">
        <v>24.49</v>
      </c>
    </row>
    <row r="14" spans="1:6" x14ac:dyDescent="0.25">
      <c r="A14">
        <f t="shared" ref="A14:A18" si="1">A13+1</f>
        <v>202</v>
      </c>
      <c r="B14" s="3" t="s">
        <v>29</v>
      </c>
      <c r="C14" s="4">
        <v>17.489999999999998</v>
      </c>
    </row>
    <row r="15" spans="1:6" x14ac:dyDescent="0.25">
      <c r="A15">
        <f t="shared" si="1"/>
        <v>203</v>
      </c>
      <c r="B15" s="3" t="s">
        <v>30</v>
      </c>
      <c r="C15" s="4">
        <v>19.989999999999998</v>
      </c>
    </row>
    <row r="16" spans="1:6" x14ac:dyDescent="0.25">
      <c r="A16">
        <f t="shared" si="1"/>
        <v>204</v>
      </c>
      <c r="B16" s="3" t="s">
        <v>31</v>
      </c>
      <c r="C16" s="4">
        <v>25.49</v>
      </c>
    </row>
    <row r="17" spans="1:3" x14ac:dyDescent="0.25">
      <c r="A17">
        <f t="shared" si="1"/>
        <v>205</v>
      </c>
      <c r="B17" s="3" t="s">
        <v>32</v>
      </c>
      <c r="C17" s="4">
        <v>15.99</v>
      </c>
    </row>
    <row r="18" spans="1:3" x14ac:dyDescent="0.25">
      <c r="A18">
        <f t="shared" si="1"/>
        <v>206</v>
      </c>
      <c r="B18" s="3" t="s">
        <v>33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workbookViewId="0">
      <selection activeCell="G2" sqref="G2:G29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14</v>
      </c>
      <c r="F1" s="1" t="s">
        <v>2</v>
      </c>
      <c r="G1" s="1" t="s">
        <v>40</v>
      </c>
    </row>
    <row r="2" spans="1:7" ht="15.75" x14ac:dyDescent="0.25">
      <c r="A2" s="8">
        <v>10013651</v>
      </c>
      <c r="B2" s="8">
        <v>204</v>
      </c>
      <c r="C2" s="8" t="s">
        <v>6</v>
      </c>
      <c r="D2" s="4">
        <f>VLOOKUP(B2,'Product List'!$A$1:$C$18,3)</f>
        <v>25.49</v>
      </c>
      <c r="E2" s="4">
        <f>VLOOKUP(C2,'Product List'!$E$1:$F$5,2,)</f>
        <v>4.04</v>
      </c>
      <c r="F2" t="str">
        <f>VLOOKUP(Orders!B2,Products,2,FALSE)</f>
        <v>12"x18" Canvas Print</v>
      </c>
      <c r="G2" s="10">
        <f>D2+E2</f>
        <v>29.529999999999998</v>
      </c>
    </row>
    <row r="3" spans="1:7" ht="15.75" x14ac:dyDescent="0.25">
      <c r="A3" s="8">
        <v>10013651</v>
      </c>
      <c r="B3" s="8">
        <v>201</v>
      </c>
      <c r="C3" s="8" t="s">
        <v>7</v>
      </c>
      <c r="D3" s="4">
        <f>VLOOKUP(B3,Products,3,FALSE)</f>
        <v>24.49</v>
      </c>
      <c r="E3" s="4">
        <f>VLOOKUP(C3,'Product List'!E$1:F$5,2,FALSE)</f>
        <v>7.9</v>
      </c>
      <c r="F3" t="str">
        <f>VLOOKUP(Orders!B3,Products,2,FALSE)</f>
        <v>Baseball Cap</v>
      </c>
      <c r="G3" s="10">
        <f t="shared" ref="G3:G29" si="0">D3+E3</f>
        <v>32.39</v>
      </c>
    </row>
    <row r="4" spans="1:7" ht="15.75" x14ac:dyDescent="0.25">
      <c r="A4" s="8">
        <v>10013651</v>
      </c>
      <c r="B4" s="8">
        <v>203</v>
      </c>
      <c r="C4" s="8" t="s">
        <v>8</v>
      </c>
      <c r="D4" s="4">
        <f>VLOOKUP(B4,Products,3,FALSE)</f>
        <v>19.989999999999998</v>
      </c>
      <c r="E4" s="4">
        <f>VLOOKUP(C4,'Product List'!E$1:F$5,2,FALSE)</f>
        <v>23</v>
      </c>
      <c r="F4" t="str">
        <f>VLOOKUP(Orders!B4,Products,2,FALSE)</f>
        <v>12" Square Canvas Print</v>
      </c>
      <c r="G4" s="10">
        <f t="shared" si="0"/>
        <v>42.989999999999995</v>
      </c>
    </row>
    <row r="5" spans="1:7" ht="15.75" x14ac:dyDescent="0.25">
      <c r="A5" s="8">
        <v>10013651</v>
      </c>
      <c r="B5" s="8">
        <v>103</v>
      </c>
      <c r="C5" s="8" t="s">
        <v>5</v>
      </c>
      <c r="D5" s="4">
        <f>VLOOKUP(B5,Products,3,FALSE)</f>
        <v>29.98</v>
      </c>
      <c r="E5" s="4">
        <f>VLOOKUP(C5,'Product List'!E$1:F$5,2,FALSE)</f>
        <v>3.3</v>
      </c>
      <c r="F5" t="str">
        <f>VLOOKUP(Orders!B5,Products,2,FALSE)</f>
        <v>Hoodie</v>
      </c>
      <c r="G5" s="10">
        <f t="shared" si="0"/>
        <v>33.28</v>
      </c>
    </row>
    <row r="6" spans="1:7" ht="15.75" x14ac:dyDescent="0.25">
      <c r="A6" s="8">
        <v>10013651</v>
      </c>
      <c r="B6" s="8">
        <v>205</v>
      </c>
      <c r="C6" s="8" t="s">
        <v>6</v>
      </c>
      <c r="D6" s="4">
        <f>VLOOKUP(B6,Products,3,FALSE)</f>
        <v>15.99</v>
      </c>
      <c r="E6" s="4">
        <f>VLOOKUP(C6,'Product List'!E$1:F$5,2,FALSE)</f>
        <v>4.04</v>
      </c>
      <c r="F6" t="str">
        <f>VLOOKUP(Orders!B6,Products,2,FALSE)</f>
        <v>Socks</v>
      </c>
      <c r="G6" s="10">
        <f t="shared" si="0"/>
        <v>20.03</v>
      </c>
    </row>
    <row r="7" spans="1:7" ht="15.75" x14ac:dyDescent="0.25">
      <c r="A7" s="8">
        <v>10013651</v>
      </c>
      <c r="B7" s="8">
        <v>102</v>
      </c>
      <c r="C7" s="8" t="s">
        <v>7</v>
      </c>
      <c r="D7" s="4">
        <f>VLOOKUP(B7,Products,3,FALSE)</f>
        <v>24.98</v>
      </c>
      <c r="E7" s="4">
        <f>VLOOKUP(C7,'Product List'!E$1:F$5,2,FALSE)</f>
        <v>7.9</v>
      </c>
      <c r="F7" t="str">
        <f>VLOOKUP(Orders!B7,Products,2,FALSE)</f>
        <v>Sweatshirt</v>
      </c>
      <c r="G7" s="10">
        <f t="shared" si="0"/>
        <v>32.880000000000003</v>
      </c>
    </row>
    <row r="8" spans="1:7" ht="15.75" x14ac:dyDescent="0.25">
      <c r="A8" s="8">
        <v>10013652</v>
      </c>
      <c r="B8" s="8">
        <v>109</v>
      </c>
      <c r="C8" s="8" t="s">
        <v>5</v>
      </c>
      <c r="D8" s="4">
        <f>VLOOKUP(B8,Products,3,FALSE)</f>
        <v>10.52</v>
      </c>
      <c r="E8" s="4">
        <f>VLOOKUP(C8,'Product List'!E$1:F$5,2,FALSE)</f>
        <v>3.3</v>
      </c>
      <c r="F8" t="str">
        <f>VLOOKUP(Orders!B8,Products,2,FALSE)</f>
        <v>Holiday Ornament</v>
      </c>
      <c r="G8" s="10">
        <f t="shared" si="0"/>
        <v>13.82</v>
      </c>
    </row>
    <row r="9" spans="1:7" ht="15.75" x14ac:dyDescent="0.25">
      <c r="A9" s="8">
        <v>10013652</v>
      </c>
      <c r="B9" s="8">
        <v>101</v>
      </c>
      <c r="C9" s="8" t="s">
        <v>8</v>
      </c>
      <c r="D9" s="4">
        <f>VLOOKUP(B9,Products,3,FALSE)</f>
        <v>17.96</v>
      </c>
      <c r="E9" s="4">
        <f>VLOOKUP(C9,'Product List'!E$1:F$5,2,FALSE)</f>
        <v>23</v>
      </c>
      <c r="F9" t="str">
        <f>VLOOKUP(Orders!B9,Products,2,FALSE)</f>
        <v>T-shirt</v>
      </c>
      <c r="G9" s="10">
        <f t="shared" si="0"/>
        <v>40.96</v>
      </c>
    </row>
    <row r="10" spans="1:7" ht="15.75" x14ac:dyDescent="0.25">
      <c r="A10" s="8">
        <v>10013652</v>
      </c>
      <c r="B10" s="8">
        <v>105</v>
      </c>
      <c r="C10" s="8" t="s">
        <v>5</v>
      </c>
      <c r="D10" s="4">
        <f>VLOOKUP(B10,Products,3,FALSE)</f>
        <v>10.99</v>
      </c>
      <c r="E10" s="4">
        <f>VLOOKUP(C10,'Product List'!E$1:F$5,2,FALSE)</f>
        <v>3.3</v>
      </c>
      <c r="F10" t="str">
        <f>VLOOKUP(Orders!B10,Products,2,FALSE)</f>
        <v>Tote Bag</v>
      </c>
      <c r="G10" s="10">
        <f t="shared" si="0"/>
        <v>14.29</v>
      </c>
    </row>
    <row r="11" spans="1:7" ht="15.75" x14ac:dyDescent="0.25">
      <c r="A11" s="8">
        <v>10013652</v>
      </c>
      <c r="B11" s="8">
        <v>201</v>
      </c>
      <c r="C11" s="8" t="s">
        <v>6</v>
      </c>
      <c r="D11" s="4">
        <f>VLOOKUP(B11,Products,3,FALSE)</f>
        <v>24.49</v>
      </c>
      <c r="E11" s="4">
        <f>VLOOKUP(C11,'Product List'!E$1:F$5,2,FALSE)</f>
        <v>4.04</v>
      </c>
      <c r="F11" t="str">
        <f>VLOOKUP(Orders!B11,Products,2,FALSE)</f>
        <v>Baseball Cap</v>
      </c>
      <c r="G11" s="10">
        <f t="shared" si="0"/>
        <v>28.529999999999998</v>
      </c>
    </row>
    <row r="12" spans="1:7" ht="15.75" x14ac:dyDescent="0.25">
      <c r="A12" s="8">
        <v>10013652</v>
      </c>
      <c r="B12" s="8">
        <v>103</v>
      </c>
      <c r="C12" s="8" t="s">
        <v>5</v>
      </c>
      <c r="D12" s="4">
        <f>VLOOKUP(B12,Products,3,FALSE)</f>
        <v>29.98</v>
      </c>
      <c r="E12" s="4">
        <f>VLOOKUP(C12,'Product List'!E$1:F$5,2,FALSE)</f>
        <v>3.3</v>
      </c>
      <c r="F12" t="str">
        <f>VLOOKUP(Orders!B12,Products,2,FALSE)</f>
        <v>Hoodie</v>
      </c>
      <c r="G12" s="10">
        <f t="shared" si="0"/>
        <v>33.28</v>
      </c>
    </row>
    <row r="13" spans="1:7" ht="15.75" x14ac:dyDescent="0.25">
      <c r="A13" s="8">
        <v>10013652</v>
      </c>
      <c r="B13" s="8">
        <v>107</v>
      </c>
      <c r="C13" s="8" t="s">
        <v>8</v>
      </c>
      <c r="D13" s="4">
        <f>VLOOKUP(B13,Products,3,FALSE)</f>
        <v>5.49</v>
      </c>
      <c r="E13" s="4">
        <f>VLOOKUP(C13,'Product List'!E$1:F$5,2,FALSE)</f>
        <v>23</v>
      </c>
      <c r="F13" t="str">
        <f>VLOOKUP(Orders!B13,Products,2,FALSE)</f>
        <v>Enamel Pin</v>
      </c>
      <c r="G13" s="10">
        <f t="shared" si="0"/>
        <v>28.490000000000002</v>
      </c>
    </row>
    <row r="14" spans="1:7" ht="15.75" x14ac:dyDescent="0.25">
      <c r="A14" s="8">
        <v>10013653</v>
      </c>
      <c r="B14" s="8">
        <v>203</v>
      </c>
      <c r="C14" s="8" t="s">
        <v>7</v>
      </c>
      <c r="D14" s="4">
        <f>VLOOKUP(B14,Products,3,FALSE)</f>
        <v>19.989999999999998</v>
      </c>
      <c r="E14" s="4">
        <f>VLOOKUP(C14,'Product List'!E$1:F$5,2,FALSE)</f>
        <v>7.9</v>
      </c>
      <c r="F14" t="str">
        <f>VLOOKUP(Orders!B14,Products,2,FALSE)</f>
        <v>12" Square Canvas Print</v>
      </c>
      <c r="G14" s="10">
        <f t="shared" si="0"/>
        <v>27.89</v>
      </c>
    </row>
    <row r="15" spans="1:7" ht="15.75" x14ac:dyDescent="0.25">
      <c r="A15" s="8">
        <v>10013653</v>
      </c>
      <c r="B15" s="8">
        <v>201</v>
      </c>
      <c r="C15" s="8" t="s">
        <v>6</v>
      </c>
      <c r="D15" s="4">
        <f>VLOOKUP(B15,Products,3,FALSE)</f>
        <v>24.49</v>
      </c>
      <c r="E15" s="4">
        <f>VLOOKUP(C15,'Product List'!E$1:F$5,2,FALSE)</f>
        <v>4.04</v>
      </c>
      <c r="F15" t="str">
        <f>VLOOKUP(Orders!B15,Products,2,FALSE)</f>
        <v>Baseball Cap</v>
      </c>
      <c r="G15" s="10">
        <f t="shared" si="0"/>
        <v>28.529999999999998</v>
      </c>
    </row>
    <row r="16" spans="1:7" ht="15.75" x14ac:dyDescent="0.25">
      <c r="A16" s="8">
        <v>10013653</v>
      </c>
      <c r="B16" s="8">
        <v>206</v>
      </c>
      <c r="C16" s="8" t="s">
        <v>8</v>
      </c>
      <c r="D16" s="4">
        <f>VLOOKUP(B16,Products,3,FALSE)</f>
        <v>10.99</v>
      </c>
      <c r="E16" s="4">
        <f>VLOOKUP(C16,'Product List'!E$1:F$5,2,FALSE)</f>
        <v>23</v>
      </c>
      <c r="F16" t="str">
        <f>VLOOKUP(Orders!B16,Products,2,FALSE)</f>
        <v>Bandana</v>
      </c>
      <c r="G16" s="10">
        <f t="shared" si="0"/>
        <v>33.99</v>
      </c>
    </row>
    <row r="17" spans="1:7" ht="15.75" x14ac:dyDescent="0.25">
      <c r="A17" s="8">
        <v>10013653</v>
      </c>
      <c r="B17" s="8">
        <v>104</v>
      </c>
      <c r="C17" s="8" t="s">
        <v>6</v>
      </c>
      <c r="D17" s="4">
        <f>VLOOKUP(B17,Products,3,FALSE)</f>
        <v>15.99</v>
      </c>
      <c r="E17" s="4">
        <f>VLOOKUP(C17,'Product List'!E$1:F$5,2,FALSE)</f>
        <v>4.04</v>
      </c>
      <c r="F17" t="str">
        <f>VLOOKUP(Orders!B17,Products,2,FALSE)</f>
        <v>Coffee Mug</v>
      </c>
      <c r="G17" s="10">
        <f t="shared" si="0"/>
        <v>20.03</v>
      </c>
    </row>
    <row r="18" spans="1:7" ht="15.75" x14ac:dyDescent="0.25">
      <c r="A18" s="8">
        <v>10013653</v>
      </c>
      <c r="B18" s="8">
        <v>202</v>
      </c>
      <c r="C18" s="8" t="s">
        <v>6</v>
      </c>
      <c r="D18" s="4">
        <f>VLOOKUP(B18,Products,3,FALSE)</f>
        <v>17.489999999999998</v>
      </c>
      <c r="E18" s="4">
        <f>VLOOKUP(C18,'Product List'!E$1:F$5,2,FALSE)</f>
        <v>4.04</v>
      </c>
      <c r="F18" t="str">
        <f>VLOOKUP(Orders!B18,Products,2,FALSE)</f>
        <v>Thermos</v>
      </c>
      <c r="G18" s="10">
        <f t="shared" si="0"/>
        <v>21.529999999999998</v>
      </c>
    </row>
    <row r="19" spans="1:7" ht="15.75" x14ac:dyDescent="0.25">
      <c r="A19" s="8">
        <v>10013653</v>
      </c>
      <c r="B19" s="8">
        <v>202</v>
      </c>
      <c r="C19" s="8" t="s">
        <v>5</v>
      </c>
      <c r="D19" s="4">
        <f>VLOOKUP(B19,Products,3,FALSE)</f>
        <v>17.489999999999998</v>
      </c>
      <c r="E19" s="4">
        <f>VLOOKUP(C19,'Product List'!E$1:F$5,2,FALSE)</f>
        <v>3.3</v>
      </c>
      <c r="F19" t="str">
        <f>VLOOKUP(Orders!B19,Products,2,FALSE)</f>
        <v>Thermos</v>
      </c>
      <c r="G19" s="10">
        <f t="shared" si="0"/>
        <v>20.79</v>
      </c>
    </row>
    <row r="20" spans="1:7" ht="15.75" x14ac:dyDescent="0.25">
      <c r="A20" s="8">
        <v>10013654</v>
      </c>
      <c r="B20" s="8">
        <v>206</v>
      </c>
      <c r="C20" s="8" t="s">
        <v>7</v>
      </c>
      <c r="D20" s="4">
        <f>VLOOKUP(B20,Products,3,FALSE)</f>
        <v>10.99</v>
      </c>
      <c r="E20" s="4">
        <f>VLOOKUP(C20,'Product List'!E$1:F$5,2,FALSE)</f>
        <v>7.9</v>
      </c>
      <c r="F20" t="str">
        <f>VLOOKUP(Orders!B20,Products,2,FALSE)</f>
        <v>Bandana</v>
      </c>
      <c r="G20" s="10">
        <f t="shared" si="0"/>
        <v>18.89</v>
      </c>
    </row>
    <row r="21" spans="1:7" ht="15.75" x14ac:dyDescent="0.25">
      <c r="A21" s="8">
        <v>10013654</v>
      </c>
      <c r="B21" s="8">
        <v>201</v>
      </c>
      <c r="C21" s="8" t="s">
        <v>8</v>
      </c>
      <c r="D21" s="4">
        <f>VLOOKUP(B21,Products,3,FALSE)</f>
        <v>24.49</v>
      </c>
      <c r="E21" s="4">
        <f>VLOOKUP(C21,'Product List'!E$1:F$5,2,FALSE)</f>
        <v>23</v>
      </c>
      <c r="F21" t="str">
        <f>VLOOKUP(Orders!B21,Products,2,FALSE)</f>
        <v>Baseball Cap</v>
      </c>
      <c r="G21" s="10">
        <f t="shared" si="0"/>
        <v>47.489999999999995</v>
      </c>
    </row>
    <row r="22" spans="1:7" ht="15.75" x14ac:dyDescent="0.25">
      <c r="A22" s="8">
        <v>10013654</v>
      </c>
      <c r="B22" s="8">
        <v>206</v>
      </c>
      <c r="C22" s="8" t="s">
        <v>7</v>
      </c>
      <c r="D22" s="4">
        <f>VLOOKUP(B22,Products,3,FALSE)</f>
        <v>10.99</v>
      </c>
      <c r="E22" s="4">
        <f>VLOOKUP(C22,'Product List'!E$1:F$5,2,FALSE)</f>
        <v>7.9</v>
      </c>
      <c r="F22" t="str">
        <f>VLOOKUP(Orders!B22,Products,2,FALSE)</f>
        <v>Bandana</v>
      </c>
      <c r="G22" s="10">
        <f t="shared" si="0"/>
        <v>18.89</v>
      </c>
    </row>
    <row r="23" spans="1:7" ht="15.75" x14ac:dyDescent="0.25">
      <c r="A23" s="8">
        <v>10013654</v>
      </c>
      <c r="B23" s="8">
        <v>101</v>
      </c>
      <c r="C23" s="8" t="s">
        <v>6</v>
      </c>
      <c r="D23" s="4">
        <f>VLOOKUP(B23,Products,3,FALSE)</f>
        <v>17.96</v>
      </c>
      <c r="E23" s="4">
        <f>VLOOKUP(C23,'Product List'!E$1:F$5,2,FALSE)</f>
        <v>4.04</v>
      </c>
      <c r="F23" t="str">
        <f>VLOOKUP(Orders!B23,Products,2,FALSE)</f>
        <v>T-shirt</v>
      </c>
      <c r="G23" s="10">
        <f t="shared" si="0"/>
        <v>22</v>
      </c>
    </row>
    <row r="24" spans="1:7" ht="15.75" x14ac:dyDescent="0.25">
      <c r="A24" s="8">
        <v>10013655</v>
      </c>
      <c r="B24" s="8">
        <v>103</v>
      </c>
      <c r="C24" s="8" t="s">
        <v>7</v>
      </c>
      <c r="D24" s="4">
        <f>VLOOKUP(B24,Products,3,FALSE)</f>
        <v>29.98</v>
      </c>
      <c r="E24" s="4">
        <f>VLOOKUP(C24,'Product List'!E$1:F$5,2,FALSE)</f>
        <v>7.9</v>
      </c>
      <c r="F24" t="str">
        <f>VLOOKUP(Orders!B24,Products,2,FALSE)</f>
        <v>Hoodie</v>
      </c>
      <c r="G24" s="10">
        <f t="shared" si="0"/>
        <v>37.880000000000003</v>
      </c>
    </row>
    <row r="25" spans="1:7" ht="15.75" x14ac:dyDescent="0.25">
      <c r="A25" s="8">
        <v>10013656</v>
      </c>
      <c r="B25" s="8">
        <v>200</v>
      </c>
      <c r="C25" s="8" t="s">
        <v>7</v>
      </c>
      <c r="D25" s="4">
        <f>VLOOKUP(B25,Products,3,FALSE)</f>
        <v>12.49</v>
      </c>
      <c r="E25" s="4">
        <f>VLOOKUP(C25,'Product List'!E$1:F$5,2,FALSE)</f>
        <v>7.9</v>
      </c>
      <c r="F25" t="str">
        <f>VLOOKUP(Orders!B25,Products,2,FALSE)</f>
        <v>Face Mask</v>
      </c>
      <c r="G25" s="10">
        <f t="shared" si="0"/>
        <v>20.39</v>
      </c>
    </row>
    <row r="26" spans="1:7" ht="15.75" x14ac:dyDescent="0.25">
      <c r="A26" s="8">
        <v>10013656</v>
      </c>
      <c r="B26" s="8">
        <v>205</v>
      </c>
      <c r="C26" s="8" t="s">
        <v>6</v>
      </c>
      <c r="D26" s="4">
        <f>VLOOKUP(B26,Products,3,FALSE)</f>
        <v>15.99</v>
      </c>
      <c r="E26" s="4">
        <f>VLOOKUP(C26,'Product List'!E$1:F$5,2,FALSE)</f>
        <v>4.04</v>
      </c>
      <c r="F26" t="str">
        <f>VLOOKUP(Orders!B26,Products,2,FALSE)</f>
        <v>Socks</v>
      </c>
      <c r="G26" s="10">
        <f t="shared" si="0"/>
        <v>20.03</v>
      </c>
    </row>
    <row r="27" spans="1:7" ht="15.75" x14ac:dyDescent="0.25">
      <c r="A27" s="8">
        <v>10013656</v>
      </c>
      <c r="B27" s="8">
        <v>200</v>
      </c>
      <c r="C27" s="8" t="s">
        <v>7</v>
      </c>
      <c r="D27" s="4">
        <f>VLOOKUP(B27,Products,3,FALSE)</f>
        <v>12.49</v>
      </c>
      <c r="E27" s="4">
        <f>VLOOKUP(C27,'Product List'!E$1:F$5,2,FALSE)</f>
        <v>7.9</v>
      </c>
      <c r="F27" t="str">
        <f>VLOOKUP(Orders!B27,Products,2,FALSE)</f>
        <v>Face Mask</v>
      </c>
      <c r="G27" s="10">
        <f t="shared" si="0"/>
        <v>20.39</v>
      </c>
    </row>
    <row r="28" spans="1:7" ht="15.75" x14ac:dyDescent="0.25">
      <c r="A28" s="8">
        <v>10013656</v>
      </c>
      <c r="B28" s="8">
        <v>106</v>
      </c>
      <c r="C28" s="8" t="s">
        <v>6</v>
      </c>
      <c r="D28" s="4">
        <f>VLOOKUP(B28,Products,3,FALSE)</f>
        <v>7.99</v>
      </c>
      <c r="E28" s="4">
        <f>VLOOKUP(C28,'Product List'!E$1:F$5,2,FALSE)</f>
        <v>4.04</v>
      </c>
      <c r="F28" t="str">
        <f>VLOOKUP(Orders!B28,Products,2,FALSE)</f>
        <v>Sticker Sheet</v>
      </c>
      <c r="G28" s="10">
        <f t="shared" si="0"/>
        <v>12.030000000000001</v>
      </c>
    </row>
    <row r="29" spans="1:7" ht="15.75" x14ac:dyDescent="0.25">
      <c r="A29" s="8">
        <v>10013656</v>
      </c>
      <c r="B29" s="8">
        <v>205</v>
      </c>
      <c r="C29" s="8" t="s">
        <v>6</v>
      </c>
      <c r="D29" s="4">
        <f>VLOOKUP(B29,Products,3,FALSE)</f>
        <v>15.99</v>
      </c>
      <c r="E29" s="4">
        <f>VLOOKUP(C29,'Product List'!E$1:F$5,2,FALSE)</f>
        <v>4.04</v>
      </c>
      <c r="F29" t="str">
        <f>VLOOKUP(Orders!B29,Products,2,FALSE)</f>
        <v>Socks</v>
      </c>
      <c r="G29" s="10">
        <f t="shared" si="0"/>
        <v>20.03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BFA7-F212-48E9-8A36-8916D36B525D}">
  <dimension ref="A1:C38"/>
  <sheetViews>
    <sheetView workbookViewId="0">
      <selection activeCell="B14" sqref="B14"/>
    </sheetView>
  </sheetViews>
  <sheetFormatPr defaultRowHeight="15" x14ac:dyDescent="0.25"/>
  <cols>
    <col min="1" max="1" width="25.85546875" bestFit="1" customWidth="1"/>
    <col min="2" max="2" width="12" bestFit="1" customWidth="1"/>
    <col min="3" max="5" width="20.42578125" bestFit="1" customWidth="1"/>
  </cols>
  <sheetData>
    <row r="1" spans="1:3" x14ac:dyDescent="0.25">
      <c r="A1" s="5" t="s">
        <v>12</v>
      </c>
      <c r="B1" t="s">
        <v>15</v>
      </c>
      <c r="C1" t="s">
        <v>16</v>
      </c>
    </row>
    <row r="2" spans="1:3" x14ac:dyDescent="0.25">
      <c r="A2" s="6">
        <v>10013651</v>
      </c>
      <c r="B2" s="9"/>
      <c r="C2" s="9"/>
    </row>
    <row r="3" spans="1:3" x14ac:dyDescent="0.25">
      <c r="A3" s="7" t="s">
        <v>30</v>
      </c>
      <c r="B3" s="9">
        <v>19.989999999999998</v>
      </c>
      <c r="C3" s="9">
        <v>23</v>
      </c>
    </row>
    <row r="4" spans="1:3" x14ac:dyDescent="0.25">
      <c r="A4" s="7" t="s">
        <v>31</v>
      </c>
      <c r="B4" s="9">
        <v>25.49</v>
      </c>
      <c r="C4" s="9">
        <v>4.04</v>
      </c>
    </row>
    <row r="5" spans="1:3" x14ac:dyDescent="0.25">
      <c r="A5" s="7" t="s">
        <v>28</v>
      </c>
      <c r="B5" s="9">
        <v>24.49</v>
      </c>
      <c r="C5" s="9">
        <v>7.9</v>
      </c>
    </row>
    <row r="6" spans="1:3" x14ac:dyDescent="0.25">
      <c r="A6" s="7" t="s">
        <v>20</v>
      </c>
      <c r="B6" s="9">
        <v>29.98</v>
      </c>
      <c r="C6" s="9">
        <v>3.3</v>
      </c>
    </row>
    <row r="7" spans="1:3" x14ac:dyDescent="0.25">
      <c r="A7" s="7" t="s">
        <v>32</v>
      </c>
      <c r="B7" s="9">
        <v>15.99</v>
      </c>
      <c r="C7" s="9">
        <v>4.04</v>
      </c>
    </row>
    <row r="8" spans="1:3" x14ac:dyDescent="0.25">
      <c r="A8" s="7" t="s">
        <v>19</v>
      </c>
      <c r="B8" s="9">
        <v>24.98</v>
      </c>
      <c r="C8" s="9">
        <v>7.9</v>
      </c>
    </row>
    <row r="9" spans="1:3" x14ac:dyDescent="0.25">
      <c r="A9" s="6" t="s">
        <v>34</v>
      </c>
      <c r="B9" s="9">
        <v>140.91999999999999</v>
      </c>
      <c r="C9" s="9">
        <v>50.179999999999993</v>
      </c>
    </row>
    <row r="10" spans="1:3" x14ac:dyDescent="0.25">
      <c r="A10" s="6">
        <v>10013652</v>
      </c>
      <c r="B10" s="9"/>
      <c r="C10" s="9"/>
    </row>
    <row r="11" spans="1:3" x14ac:dyDescent="0.25">
      <c r="A11" s="7" t="s">
        <v>28</v>
      </c>
      <c r="B11" s="9">
        <v>24.49</v>
      </c>
      <c r="C11" s="9">
        <v>4.04</v>
      </c>
    </row>
    <row r="12" spans="1:3" x14ac:dyDescent="0.25">
      <c r="A12" s="7" t="s">
        <v>24</v>
      </c>
      <c r="B12" s="9">
        <v>5.49</v>
      </c>
      <c r="C12" s="9">
        <v>23</v>
      </c>
    </row>
    <row r="13" spans="1:3" x14ac:dyDescent="0.25">
      <c r="A13" s="7" t="s">
        <v>26</v>
      </c>
      <c r="B13" s="9">
        <v>10.52</v>
      </c>
      <c r="C13" s="9">
        <v>3.3</v>
      </c>
    </row>
    <row r="14" spans="1:3" x14ac:dyDescent="0.25">
      <c r="A14" s="7" t="s">
        <v>20</v>
      </c>
      <c r="B14" s="9">
        <v>29.98</v>
      </c>
      <c r="C14" s="9">
        <v>3.3</v>
      </c>
    </row>
    <row r="15" spans="1:3" x14ac:dyDescent="0.25">
      <c r="A15" s="7" t="s">
        <v>22</v>
      </c>
      <c r="B15" s="9">
        <v>10.99</v>
      </c>
      <c r="C15" s="9">
        <v>3.3</v>
      </c>
    </row>
    <row r="16" spans="1:3" x14ac:dyDescent="0.25">
      <c r="A16" s="7" t="s">
        <v>18</v>
      </c>
      <c r="B16" s="9">
        <v>17.96</v>
      </c>
      <c r="C16" s="9">
        <v>23</v>
      </c>
    </row>
    <row r="17" spans="1:3" x14ac:dyDescent="0.25">
      <c r="A17" s="6" t="s">
        <v>35</v>
      </c>
      <c r="B17" s="9">
        <v>99.43</v>
      </c>
      <c r="C17" s="9">
        <v>59.94</v>
      </c>
    </row>
    <row r="18" spans="1:3" x14ac:dyDescent="0.25">
      <c r="A18" s="6">
        <v>10013653</v>
      </c>
      <c r="B18" s="9"/>
      <c r="C18" s="9"/>
    </row>
    <row r="19" spans="1:3" x14ac:dyDescent="0.25">
      <c r="A19" s="7" t="s">
        <v>30</v>
      </c>
      <c r="B19" s="9">
        <v>19.989999999999998</v>
      </c>
      <c r="C19" s="9">
        <v>7.9</v>
      </c>
    </row>
    <row r="20" spans="1:3" x14ac:dyDescent="0.25">
      <c r="A20" s="7" t="s">
        <v>33</v>
      </c>
      <c r="B20" s="9">
        <v>10.99</v>
      </c>
      <c r="C20" s="9">
        <v>23</v>
      </c>
    </row>
    <row r="21" spans="1:3" x14ac:dyDescent="0.25">
      <c r="A21" s="7" t="s">
        <v>28</v>
      </c>
      <c r="B21" s="9">
        <v>24.49</v>
      </c>
      <c r="C21" s="9">
        <v>4.04</v>
      </c>
    </row>
    <row r="22" spans="1:3" x14ac:dyDescent="0.25">
      <c r="A22" s="7" t="s">
        <v>21</v>
      </c>
      <c r="B22" s="9">
        <v>15.99</v>
      </c>
      <c r="C22" s="9">
        <v>4.04</v>
      </c>
    </row>
    <row r="23" spans="1:3" x14ac:dyDescent="0.25">
      <c r="A23" s="7" t="s">
        <v>29</v>
      </c>
      <c r="B23" s="9">
        <v>34.979999999999997</v>
      </c>
      <c r="C23" s="9">
        <v>7.34</v>
      </c>
    </row>
    <row r="24" spans="1:3" x14ac:dyDescent="0.25">
      <c r="A24" s="6" t="s">
        <v>36</v>
      </c>
      <c r="B24" s="9">
        <v>106.44</v>
      </c>
      <c r="C24" s="9">
        <v>46.319999999999993</v>
      </c>
    </row>
    <row r="25" spans="1:3" x14ac:dyDescent="0.25">
      <c r="A25" s="6">
        <v>10013654</v>
      </c>
      <c r="B25" s="9"/>
      <c r="C25" s="9"/>
    </row>
    <row r="26" spans="1:3" x14ac:dyDescent="0.25">
      <c r="A26" s="7" t="s">
        <v>33</v>
      </c>
      <c r="B26" s="9">
        <v>21.98</v>
      </c>
      <c r="C26" s="9">
        <v>15.8</v>
      </c>
    </row>
    <row r="27" spans="1:3" x14ac:dyDescent="0.25">
      <c r="A27" s="7" t="s">
        <v>28</v>
      </c>
      <c r="B27" s="9">
        <v>24.49</v>
      </c>
      <c r="C27" s="9">
        <v>23</v>
      </c>
    </row>
    <row r="28" spans="1:3" x14ac:dyDescent="0.25">
      <c r="A28" s="7" t="s">
        <v>18</v>
      </c>
      <c r="B28" s="9">
        <v>17.96</v>
      </c>
      <c r="C28" s="9">
        <v>4.04</v>
      </c>
    </row>
    <row r="29" spans="1:3" x14ac:dyDescent="0.25">
      <c r="A29" s="6" t="s">
        <v>37</v>
      </c>
      <c r="B29" s="9">
        <v>64.430000000000007</v>
      </c>
      <c r="C29" s="9">
        <v>42.839999999999996</v>
      </c>
    </row>
    <row r="30" spans="1:3" x14ac:dyDescent="0.25">
      <c r="A30" s="6">
        <v>10013655</v>
      </c>
      <c r="B30" s="9"/>
      <c r="C30" s="9"/>
    </row>
    <row r="31" spans="1:3" x14ac:dyDescent="0.25">
      <c r="A31" s="7" t="s">
        <v>20</v>
      </c>
      <c r="B31" s="9">
        <v>29.98</v>
      </c>
      <c r="C31" s="9">
        <v>7.9</v>
      </c>
    </row>
    <row r="32" spans="1:3" x14ac:dyDescent="0.25">
      <c r="A32" s="6" t="s">
        <v>38</v>
      </c>
      <c r="B32" s="9">
        <v>29.98</v>
      </c>
      <c r="C32" s="9">
        <v>7.9</v>
      </c>
    </row>
    <row r="33" spans="1:3" x14ac:dyDescent="0.25">
      <c r="A33" s="6">
        <v>10013656</v>
      </c>
      <c r="B33" s="9"/>
      <c r="C33" s="9"/>
    </row>
    <row r="34" spans="1:3" x14ac:dyDescent="0.25">
      <c r="A34" s="7" t="s">
        <v>27</v>
      </c>
      <c r="B34" s="9">
        <v>24.98</v>
      </c>
      <c r="C34" s="9">
        <v>15.8</v>
      </c>
    </row>
    <row r="35" spans="1:3" x14ac:dyDescent="0.25">
      <c r="A35" s="7" t="s">
        <v>32</v>
      </c>
      <c r="B35" s="9">
        <v>31.98</v>
      </c>
      <c r="C35" s="9">
        <v>8.08</v>
      </c>
    </row>
    <row r="36" spans="1:3" x14ac:dyDescent="0.25">
      <c r="A36" s="7" t="s">
        <v>23</v>
      </c>
      <c r="B36" s="9">
        <v>7.99</v>
      </c>
      <c r="C36" s="9">
        <v>4.04</v>
      </c>
    </row>
    <row r="37" spans="1:3" x14ac:dyDescent="0.25">
      <c r="A37" s="6" t="s">
        <v>39</v>
      </c>
      <c r="B37" s="9">
        <v>64.95</v>
      </c>
      <c r="C37" s="9">
        <v>27.92</v>
      </c>
    </row>
    <row r="38" spans="1:3" x14ac:dyDescent="0.25">
      <c r="A38" s="6" t="s">
        <v>13</v>
      </c>
      <c r="B38" s="9">
        <v>506.15000000000015</v>
      </c>
      <c r="C38" s="9">
        <v>235.1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88"/>
  <sheetViews>
    <sheetView workbookViewId="0">
      <selection activeCell="D3" sqref="D3:D10"/>
    </sheetView>
  </sheetViews>
  <sheetFormatPr defaultColWidth="8.85546875" defaultRowHeight="15" x14ac:dyDescent="0.25"/>
  <cols>
    <col min="1" max="1" width="13.140625" bestFit="1" customWidth="1"/>
    <col min="2" max="2" width="12" style="4" bestFit="1" customWidth="1"/>
    <col min="3" max="3" width="20.42578125" style="4" bestFit="1" customWidth="1"/>
    <col min="4" max="4" width="17.85546875" bestFit="1" customWidth="1"/>
  </cols>
  <sheetData>
    <row r="3" spans="1:4" x14ac:dyDescent="0.25">
      <c r="A3" s="5" t="s">
        <v>12</v>
      </c>
      <c r="B3" t="s">
        <v>15</v>
      </c>
      <c r="C3" t="s">
        <v>16</v>
      </c>
      <c r="D3" t="s">
        <v>41</v>
      </c>
    </row>
    <row r="4" spans="1:4" x14ac:dyDescent="0.25">
      <c r="A4" s="6">
        <v>10013651</v>
      </c>
      <c r="B4" s="9">
        <v>140.91999999999999</v>
      </c>
      <c r="C4" s="9">
        <v>50.179999999999993</v>
      </c>
      <c r="D4" s="10">
        <v>191.09999999999997</v>
      </c>
    </row>
    <row r="5" spans="1:4" x14ac:dyDescent="0.25">
      <c r="A5" s="6">
        <v>10013652</v>
      </c>
      <c r="B5" s="9">
        <v>99.429999999999993</v>
      </c>
      <c r="C5" s="9">
        <v>59.94</v>
      </c>
      <c r="D5" s="10">
        <v>159.37</v>
      </c>
    </row>
    <row r="6" spans="1:4" x14ac:dyDescent="0.25">
      <c r="A6" s="6">
        <v>10013653</v>
      </c>
      <c r="B6" s="9">
        <v>106.43999999999998</v>
      </c>
      <c r="C6" s="9">
        <v>46.319999999999993</v>
      </c>
      <c r="D6" s="10">
        <v>152.76</v>
      </c>
    </row>
    <row r="7" spans="1:4" x14ac:dyDescent="0.25">
      <c r="A7" s="6">
        <v>10013654</v>
      </c>
      <c r="B7" s="9">
        <v>64.430000000000007</v>
      </c>
      <c r="C7" s="9">
        <v>42.839999999999996</v>
      </c>
      <c r="D7" s="10">
        <v>107.27000000000001</v>
      </c>
    </row>
    <row r="8" spans="1:4" x14ac:dyDescent="0.25">
      <c r="A8" s="6">
        <v>10013655</v>
      </c>
      <c r="B8" s="9">
        <v>29.98</v>
      </c>
      <c r="C8" s="9">
        <v>7.9</v>
      </c>
      <c r="D8" s="10">
        <v>37.880000000000003</v>
      </c>
    </row>
    <row r="9" spans="1:4" x14ac:dyDescent="0.25">
      <c r="A9" s="6">
        <v>10013656</v>
      </c>
      <c r="B9" s="9">
        <v>64.95</v>
      </c>
      <c r="C9" s="9">
        <v>27.92</v>
      </c>
      <c r="D9" s="10">
        <v>92.87</v>
      </c>
    </row>
    <row r="10" spans="1:4" x14ac:dyDescent="0.25">
      <c r="A10" s="6" t="s">
        <v>13</v>
      </c>
      <c r="B10" s="9">
        <v>506.15</v>
      </c>
      <c r="C10" s="9">
        <v>235.10000000000002</v>
      </c>
      <c r="D10" s="10">
        <v>741.25000000000011</v>
      </c>
    </row>
    <row r="11" spans="1:4" x14ac:dyDescent="0.25">
      <c r="B11"/>
      <c r="C11"/>
    </row>
    <row r="12" spans="1:4" x14ac:dyDescent="0.25">
      <c r="B12"/>
      <c r="C12"/>
    </row>
    <row r="13" spans="1:4" x14ac:dyDescent="0.25">
      <c r="B13"/>
      <c r="C13"/>
    </row>
    <row r="14" spans="1:4" x14ac:dyDescent="0.25">
      <c r="B14"/>
      <c r="C14"/>
    </row>
    <row r="15" spans="1:4" x14ac:dyDescent="0.25">
      <c r="B15"/>
      <c r="C15"/>
    </row>
    <row r="16" spans="1:4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2438-1F7E-449B-BEE2-DC5858901CBC}">
  <dimension ref="A3:C40"/>
  <sheetViews>
    <sheetView workbookViewId="0">
      <selection activeCell="A3" sqref="A3"/>
    </sheetView>
  </sheetViews>
  <sheetFormatPr defaultColWidth="8.85546875" defaultRowHeight="15" x14ac:dyDescent="0.25"/>
  <cols>
    <col min="1" max="1" width="13.28515625" bestFit="1" customWidth="1"/>
    <col min="2" max="2" width="10.7109375" style="4" bestFit="1" customWidth="1"/>
    <col min="3" max="3" width="17.85546875" style="4" bestFit="1" customWidth="1"/>
  </cols>
  <sheetData>
    <row r="3" spans="1:3" x14ac:dyDescent="0.25">
      <c r="A3" t="s">
        <v>12</v>
      </c>
      <c r="B3" t="s">
        <v>15</v>
      </c>
      <c r="C3" t="s">
        <v>16</v>
      </c>
    </row>
    <row r="4" spans="1:3" x14ac:dyDescent="0.25">
      <c r="A4" s="6">
        <v>10013651</v>
      </c>
      <c r="B4"/>
      <c r="C4"/>
    </row>
    <row r="5" spans="1:3" x14ac:dyDescent="0.25">
      <c r="A5" s="7">
        <v>102</v>
      </c>
      <c r="B5">
        <v>24.98</v>
      </c>
      <c r="C5">
        <v>7.9</v>
      </c>
    </row>
    <row r="6" spans="1:3" x14ac:dyDescent="0.25">
      <c r="A6" s="7">
        <v>103</v>
      </c>
      <c r="B6">
        <v>29.98</v>
      </c>
      <c r="C6">
        <v>3.3</v>
      </c>
    </row>
    <row r="7" spans="1:3" x14ac:dyDescent="0.25">
      <c r="A7" s="7">
        <v>201</v>
      </c>
      <c r="B7">
        <v>24.49</v>
      </c>
      <c r="C7">
        <v>7.9</v>
      </c>
    </row>
    <row r="8" spans="1:3" x14ac:dyDescent="0.25">
      <c r="A8" s="7">
        <v>204</v>
      </c>
      <c r="B8">
        <v>25.49</v>
      </c>
      <c r="C8">
        <v>4.04</v>
      </c>
    </row>
    <row r="9" spans="1:3" x14ac:dyDescent="0.25">
      <c r="A9" s="7">
        <v>203</v>
      </c>
      <c r="B9">
        <v>19.989999999999998</v>
      </c>
      <c r="C9">
        <v>23</v>
      </c>
    </row>
    <row r="10" spans="1:3" x14ac:dyDescent="0.25">
      <c r="A10" s="7">
        <v>205</v>
      </c>
      <c r="B10">
        <v>15.99</v>
      </c>
      <c r="C10">
        <v>4.04</v>
      </c>
    </row>
    <row r="11" spans="1:3" x14ac:dyDescent="0.25">
      <c r="A11" s="6" t="s">
        <v>34</v>
      </c>
      <c r="B11">
        <v>140.91999999999999</v>
      </c>
      <c r="C11">
        <v>50.18</v>
      </c>
    </row>
    <row r="12" spans="1:3" x14ac:dyDescent="0.25">
      <c r="A12" s="6">
        <v>10013652</v>
      </c>
      <c r="B12"/>
      <c r="C12"/>
    </row>
    <row r="13" spans="1:3" x14ac:dyDescent="0.25">
      <c r="A13" s="7">
        <v>101</v>
      </c>
      <c r="B13">
        <v>17.96</v>
      </c>
      <c r="C13">
        <v>23</v>
      </c>
    </row>
    <row r="14" spans="1:3" x14ac:dyDescent="0.25">
      <c r="A14" s="7">
        <v>103</v>
      </c>
      <c r="B14">
        <v>29.98</v>
      </c>
      <c r="C14">
        <v>3.3</v>
      </c>
    </row>
    <row r="15" spans="1:3" x14ac:dyDescent="0.25">
      <c r="A15" s="7">
        <v>105</v>
      </c>
      <c r="B15">
        <v>10.99</v>
      </c>
      <c r="C15">
        <v>3.3</v>
      </c>
    </row>
    <row r="16" spans="1:3" x14ac:dyDescent="0.25">
      <c r="A16" s="7">
        <v>107</v>
      </c>
      <c r="B16">
        <v>5.49</v>
      </c>
      <c r="C16">
        <v>23</v>
      </c>
    </row>
    <row r="17" spans="1:3" x14ac:dyDescent="0.25">
      <c r="A17" s="7">
        <v>109</v>
      </c>
      <c r="B17">
        <v>10.52</v>
      </c>
      <c r="C17">
        <v>3.3</v>
      </c>
    </row>
    <row r="18" spans="1:3" x14ac:dyDescent="0.25">
      <c r="A18" s="7">
        <v>201</v>
      </c>
      <c r="B18">
        <v>24.49</v>
      </c>
      <c r="C18">
        <v>4.04</v>
      </c>
    </row>
    <row r="19" spans="1:3" x14ac:dyDescent="0.25">
      <c r="A19" s="6" t="s">
        <v>35</v>
      </c>
      <c r="B19">
        <v>99.429999999999993</v>
      </c>
      <c r="C19">
        <v>59.94</v>
      </c>
    </row>
    <row r="20" spans="1:3" x14ac:dyDescent="0.25">
      <c r="A20" s="6">
        <v>10013653</v>
      </c>
      <c r="B20"/>
      <c r="C20"/>
    </row>
    <row r="21" spans="1:3" x14ac:dyDescent="0.25">
      <c r="A21" s="7">
        <v>201</v>
      </c>
      <c r="B21">
        <v>24.49</v>
      </c>
      <c r="C21">
        <v>4.04</v>
      </c>
    </row>
    <row r="22" spans="1:3" x14ac:dyDescent="0.25">
      <c r="A22" s="7">
        <v>202</v>
      </c>
      <c r="B22">
        <v>34.979999999999997</v>
      </c>
      <c r="C22">
        <v>7.34</v>
      </c>
    </row>
    <row r="23" spans="1:3" x14ac:dyDescent="0.25">
      <c r="A23" s="7">
        <v>206</v>
      </c>
      <c r="B23">
        <v>10.99</v>
      </c>
      <c r="C23">
        <v>23</v>
      </c>
    </row>
    <row r="24" spans="1:3" x14ac:dyDescent="0.25">
      <c r="A24" s="7">
        <v>203</v>
      </c>
      <c r="B24">
        <v>19.989999999999998</v>
      </c>
      <c r="C24">
        <v>7.9</v>
      </c>
    </row>
    <row r="25" spans="1:3" x14ac:dyDescent="0.25">
      <c r="A25" s="7">
        <v>104</v>
      </c>
      <c r="B25">
        <v>15.99</v>
      </c>
      <c r="C25">
        <v>4.04</v>
      </c>
    </row>
    <row r="26" spans="1:3" x14ac:dyDescent="0.25">
      <c r="A26" s="6" t="s">
        <v>36</v>
      </c>
      <c r="B26">
        <v>106.43999999999998</v>
      </c>
      <c r="C26">
        <v>46.319999999999993</v>
      </c>
    </row>
    <row r="27" spans="1:3" x14ac:dyDescent="0.25">
      <c r="A27" s="6">
        <v>10013654</v>
      </c>
      <c r="B27"/>
      <c r="C27"/>
    </row>
    <row r="28" spans="1:3" x14ac:dyDescent="0.25">
      <c r="A28" s="7">
        <v>101</v>
      </c>
      <c r="B28">
        <v>17.96</v>
      </c>
      <c r="C28">
        <v>4.04</v>
      </c>
    </row>
    <row r="29" spans="1:3" x14ac:dyDescent="0.25">
      <c r="A29" s="7">
        <v>201</v>
      </c>
      <c r="B29">
        <v>24.49</v>
      </c>
      <c r="C29">
        <v>23</v>
      </c>
    </row>
    <row r="30" spans="1:3" x14ac:dyDescent="0.25">
      <c r="A30" s="7">
        <v>206</v>
      </c>
      <c r="B30">
        <v>21.98</v>
      </c>
      <c r="C30">
        <v>15.8</v>
      </c>
    </row>
    <row r="31" spans="1:3" x14ac:dyDescent="0.25">
      <c r="A31" s="6" t="s">
        <v>37</v>
      </c>
      <c r="B31">
        <v>64.430000000000007</v>
      </c>
      <c r="C31">
        <v>42.84</v>
      </c>
    </row>
    <row r="32" spans="1:3" x14ac:dyDescent="0.25">
      <c r="A32" s="6">
        <v>10013655</v>
      </c>
      <c r="B32"/>
      <c r="C32"/>
    </row>
    <row r="33" spans="1:3" x14ac:dyDescent="0.25">
      <c r="A33" s="7">
        <v>103</v>
      </c>
      <c r="B33">
        <v>29.98</v>
      </c>
      <c r="C33">
        <v>7.9</v>
      </c>
    </row>
    <row r="34" spans="1:3" x14ac:dyDescent="0.25">
      <c r="A34" s="6" t="s">
        <v>38</v>
      </c>
      <c r="B34">
        <v>29.98</v>
      </c>
      <c r="C34">
        <v>7.9</v>
      </c>
    </row>
    <row r="35" spans="1:3" x14ac:dyDescent="0.25">
      <c r="A35" s="6">
        <v>10013656</v>
      </c>
      <c r="B35"/>
      <c r="C35"/>
    </row>
    <row r="36" spans="1:3" x14ac:dyDescent="0.25">
      <c r="A36" s="7">
        <v>106</v>
      </c>
      <c r="B36">
        <v>7.99</v>
      </c>
      <c r="C36">
        <v>4.04</v>
      </c>
    </row>
    <row r="37" spans="1:3" x14ac:dyDescent="0.25">
      <c r="A37" s="7">
        <v>200</v>
      </c>
      <c r="B37">
        <v>24.98</v>
      </c>
      <c r="C37">
        <v>15.8</v>
      </c>
    </row>
    <row r="38" spans="1:3" x14ac:dyDescent="0.25">
      <c r="A38" s="7">
        <v>205</v>
      </c>
      <c r="B38">
        <v>31.98</v>
      </c>
      <c r="C38">
        <v>8.08</v>
      </c>
    </row>
    <row r="39" spans="1:3" x14ac:dyDescent="0.25">
      <c r="A39" s="6" t="s">
        <v>39</v>
      </c>
      <c r="B39">
        <v>64.95</v>
      </c>
      <c r="C39">
        <v>27.92</v>
      </c>
    </row>
    <row r="40" spans="1:3" x14ac:dyDescent="0.25">
      <c r="A40" s="6" t="s">
        <v>13</v>
      </c>
      <c r="B40">
        <v>506.15000000000015</v>
      </c>
      <c r="C40">
        <v>235.10000000000002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Product List</vt:lpstr>
      <vt:lpstr>Orders</vt:lpstr>
      <vt:lpstr>Sheet2</vt:lpstr>
      <vt:lpstr>Pivot Table</vt:lpstr>
      <vt:lpstr>Pivot Table (2)</vt:lpstr>
      <vt:lpstr>Priority</vt:lpstr>
      <vt:lpstr>Products</vt:lpstr>
      <vt:lpstr>Shipping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wzteaching</cp:lastModifiedBy>
  <dcterms:created xsi:type="dcterms:W3CDTF">2017-06-08T18:33:19Z</dcterms:created>
  <dcterms:modified xsi:type="dcterms:W3CDTF">2022-12-15T02:58:14Z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