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1EAC95CAAE947A885B2EE9B584D150A" descr="屏幕截图 2026-07-14 194120"/>
        <xdr:cNvPicPr/>
      </xdr:nvPicPr>
      <xdr:blipFill>
        <a:blip r:embed="rId1"/>
        <a:stretch>
          <a:fillRect/>
        </a:stretch>
      </xdr:blipFill>
      <xdr:spPr>
        <a:xfrm>
          <a:off x="0" y="0"/>
          <a:ext cx="9134475" cy="3324225"/>
        </a:xfrm>
        <a:prstGeom prst="rect">
          <a:avLst/>
        </a:prstGeom>
      </xdr:spPr>
    </xdr:pic>
  </etc:cellImage>
  <etc:cellImage>
    <xdr:pic>
      <xdr:nvPicPr>
        <xdr:cNvPr id="5" name="ID_E0A41926A2064434B80E7402AA793844" descr="屏幕截图 2026-07-14 19430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89980" y="609600"/>
          <a:ext cx="1183640" cy="412750"/>
        </a:xfrm>
        <a:prstGeom prst="rect">
          <a:avLst/>
        </a:prstGeom>
      </xdr:spPr>
    </xdr:pic>
  </etc:cellImage>
  <etc:cellImage>
    <xdr:pic>
      <xdr:nvPicPr>
        <xdr:cNvPr id="6" name="ID_7973883748E34EEA93AED5E6E5819987" descr="屏幕截图 2026-07-14 19454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711950" y="1098550"/>
          <a:ext cx="9001125" cy="3362325"/>
        </a:xfrm>
        <a:prstGeom prst="rect">
          <a:avLst/>
        </a:prstGeom>
      </xdr:spPr>
    </xdr:pic>
  </etc:cellImage>
  <etc:cellImage>
    <xdr:pic>
      <xdr:nvPicPr>
        <xdr:cNvPr id="7" name="ID_1B5E61E88E9546D083663EF60BCDA223" descr="屏幕截图 2026-07-14 19470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445250" y="1739900"/>
          <a:ext cx="9134475" cy="3314700"/>
        </a:xfrm>
        <a:prstGeom prst="rect">
          <a:avLst/>
        </a:prstGeom>
      </xdr:spPr>
    </xdr:pic>
  </etc:cellImage>
  <etc:cellImage>
    <xdr:pic>
      <xdr:nvPicPr>
        <xdr:cNvPr id="9" name="ID_6618BECC55EC4DE391D2D3249EDD3684" descr="屏幕截图 2026-07-14 1951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85205" y="2051050"/>
          <a:ext cx="986155" cy="425450"/>
        </a:xfrm>
        <a:prstGeom prst="rect">
          <a:avLst/>
        </a:prstGeom>
      </xdr:spPr>
    </xdr:pic>
  </etc:cellImage>
  <etc:cellImage>
    <xdr:pic>
      <xdr:nvPicPr>
        <xdr:cNvPr id="10" name="ID_C9225A1805C446CBA0A6E23806D7045E" descr="屏幕截图 2026-07-14 19525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400800" y="2520950"/>
          <a:ext cx="9067800" cy="3571875"/>
        </a:xfrm>
        <a:prstGeom prst="rect">
          <a:avLst/>
        </a:prstGeom>
      </xdr:spPr>
    </xdr:pic>
  </etc:cellImage>
  <etc:cellImage>
    <xdr:pic>
      <xdr:nvPicPr>
        <xdr:cNvPr id="12" name="ID_1CCF93C5A72C4C13A8880E9D6F7D9F26" descr="屏幕截图 2026-07-14 22424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019800" y="2952750"/>
          <a:ext cx="1219200" cy="501650"/>
        </a:xfrm>
        <a:prstGeom prst="rect">
          <a:avLst/>
        </a:prstGeom>
      </xdr:spPr>
    </xdr:pic>
  </etc:cellImage>
  <etc:cellImage>
    <xdr:pic>
      <xdr:nvPicPr>
        <xdr:cNvPr id="15" name="ID_33ADA5D44F9A44B58F433769BCD02AD6" descr="屏幕截图 2026-07-14 22424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927725" y="3416300"/>
          <a:ext cx="1250315" cy="514350"/>
        </a:xfrm>
        <a:prstGeom prst="rect">
          <a:avLst/>
        </a:prstGeom>
      </xdr:spPr>
    </xdr:pic>
  </etc:cellImage>
  <etc:cellImage>
    <xdr:pic>
      <xdr:nvPicPr>
        <xdr:cNvPr id="17" name="ID_0F559AC30CBC4F4A8412224670574085" descr="屏幕截图 2026-07-14 2246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991225" y="3981450"/>
          <a:ext cx="1670050" cy="730250"/>
        </a:xfrm>
        <a:prstGeom prst="rect">
          <a:avLst/>
        </a:prstGeom>
      </xdr:spPr>
    </xdr:pic>
  </etc:cellImage>
  <etc:cellImage>
    <xdr:pic>
      <xdr:nvPicPr>
        <xdr:cNvPr id="19" name="ID_1525324E9B174EB88C2A5A65D389B80A" descr="屏幕截图 2026-07-14 22470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816600" y="4584700"/>
          <a:ext cx="1675765" cy="679450"/>
        </a:xfrm>
        <a:prstGeom prst="rect">
          <a:avLst/>
        </a:prstGeom>
      </xdr:spPr>
    </xdr:pic>
  </etc:cellImage>
  <etc:cellImage>
    <xdr:pic>
      <xdr:nvPicPr>
        <xdr:cNvPr id="20" name="ID_C85A7F5F2A1A46F3851B45333979BE14" descr="屏幕截图 2026-07-15 002303"/>
        <xdr:cNvPicPr/>
      </xdr:nvPicPr>
      <xdr:blipFill>
        <a:blip r:embed="rId10"/>
        <a:stretch>
          <a:fillRect/>
        </a:stretch>
      </xdr:blipFill>
      <xdr:spPr>
        <a:xfrm>
          <a:off x="0" y="0"/>
          <a:ext cx="9239250" cy="4267200"/>
        </a:xfrm>
        <a:prstGeom prst="rect">
          <a:avLst/>
        </a:prstGeom>
      </xdr:spPr>
    </xdr:pic>
  </etc:cellImage>
  <etc:cellImage>
    <xdr:pic>
      <xdr:nvPicPr>
        <xdr:cNvPr id="21" name="ID_7D7EFB3167CC498EABB7C1CA75F03790" descr="屏幕截图 2026-07-15 002515"/>
        <xdr:cNvPicPr/>
      </xdr:nvPicPr>
      <xdr:blipFill>
        <a:blip r:embed="rId11"/>
        <a:stretch>
          <a:fillRect/>
        </a:stretch>
      </xdr:blipFill>
      <xdr:spPr>
        <a:xfrm>
          <a:off x="0" y="0"/>
          <a:ext cx="9553575" cy="4352925"/>
        </a:xfrm>
        <a:prstGeom prst="rect">
          <a:avLst/>
        </a:prstGeom>
      </xdr:spPr>
    </xdr:pic>
  </etc:cellImage>
  <etc:cellImage>
    <xdr:pic>
      <xdr:nvPicPr>
        <xdr:cNvPr id="22" name="ID_D5BF50515B3F48C992FEFCF0F722200D" descr="屏幕截图 2026-07-15 003059"/>
        <xdr:cNvPicPr/>
      </xdr:nvPicPr>
      <xdr:blipFill>
        <a:blip r:embed="rId12"/>
        <a:stretch>
          <a:fillRect/>
        </a:stretch>
      </xdr:blipFill>
      <xdr:spPr>
        <a:xfrm>
          <a:off x="0" y="0"/>
          <a:ext cx="9382125" cy="4095750"/>
        </a:xfrm>
        <a:prstGeom prst="rect">
          <a:avLst/>
        </a:prstGeom>
      </xdr:spPr>
    </xdr:pic>
  </etc:cellImage>
  <etc:cellImage>
    <xdr:pic>
      <xdr:nvPicPr>
        <xdr:cNvPr id="23" name="ID_C2DA8A6EEA184B8DB072EBA2C4FD6E53" descr="屏幕截图 2026-07-15 003525"/>
        <xdr:cNvPicPr/>
      </xdr:nvPicPr>
      <xdr:blipFill>
        <a:blip r:embed="rId13"/>
        <a:stretch>
          <a:fillRect/>
        </a:stretch>
      </xdr:blipFill>
      <xdr:spPr>
        <a:xfrm>
          <a:off x="0" y="0"/>
          <a:ext cx="9410700" cy="4333875"/>
        </a:xfrm>
        <a:prstGeom prst="rect">
          <a:avLst/>
        </a:prstGeom>
      </xdr:spPr>
    </xdr:pic>
  </etc:cellImage>
  <etc:cellImage>
    <xdr:pic>
      <xdr:nvPicPr>
        <xdr:cNvPr id="24" name="ID_8721F9136FAB49469F4CFFB098723C55" descr="屏幕截图 2026-07-15 003755"/>
        <xdr:cNvPicPr/>
      </xdr:nvPicPr>
      <xdr:blipFill>
        <a:blip r:embed="rId14"/>
        <a:stretch>
          <a:fillRect/>
        </a:stretch>
      </xdr:blipFill>
      <xdr:spPr>
        <a:xfrm>
          <a:off x="0" y="0"/>
          <a:ext cx="9477375" cy="4419600"/>
        </a:xfrm>
        <a:prstGeom prst="rect">
          <a:avLst/>
        </a:prstGeom>
      </xdr:spPr>
    </xdr:pic>
  </etc:cellImage>
  <etc:cellImage>
    <xdr:pic>
      <xdr:nvPicPr>
        <xdr:cNvPr id="25" name="ID_8235099519B4409491E65574CAD4A03B" descr="屏幕截图 2026-07-15 004014"/>
        <xdr:cNvPicPr/>
      </xdr:nvPicPr>
      <xdr:blipFill>
        <a:blip r:embed="rId15"/>
        <a:stretch>
          <a:fillRect/>
        </a:stretch>
      </xdr:blipFill>
      <xdr:spPr>
        <a:xfrm>
          <a:off x="0" y="0"/>
          <a:ext cx="9363075" cy="4543425"/>
        </a:xfrm>
        <a:prstGeom prst="rect">
          <a:avLst/>
        </a:prstGeom>
      </xdr:spPr>
    </xdr:pic>
  </etc:cellImage>
  <etc:cellImage>
    <xdr:pic>
      <xdr:nvPicPr>
        <xdr:cNvPr id="26" name="ID_72F585F06B8047F5A46B645B3F3CBC6C" descr="屏幕截图 2026-07-15 004207"/>
        <xdr:cNvPicPr/>
      </xdr:nvPicPr>
      <xdr:blipFill>
        <a:blip r:embed="rId16"/>
        <a:stretch>
          <a:fillRect/>
        </a:stretch>
      </xdr:blipFill>
      <xdr:spPr>
        <a:xfrm>
          <a:off x="0" y="0"/>
          <a:ext cx="9610725" cy="4286250"/>
        </a:xfrm>
        <a:prstGeom prst="rect">
          <a:avLst/>
        </a:prstGeom>
      </xdr:spPr>
    </xdr:pic>
  </etc:cellImage>
  <etc:cellImage>
    <xdr:pic>
      <xdr:nvPicPr>
        <xdr:cNvPr id="27" name="ID_7C8CA495AA30426D982A7BC1BCDF8093" descr="屏幕截图 2026-07-15 004630"/>
        <xdr:cNvPicPr/>
      </xdr:nvPicPr>
      <xdr:blipFill>
        <a:blip r:embed="rId17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</etc:cellImage>
  <etc:cellImage>
    <xdr:pic>
      <xdr:nvPicPr>
        <xdr:cNvPr id="28" name="ID_AC2FCE838D5E40A88B4B81917B856259" descr="屏幕截图 2026-07-15 004842"/>
        <xdr:cNvPicPr/>
      </xdr:nvPicPr>
      <xdr:blipFill>
        <a:blip r:embed="rId18"/>
        <a:stretch>
          <a:fillRect/>
        </a:stretch>
      </xdr:blipFill>
      <xdr:spPr>
        <a:xfrm>
          <a:off x="0" y="0"/>
          <a:ext cx="10039350" cy="4867275"/>
        </a:xfrm>
        <a:prstGeom prst="rect">
          <a:avLst/>
        </a:prstGeom>
      </xdr:spPr>
    </xdr:pic>
  </etc:cellImage>
  <etc:cellImage>
    <xdr:pic>
      <xdr:nvPicPr>
        <xdr:cNvPr id="29" name="ID_EB73A056C0974CA0ADE4BE44FAA91166" descr="屏幕截图 2026-07-15 005034"/>
        <xdr:cNvPicPr/>
      </xdr:nvPicPr>
      <xdr:blipFill>
        <a:blip r:embed="rId19"/>
        <a:stretch>
          <a:fillRect/>
        </a:stretch>
      </xdr:blipFill>
      <xdr:spPr>
        <a:xfrm>
          <a:off x="0" y="0"/>
          <a:ext cx="9886950" cy="4371975"/>
        </a:xfrm>
        <a:prstGeom prst="rect">
          <a:avLst/>
        </a:prstGeom>
      </xdr:spPr>
    </xdr:pic>
  </etc:cellImage>
  <etc:cellImage>
    <xdr:pic>
      <xdr:nvPicPr>
        <xdr:cNvPr id="30" name="ID_F5426751594B4F6B94F0B1CEF5774C65" descr="屏幕截图 2026-07-15 180601"/>
        <xdr:cNvPicPr/>
      </xdr:nvPicPr>
      <xdr:blipFill>
        <a:blip r:embed="rId20"/>
        <a:stretch>
          <a:fillRect/>
        </a:stretch>
      </xdr:blipFill>
      <xdr:spPr>
        <a:xfrm>
          <a:off x="0" y="0"/>
          <a:ext cx="10058400" cy="88201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<sst xmlns="http://schemas.openxmlformats.org/spreadsheetml/2006/main" count="142" uniqueCount="108">
  <si>
    <t>shape</t>
  </si>
  <si>
    <t>dtype</t>
  </si>
  <si>
    <t>精度是否通过</t>
  </si>
  <si>
    <t>TBE截图</t>
  </si>
  <si>
    <t>Ascend截图</t>
  </si>
  <si>
    <t>[32,10,32,128]</t>
  </si>
  <si>
    <t>float32</t>
  </si>
  <si>
    <t>通过</t>
  </si>
  <si>
    <t>[20,32,125]</t>
  </si>
  <si>
    <t>float16</t>
  </si>
  <si>
    <t>bfloat16</t>
  </si>
  <si>
    <t>int32（非大数）</t>
  </si>
  <si>
    <t>int32（大数）</t>
  </si>
  <si>
    <t>[32,32,10,32,128]</t>
  </si>
  <si>
    <t>CannJudge平台用例测试</t>
  </si>
  <si>
    <t>通过用例数量</t>
  </si>
  <si>
    <t>排名</t>
  </si>
  <si>
    <t>提交人</t>
  </si>
  <si>
    <t>提交时间</t>
  </si>
  <si>
    <t>分数</t>
  </si>
  <si>
    <t>测试点 1</t>
  </si>
  <si>
    <t>测试点 2</t>
  </si>
  <si>
    <t>测试点 3</t>
  </si>
  <si>
    <t>测试点 4</t>
  </si>
  <si>
    <t>测试点 5</t>
  </si>
  <si>
    <t>测试点 6</t>
  </si>
  <si>
    <t>测试点 7</t>
  </si>
  <si>
    <t>测试点 8</t>
  </si>
  <si>
    <t>测试点 9</t>
  </si>
  <si>
    <t>测试点 10</t>
  </si>
  <si>
    <t>测试点 11</t>
  </si>
  <si>
    <t>测试点 12</t>
  </si>
  <si>
    <t>测试点 13</t>
  </si>
  <si>
    <t>测试点 14</t>
  </si>
  <si>
    <t>测试点 15</t>
  </si>
  <si>
    <t>测试点 16</t>
  </si>
  <si>
    <t>测试点 17</t>
  </si>
  <si>
    <t>测试点 18</t>
  </si>
  <si>
    <t>测试点 19</t>
  </si>
  <si>
    <t>测试点 20</t>
  </si>
  <si>
    <t>测试点 21</t>
  </si>
  <si>
    <t>测试点 22</t>
  </si>
  <si>
    <t>测试点 23</t>
  </si>
  <si>
    <t>测试点 24</t>
  </si>
  <si>
    <t>测试点 25</t>
  </si>
  <si>
    <t>测试点 26</t>
  </si>
  <si>
    <t>测试点 27</t>
  </si>
  <si>
    <t>测试点 28</t>
  </si>
  <si>
    <t>测试点 29</t>
  </si>
  <si>
    <t>测试点 30</t>
  </si>
  <si>
    <t>测试点 31</t>
  </si>
  <si>
    <t>测试点 32</t>
  </si>
  <si>
    <t>测试点 33</t>
  </si>
  <si>
    <t>测试点 34</t>
  </si>
  <si>
    <t>测试点 35</t>
  </si>
  <si>
    <t>测试点 36</t>
  </si>
  <si>
    <t>测试点 37</t>
  </si>
  <si>
    <t>测试点 38</t>
  </si>
  <si>
    <t>测试点 39</t>
  </si>
  <si>
    <t>测试点 40</t>
  </si>
  <si>
    <t>测试点 41</t>
  </si>
  <si>
    <t>测试点 42</t>
  </si>
  <si>
    <t>测试点 43</t>
  </si>
  <si>
    <t>测试点 44</t>
  </si>
  <si>
    <t>测试点 45</t>
  </si>
  <si>
    <t>测试点 46</t>
  </si>
  <si>
    <t>测试点 47</t>
  </si>
  <si>
    <t>测试点 48</t>
  </si>
  <si>
    <t>测试点 49</t>
  </si>
  <si>
    <t>测试点 50</t>
  </si>
  <si>
    <t>qihangding</t>
  </si>
  <si>
    <t>4.00μs</t>
  </si>
  <si>
    <t>4.28μs</t>
  </si>
  <si>
    <t>4.36μs</t>
  </si>
  <si>
    <t>6.55μs</t>
  </si>
  <si>
    <t>6.61μs</t>
  </si>
  <si>
    <t>6.60μs</t>
  </si>
  <si>
    <t>8.17μs</t>
  </si>
  <si>
    <t>8.27μs</t>
  </si>
  <si>
    <t>8.31μs</t>
  </si>
  <si>
    <t>8.10μs</t>
  </si>
  <si>
    <t>8.23μs</t>
  </si>
  <si>
    <t>8.16μs</t>
  </si>
  <si>
    <t>8.19μs</t>
  </si>
  <si>
    <t>8.28μs</t>
  </si>
  <si>
    <t>8.34μs</t>
  </si>
  <si>
    <t>8.24μs</t>
  </si>
  <si>
    <t>8.13μs</t>
  </si>
  <si>
    <t>8.32μs</t>
  </si>
  <si>
    <t>8.21μs</t>
  </si>
  <si>
    <t>8.22μs</t>
  </si>
  <si>
    <t>8.26μs</t>
  </si>
  <si>
    <t>8.20μs</t>
  </si>
  <si>
    <t>8.25μs</t>
  </si>
  <si>
    <t>8.46μs</t>
  </si>
  <si>
    <t>8.57μs</t>
  </si>
  <si>
    <t>8.64μs</t>
  </si>
  <si>
    <t>8.71μs</t>
  </si>
  <si>
    <t>8.95μs</t>
  </si>
  <si>
    <t>9.10μs</t>
  </si>
  <si>
    <t>11.35μs</t>
  </si>
  <si>
    <t>11.87μs</t>
  </si>
  <si>
    <t>14.32μs</t>
  </si>
  <si>
    <t>70.51μs</t>
  </si>
  <si>
    <t>70.93μs</t>
  </si>
  <si>
    <t>163.18μs</t>
  </si>
  <si>
    <t>278.58μs</t>
  </si>
  <si>
    <t>616.77μs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</si>
</sst>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2F3542"/>
      <name val="Arial"/>
      <charset val="134"/>
    </font>
    <font>
      <sz val="12"/>
      <color rgb="FF2F3542"/>
      <name val="Arial"/>
      <charset val="134"/>
    </font>
    <font>
      <sz val="9.75"/>
      <color rgb="FF157347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5" borderId="4">
      <alignment vertical="center"/>
    </xf>
    <xf numFmtId="0" fontId="16" fillId="6" borderId="5">
      <alignment vertical="center"/>
    </xf>
    <xf numFmtId="0" fontId="17" fillId="6" borderId="4">
      <alignment vertical="center"/>
    </xf>
    <xf numFmtId="0" fontId="18" fillId="7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1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>
      <alignment vertical="center"/>
    </xf>
    <xf numFmtId="22" fontId="5" fillId="3" borderId="0" xfId="0" applyNumberFormat="1" applyFont="1" applyFill="1">
      <alignment vertical="center"/>
    </xf>
    <xf numFmtId="0" fontId="6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6"/>
  <sheetViews>
    <sheetView tabSelected="1" topLeftCell="A6" workbookViewId="0">
      <selection activeCell="E13" sqref="E13"/>
    </sheetView>
  </sheetViews>
  <sheetFormatPr defaultColWidth="9" defaultRowHeight="14"/>
  <cols>
    <col min="1" max="1" width="21.4545454545455" customWidth="1"/>
    <col min="2" max="2" width="16.4545454545455" customWidth="1"/>
    <col min="3" max="3" width="19.4545454545455" customWidth="1"/>
    <col min="4" max="4" width="24.2727272727273" customWidth="1"/>
    <col min="5" max="5" width="27.8181818181818" customWidth="1"/>
    <col min="6" max="6" width="10.6363636363636" customWidth="1"/>
  </cols>
  <sheetData>
    <row r="1" spans="1:5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ht="30" customHeight="1" spans="1:54">
      <c r="A2" s="4" t="s">
        <v>5</v>
      </c>
      <c r="B2" s="5" t="s">
        <v>6</v>
      </c>
      <c r="C2" s="5" t="s">
        <v>7</v>
      </c>
      <c r="D2" t="str">
        <f>_xlfn.DISPIMG("ID_C85A7F5F2A1A46F3851B45333979BE14",1)</f>
        <v>=DISPIMG("ID_C85A7F5F2A1A46F3851B45333979BE14",1)</v>
      </c>
      <c r="E2" t="str">
        <f>_xlfn.DISPIMG("ID_E1EAC95CAAE947A885B2EE9B584D150A",1)</f>
        <v>=DISPIMG("ID_E1EAC95CAAE947A885B2EE9B584D150A",1)</v>
      </c>
    </row>
    <row r="3" ht="34" customHeight="1" spans="1:54">
      <c r="A3" s="4" t="s">
        <v>8</v>
      </c>
      <c r="B3" s="5" t="s">
        <v>6</v>
      </c>
      <c r="C3" s="5" t="s">
        <v>7</v>
      </c>
      <c r="D3" t="str">
        <f>_xlfn.DISPIMG("ID_7D7EFB3167CC498EABB7C1CA75F03790",1)</f>
        <v>=DISPIMG("ID_7D7EFB3167CC498EABB7C1CA75F03790",1)</v>
      </c>
      <c r="E3" t="str">
        <f>_xlfn.DISPIMG("ID_E0A41926A2064434B80E7402AA793844",1)</f>
        <v>=DISPIMG("ID_E0A41926A2064434B80E7402AA793844",1)</v>
      </c>
    </row>
    <row r="4" ht="34" customHeight="1" spans="1:54">
      <c r="A4" s="4" t="s">
        <v>5</v>
      </c>
      <c r="B4" s="5" t="s">
        <v>9</v>
      </c>
      <c r="C4" s="5" t="s">
        <v>7</v>
      </c>
      <c r="D4" t="str">
        <f>_xlfn.DISPIMG("ID_D5BF50515B3F48C992FEFCF0F722200D",1)</f>
        <v>=DISPIMG("ID_D5BF50515B3F48C992FEFCF0F722200D",1)</v>
      </c>
      <c r="E4" t="str">
        <f>_xlfn.DISPIMG("ID_7973883748E34EEA93AED5E6E5819987",1)</f>
        <v>=DISPIMG("ID_7973883748E34EEA93AED5E6E5819987",1)</v>
      </c>
    </row>
    <row r="5" ht="42" customHeight="1" spans="1:54">
      <c r="A5" s="4" t="s">
        <v>8</v>
      </c>
      <c r="B5" s="5" t="s">
        <v>9</v>
      </c>
      <c r="C5" s="5" t="s">
        <v>7</v>
      </c>
      <c r="D5" t="str">
        <f>_xlfn.DISPIMG("ID_C2DA8A6EEA184B8DB072EBA2C4FD6E53",1)</f>
        <v>=DISPIMG("ID_C2DA8A6EEA184B8DB072EBA2C4FD6E53",1)</v>
      </c>
      <c r="E5" t="str">
        <f>_xlfn.DISPIMG("ID_1B5E61E88E9546D083663EF60BCDA223",1)</f>
        <v>=DISPIMG("ID_1B5E61E88E9546D083663EF60BCDA223",1)</v>
      </c>
    </row>
    <row r="6" ht="38" customHeight="1" spans="1:54">
      <c r="A6" s="4" t="s">
        <v>5</v>
      </c>
      <c r="B6" s="5" t="s">
        <v>10</v>
      </c>
      <c r="C6" s="5" t="s">
        <v>7</v>
      </c>
      <c r="D6" t="str">
        <f>_xlfn.DISPIMG("ID_8721F9136FAB49469F4CFFB098723C55",1)</f>
        <v>=DISPIMG("ID_8721F9136FAB49469F4CFFB098723C55",1)</v>
      </c>
      <c r="E6" t="str">
        <f>_xlfn.DISPIMG("ID_6618BECC55EC4DE391D2D3249EDD3684",1)</f>
        <v>=DISPIMG("ID_6618BECC55EC4DE391D2D3249EDD3684",1)</v>
      </c>
    </row>
    <row r="7" ht="39" customHeight="1" spans="1:54">
      <c r="A7" s="4" t="s">
        <v>8</v>
      </c>
      <c r="B7" s="5" t="s">
        <v>10</v>
      </c>
      <c r="C7" s="5" t="s">
        <v>7</v>
      </c>
      <c r="D7" t="str">
        <f>_xlfn.DISPIMG("ID_8235099519B4409491E65574CAD4A03B",1)</f>
        <v>=DISPIMG("ID_8235099519B4409491E65574CAD4A03B",1)</v>
      </c>
      <c r="E7" t="str">
        <f>_xlfn.DISPIMG("ID_C9225A1805C446CBA0A6E23806D7045E",1)</f>
        <v>=DISPIMG("ID_C9225A1805C446CBA0A6E23806D7045E",1)</v>
      </c>
    </row>
    <row r="8" ht="35" customHeight="1" spans="1:54">
      <c r="A8" s="4" t="s">
        <v>8</v>
      </c>
      <c r="B8" s="5" t="s">
        <v>11</v>
      </c>
      <c r="C8" s="5" t="s">
        <v>7</v>
      </c>
      <c r="D8" t="str">
        <f>_xlfn.DISPIMG("ID_72F585F06B8047F5A46B645B3F3CBC6C",1)</f>
        <v>=DISPIMG("ID_72F585F06B8047F5A46B645B3F3CBC6C",1)</v>
      </c>
      <c r="E8" t="str">
        <f>_xlfn.DISPIMG("ID_1CCF93C5A72C4C13A8880E9D6F7D9F26",1)</f>
        <v>=DISPIMG("ID_1CCF93C5A72C4C13A8880E9D6F7D9F26",1)</v>
      </c>
    </row>
    <row r="9" ht="41" customHeight="1" spans="1:54">
      <c r="A9" s="4" t="s">
        <v>5</v>
      </c>
      <c r="B9" s="5" t="s">
        <v>11</v>
      </c>
      <c r="C9" s="5" t="s">
        <v>7</v>
      </c>
      <c r="D9" t="str">
        <f>_xlfn.DISPIMG("ID_7C8CA495AA30426D982A7BC1BCDF8093",1)</f>
        <v>=DISPIMG("ID_7C8CA495AA30426D982A7BC1BCDF8093",1)</v>
      </c>
      <c r="E9" t="str">
        <f>_xlfn.DISPIMG("ID_33ADA5D44F9A44B58F433769BCD02AD6",1)</f>
        <v>=DISPIMG("ID_33ADA5D44F9A44B58F433769BCD02AD6",1)</v>
      </c>
    </row>
    <row r="10" ht="42" customHeight="1" spans="1:54">
      <c r="A10" s="4" t="s">
        <v>8</v>
      </c>
      <c r="B10" s="5" t="s">
        <v>12</v>
      </c>
      <c r="C10" s="5" t="s">
        <v>7</v>
      </c>
      <c r="D10" t="str">
        <f>_xlfn.DISPIMG("ID_AC2FCE838D5E40A88B4B81917B856259",1)</f>
        <v>=DISPIMG("ID_AC2FCE838D5E40A88B4B81917B856259",1)</v>
      </c>
      <c r="E10" t="str">
        <f>_xlfn.DISPIMG("ID_0F559AC30CBC4F4A8412224670574085",1)</f>
        <v>=DISPIMG("ID_0F559AC30CBC4F4A8412224670574085",1)</v>
      </c>
    </row>
    <row r="11" ht="45" customHeight="1" spans="1:54">
      <c r="A11" s="4" t="s">
        <v>13</v>
      </c>
      <c r="B11" s="5" t="s">
        <v>12</v>
      </c>
      <c r="C11" s="5" t="s">
        <v>7</v>
      </c>
      <c r="D11" t="str">
        <f>_xlfn.DISPIMG("ID_EB73A056C0974CA0ADE4BE44FAA91166",1)</f>
        <v>=DISPIMG("ID_EB73A056C0974CA0ADE4BE44FAA91166",1)</v>
      </c>
      <c r="E11" t="str">
        <f>_xlfn.DISPIMG("ID_1525324E9B174EB88C2A5A65D389B80A",1)</f>
        <v>=DISPIMG("ID_1525324E9B174EB88C2A5A65D389B80A",1)</v>
      </c>
    </row>
    <row r="12" ht="29" customHeight="1"/>
    <row r="13" ht="36" customHeight="1" spans="1:54">
      <c r="A13" t="s">
        <v>14</v>
      </c>
      <c r="B13" t="s">
        <v>15</v>
      </c>
    </row>
    <row r="14" ht="52" customHeight="1" spans="1:54">
      <c r="B14" t="str">
        <f>_xlfn.DISPIMG("ID_F5426751594B4F6B94F0B1CEF5774C65",1)</f>
        <v>=DISPIMG("ID_F5426751594B4F6B94F0B1CEF5774C65",1)</v>
      </c>
    </row>
    <row r="15" ht="42" customHeight="1" spans="1:54">
      <c r="A15" s="6" t="s">
        <v>16</v>
      </c>
      <c r="B15" s="6" t="s">
        <v>17</v>
      </c>
      <c r="C15" s="6" t="s">
        <v>18</v>
      </c>
      <c r="D15" s="6" t="s">
        <v>19</v>
      </c>
      <c r="E15" s="6" t="s">
        <v>20</v>
      </c>
      <c r="F15" s="6" t="s">
        <v>21</v>
      </c>
      <c r="G15" s="6" t="s">
        <v>22</v>
      </c>
      <c r="H15" s="6" t="s">
        <v>23</v>
      </c>
      <c r="I15" s="6" t="s">
        <v>24</v>
      </c>
      <c r="J15" s="6" t="s">
        <v>25</v>
      </c>
      <c r="K15" s="6" t="s">
        <v>26</v>
      </c>
      <c r="L15" s="6" t="s">
        <v>27</v>
      </c>
      <c r="M15" s="6" t="s">
        <v>28</v>
      </c>
      <c r="N15" s="6" t="s">
        <v>29</v>
      </c>
      <c r="O15" s="6" t="s">
        <v>30</v>
      </c>
      <c r="P15" s="6" t="s">
        <v>31</v>
      </c>
      <c r="Q15" s="6" t="s">
        <v>32</v>
      </c>
      <c r="R15" s="6" t="s">
        <v>33</v>
      </c>
      <c r="S15" s="6" t="s">
        <v>34</v>
      </c>
      <c r="T15" s="6" t="s">
        <v>35</v>
      </c>
      <c r="U15" s="6" t="s">
        <v>36</v>
      </c>
      <c r="V15" s="6" t="s">
        <v>37</v>
      </c>
      <c r="W15" s="6" t="s">
        <v>38</v>
      </c>
      <c r="X15" s="6" t="s">
        <v>39</v>
      </c>
      <c r="Y15" s="6" t="s">
        <v>40</v>
      </c>
      <c r="Z15" s="6" t="s">
        <v>41</v>
      </c>
      <c r="AA15" s="6" t="s">
        <v>42</v>
      </c>
      <c r="AB15" s="6" t="s">
        <v>43</v>
      </c>
      <c r="AC15" s="6" t="s">
        <v>44</v>
      </c>
      <c r="AD15" s="6" t="s">
        <v>45</v>
      </c>
      <c r="AE15" s="6" t="s">
        <v>46</v>
      </c>
      <c r="AF15" s="6" t="s">
        <v>47</v>
      </c>
      <c r="AG15" s="6" t="s">
        <v>48</v>
      </c>
      <c r="AH15" s="6" t="s">
        <v>49</v>
      </c>
      <c r="AI15" s="6" t="s">
        <v>50</v>
      </c>
      <c r="AJ15" s="6" t="s">
        <v>51</v>
      </c>
      <c r="AK15" s="6" t="s">
        <v>52</v>
      </c>
      <c r="AL15" s="6" t="s">
        <v>53</v>
      </c>
      <c r="AM15" s="6" t="s">
        <v>54</v>
      </c>
      <c r="AN15" s="6" t="s">
        <v>55</v>
      </c>
      <c r="AO15" s="6" t="s">
        <v>56</v>
      </c>
      <c r="AP15" s="6" t="s">
        <v>57</v>
      </c>
      <c r="AQ15" s="6" t="s">
        <v>58</v>
      </c>
      <c r="AR15" s="6" t="s">
        <v>59</v>
      </c>
      <c r="AS15" s="6" t="s">
        <v>60</v>
      </c>
      <c r="AT15" s="6" t="s">
        <v>61</v>
      </c>
      <c r="AU15" s="6" t="s">
        <v>62</v>
      </c>
      <c r="AV15" s="6" t="s">
        <v>63</v>
      </c>
      <c r="AW15" s="6" t="s">
        <v>64</v>
      </c>
      <c r="AX15" s="6" t="s">
        <v>65</v>
      </c>
      <c r="AY15" s="6" t="s">
        <v>66</v>
      </c>
      <c r="AZ15" s="6" t="s">
        <v>67</v>
      </c>
      <c r="BA15" s="6" t="s">
        <v>68</v>
      </c>
      <c r="BB15" s="6" t="s">
        <v>69</v>
      </c>
    </row>
    <row r="16" ht="39" customHeight="1" spans="1:54">
      <c r="A16" s="7">
        <v>5</v>
      </c>
      <c r="B16" s="8" t="s">
        <v>70</v>
      </c>
      <c r="C16" s="9">
        <v>46216.7243518519</v>
      </c>
      <c r="D16" s="8">
        <v>58.24</v>
      </c>
      <c r="E16" s="10" t="s">
        <v>71</v>
      </c>
      <c r="F16" s="10" t="s">
        <v>72</v>
      </c>
      <c r="G16" s="10" t="s">
        <v>73</v>
      </c>
      <c r="H16" s="10" t="s">
        <v>74</v>
      </c>
      <c r="I16" s="10" t="s">
        <v>75</v>
      </c>
      <c r="J16" s="10" t="s">
        <v>76</v>
      </c>
      <c r="K16" s="10" t="s">
        <v>77</v>
      </c>
      <c r="L16" s="10" t="s">
        <v>78</v>
      </c>
      <c r="M16" s="10" t="s">
        <v>79</v>
      </c>
      <c r="N16" s="10" t="s">
        <v>78</v>
      </c>
      <c r="O16" s="10" t="s">
        <v>80</v>
      </c>
      <c r="P16" s="10" t="s">
        <v>81</v>
      </c>
      <c r="Q16" s="10" t="s">
        <v>82</v>
      </c>
      <c r="R16" s="10" t="s">
        <v>77</v>
      </c>
      <c r="S16" s="10" t="s">
        <v>83</v>
      </c>
      <c r="T16" s="10" t="s">
        <v>78</v>
      </c>
      <c r="U16" s="10" t="s">
        <v>84</v>
      </c>
      <c r="V16" s="10" t="s">
        <v>85</v>
      </c>
      <c r="W16" s="10" t="s">
        <v>86</v>
      </c>
      <c r="X16" s="10" t="s">
        <v>84</v>
      </c>
      <c r="Y16" s="10" t="s">
        <v>87</v>
      </c>
      <c r="Z16" s="10" t="s">
        <v>88</v>
      </c>
      <c r="AA16" s="10" t="s">
        <v>89</v>
      </c>
      <c r="AB16" s="10" t="s">
        <v>90</v>
      </c>
      <c r="AC16" s="10" t="s">
        <v>88</v>
      </c>
      <c r="AD16" s="10" t="s">
        <v>79</v>
      </c>
      <c r="AE16" s="10" t="s">
        <v>91</v>
      </c>
      <c r="AF16" s="10" t="s">
        <v>90</v>
      </c>
      <c r="AG16" s="10" t="s">
        <v>77</v>
      </c>
      <c r="AH16" s="10" t="s">
        <v>92</v>
      </c>
      <c r="AI16" s="10" t="s">
        <v>81</v>
      </c>
      <c r="AJ16" s="10" t="s">
        <v>90</v>
      </c>
      <c r="AK16" s="10" t="s">
        <v>79</v>
      </c>
      <c r="AL16" s="10" t="s">
        <v>90</v>
      </c>
      <c r="AM16" s="10" t="s">
        <v>93</v>
      </c>
      <c r="AN16" s="10" t="s">
        <v>93</v>
      </c>
      <c r="AO16" s="10" t="s">
        <v>94</v>
      </c>
      <c r="AP16" s="10" t="s">
        <v>95</v>
      </c>
      <c r="AQ16" s="10" t="s">
        <v>96</v>
      </c>
      <c r="AR16" s="10" t="s">
        <v>97</v>
      </c>
      <c r="AS16" s="10" t="s">
        <v>98</v>
      </c>
      <c r="AT16" s="10" t="s">
        <v>99</v>
      </c>
      <c r="AU16" s="10" t="s">
        <v>100</v>
      </c>
      <c r="AV16" s="10" t="s">
        <v>101</v>
      </c>
      <c r="AW16" s="10" t="s">
        <v>102</v>
      </c>
      <c r="AX16" s="10" t="s">
        <v>103</v>
      </c>
      <c r="AY16" s="10" t="s">
        <v>104</v>
      </c>
      <c r="AZ16" s="10" t="s">
        <v>105</v>
      </c>
      <c r="BA16" s="10" t="s">
        <v>106</v>
      </c>
      <c r="BB16" s="10" t="s">
        <v>107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丁启航</dc:creator>
  <cp:lastModifiedBy>木屐帽子</cp:lastModifiedBy>
  <dcterms:created xsi:type="dcterms:W3CDTF">2023-05-12T11:15:00Z</dcterms:created>
  <dcterms:modified xsi:type="dcterms:W3CDTF">2026-07-15T10:23:00Z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92657C8DBFD648FF8D8E3AA47431E07F_12</vt:lpwstr>
  </property>
  <property fmtid="{D5CDD505-2E9C-101B-9397-08002B2CF9AE}" pid="4" name="CalculationRule">
    <vt:i4>0</vt:i4>
  </property>
</Properties>
</file>