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\Cloud\workspaces\sehicl\sehicl-spring\src\main\resources\static\resources\"/>
    </mc:Choice>
  </mc:AlternateContent>
  <bookViews>
    <workbookView xWindow="0" yWindow="0" windowWidth="17220" windowHeight="5550"/>
  </bookViews>
  <sheets>
    <sheet name="Sheet1" sheetId="1" r:id="rId1"/>
  </sheets>
  <definedNames>
    <definedName name="results">Sheet1!$P$5:$S$8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J29" i="1" l="1"/>
  <c r="J28" i="1"/>
  <c r="Q8" i="1"/>
  <c r="P2" i="1"/>
  <c r="C28" i="1" s="1"/>
  <c r="E14" i="1"/>
  <c r="Q2" i="1" s="1"/>
  <c r="K14" i="1"/>
  <c r="Q3" i="1" s="1"/>
  <c r="S3" i="1"/>
  <c r="Q7" i="1" s="1"/>
  <c r="P3" i="1"/>
  <c r="C29" i="1" s="1"/>
  <c r="R3" i="1"/>
  <c r="R2" i="1"/>
  <c r="Q4" i="1" l="1"/>
  <c r="I28" i="1"/>
  <c r="S2" i="1"/>
  <c r="Q6" i="1" s="1"/>
  <c r="P4" i="1"/>
  <c r="P6" i="1" l="1"/>
  <c r="P7" i="1"/>
  <c r="P5" i="1"/>
  <c r="H29" i="1" l="1"/>
  <c r="H28" i="1" l="1"/>
  <c r="K28" i="1" s="1"/>
  <c r="K29" i="1"/>
  <c r="P9" i="1"/>
  <c r="C25" i="1" s="1"/>
</calcChain>
</file>

<file path=xl/sharedStrings.xml><?xml version="1.0" encoding="utf-8"?>
<sst xmlns="http://schemas.openxmlformats.org/spreadsheetml/2006/main" count="46" uniqueCount="25">
  <si>
    <t>Innings of</t>
  </si>
  <si>
    <t>C.C.</t>
  </si>
  <si>
    <t>Club Batting First</t>
  </si>
  <si>
    <t>Club Batting Second</t>
  </si>
  <si>
    <t>Surname &amp; Initials</t>
  </si>
  <si>
    <t>How Out</t>
  </si>
  <si>
    <t>Bowler</t>
  </si>
  <si>
    <t>Total</t>
  </si>
  <si>
    <t>Extras</t>
  </si>
  <si>
    <t>For</t>
  </si>
  <si>
    <t>Wickets</t>
  </si>
  <si>
    <t>Bowling (Opposition)</t>
  </si>
  <si>
    <t>Overs</t>
  </si>
  <si>
    <t>Runs</t>
  </si>
  <si>
    <t>Wkts</t>
  </si>
  <si>
    <t>Result</t>
  </si>
  <si>
    <t>Bat</t>
  </si>
  <si>
    <t>Bowl</t>
  </si>
  <si>
    <t>Points</t>
  </si>
  <si>
    <t>Bonus Points:                   Win = 12 Pts, Tie = 6 Pts, Bowling 1 Pt for every wicket taken, Batting 1 Pt on reaching 70,80,90,100,110,120, to a maximum of 6 Pts.</t>
  </si>
  <si>
    <t>Teams batting second and winning an additional point to make up to a maximum of 6 batting points for every wicket in hand</t>
  </si>
  <si>
    <t>at the close.</t>
  </si>
  <si>
    <t>Only boxes coloured green can be filled in</t>
  </si>
  <si>
    <t>Batting</t>
  </si>
  <si>
    <t>Match tied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</si>
</sst>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indexed="1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</fills>
  <borders count="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Protection="1"/>
    <xf numFmtId="0" fontId="0" fillId="0" borderId="2" xfId="0" applyFont="1" applyBorder="1" applyProtection="1"/>
    <xf numFmtId="0" fontId="0" fillId="0" borderId="3" xfId="0" applyFont="1" applyBorder="1" applyProtection="1"/>
    <xf numFmtId="0" fontId="0" fillId="0" borderId="2" xfId="0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4" xfId="0" applyFont="1" applyBorder="1" applyProtection="1"/>
    <xf numFmtId="0" fontId="0" fillId="0" borderId="3" xfId="0" applyBorder="1" applyAlignment="1" applyProtection="1">
      <alignment horizontal="center"/>
    </xf>
    <xf numFmtId="0" fontId="0" fillId="0" borderId="5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2" borderId="1" xfId="0" applyFill="1" applyBorder="1" applyProtection="1"/>
    <xf numFmtId="0" fontId="1" fillId="0" borderId="0" xfId="0" applyFont="1" applyProtection="1"/>
    <xf numFmtId="0" fontId="0" fillId="2" borderId="2" xfId="0" applyFill="1" applyBorder="1" applyAlignment="1" applyProtection="1">
      <alignment horizontal="left"/>
      <protection locked="0"/>
    </xf>
    <xf numFmtId="0" fontId="0" fillId="0" borderId="0" xfId="0" quotePrefix="1" applyProtection="1"/>
    <xf numFmtId="0" fontId="0" fillId="0" borderId="0" xfId="0" applyFill="1" applyProtection="1"/>
    <xf numFmtId="0" fontId="0" fillId="0" borderId="2" xfId="0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left"/>
    </xf>
    <xf numFmtId="0" fontId="0" fillId="2" borderId="6" xfId="0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center"/>
    </xf>
    <xf numFmtId="0" fontId="0" fillId="0" borderId="6" xfId="0" applyFill="1" applyBorder="1" applyAlignment="1" applyProtection="1">
      <alignment horizontal="left"/>
    </xf>
    <xf numFmtId="0" fontId="0" fillId="0" borderId="7" xfId="0" applyBorder="1" applyAlignment="1" applyProtection="1"/>
    <xf numFmtId="0" fontId="0" fillId="0" borderId="8" xfId="0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I29" sqref="I29"/>
    </sheetView>
  </sheetViews>
  <sheetFormatPr defaultRowHeight="15" x14ac:dyDescent="0.25"/>
  <cols>
    <col min="1" max="1" width="3.42578125" style="1" customWidth="1"/>
    <col min="2" max="2" width="19.28515625" style="1" customWidth="1"/>
    <col min="3" max="4" width="11.7109375" style="1"/>
    <col min="5" max="5" width="6.42578125" style="1" customWidth="1"/>
    <col min="6" max="6" width="4" style="1" customWidth="1"/>
    <col min="7" max="7" width="3.42578125" style="1" customWidth="1"/>
    <col min="8" max="8" width="19.28515625" style="1" customWidth="1"/>
    <col min="9" max="10" width="11.7109375" style="1"/>
    <col min="11" max="11" width="6.42578125" style="1" customWidth="1"/>
    <col min="12" max="13" width="11.7109375" style="1"/>
    <col min="14" max="15" width="9.140625" style="1"/>
    <col min="16" max="16" width="0" style="1" hidden="1" customWidth="1"/>
    <col min="17" max="17" width="13.42578125" style="1" hidden="1" customWidth="1"/>
    <col min="18" max="19" width="0" style="1" hidden="1" customWidth="1"/>
    <col min="20" max="16384" width="9.140625" style="1"/>
  </cols>
  <sheetData>
    <row r="1" spans="1:19" ht="17.25" thickBot="1" x14ac:dyDescent="0.4">
      <c r="A1" s="11"/>
      <c r="B1" s="12" t="s">
        <v>22</v>
      </c>
    </row>
    <row r="2" spans="1:19" x14ac:dyDescent="0.25">
      <c r="B2" s="2" t="s">
        <v>0</v>
      </c>
      <c r="C2" s="18"/>
      <c r="D2" s="19"/>
      <c r="E2" s="2" t="s">
        <v>1</v>
      </c>
      <c r="H2" s="2" t="s">
        <v>0</v>
      </c>
      <c r="I2" s="18"/>
      <c r="J2" s="19"/>
      <c r="K2" s="2" t="s">
        <v>1</v>
      </c>
      <c r="P2" s="1" t="b">
        <f>NOT(ISBLANK(C2))</f>
        <v>0</v>
      </c>
      <c r="Q2" s="1">
        <f>E14</f>
        <v>0</v>
      </c>
      <c r="R2" s="1" t="b">
        <f>ISNUMBER(E15)</f>
        <v>0</v>
      </c>
      <c r="S2" s="1">
        <f>Q2-Q3</f>
        <v>0</v>
      </c>
    </row>
    <row r="3" spans="1:19" x14ac:dyDescent="0.25">
      <c r="B3" s="20" t="s">
        <v>2</v>
      </c>
      <c r="C3" s="20"/>
      <c r="D3" s="20"/>
      <c r="E3" s="20"/>
      <c r="H3" s="20" t="s">
        <v>3</v>
      </c>
      <c r="I3" s="20"/>
      <c r="J3" s="20"/>
      <c r="K3" s="20"/>
      <c r="P3" s="1" t="b">
        <f>NOT(ISBLANK(I2))</f>
        <v>0</v>
      </c>
      <c r="Q3" s="1">
        <f>K14</f>
        <v>0</v>
      </c>
      <c r="R3" s="1" t="b">
        <f>ISNUMBER(K15)</f>
        <v>0</v>
      </c>
      <c r="S3" s="1">
        <f>6-K15</f>
        <v>6</v>
      </c>
    </row>
    <row r="4" spans="1:19" x14ac:dyDescent="0.25">
      <c r="P4" s="1" t="b">
        <f>AND(P2,P3,R2,R3)</f>
        <v>0</v>
      </c>
      <c r="Q4" s="1">
        <f>Q2-Q3</f>
        <v>0</v>
      </c>
    </row>
    <row r="5" spans="1:19" x14ac:dyDescent="0.25">
      <c r="B5" s="2" t="s">
        <v>23</v>
      </c>
      <c r="H5" s="2" t="s">
        <v>23</v>
      </c>
      <c r="P5" s="1" t="b">
        <f>AND(P4,Q4=0)</f>
        <v>0</v>
      </c>
      <c r="Q5" s="1" t="s">
        <v>24</v>
      </c>
      <c r="R5" s="1">
        <v>6</v>
      </c>
      <c r="S5" s="1">
        <v>6</v>
      </c>
    </row>
    <row r="6" spans="1:19" x14ac:dyDescent="0.25">
      <c r="B6" s="2" t="s">
        <v>4</v>
      </c>
      <c r="C6" s="2" t="s">
        <v>5</v>
      </c>
      <c r="D6" s="2" t="s">
        <v>6</v>
      </c>
      <c r="E6" s="2" t="s">
        <v>7</v>
      </c>
      <c r="H6" s="3" t="s">
        <v>4</v>
      </c>
      <c r="I6" s="2" t="s">
        <v>5</v>
      </c>
      <c r="J6" s="2" t="s">
        <v>6</v>
      </c>
      <c r="K6" s="2" t="s">
        <v>7</v>
      </c>
      <c r="P6" s="1" t="b">
        <f>AND(P4,Q4&gt;0)</f>
        <v>0</v>
      </c>
      <c r="Q6" s="1" t="str">
        <f>C2&amp;" won by "&amp;S2&amp;" run"&amp;IF(S2&gt;1,"s","")</f>
        <v xml:space="preserve"> won by 0 run</v>
      </c>
      <c r="R6" s="1">
        <v>12</v>
      </c>
      <c r="S6" s="1">
        <v>0</v>
      </c>
    </row>
    <row r="7" spans="1:19" x14ac:dyDescent="0.25">
      <c r="A7" s="4">
        <v>1</v>
      </c>
      <c r="B7" s="13"/>
      <c r="C7" s="13"/>
      <c r="D7" s="13"/>
      <c r="E7" s="5"/>
      <c r="G7" s="4">
        <v>1</v>
      </c>
      <c r="H7" s="13"/>
      <c r="I7" s="13"/>
      <c r="J7" s="13"/>
      <c r="K7" s="5"/>
      <c r="P7" s="1" t="b">
        <f>AND(P4,Q4&lt;0)</f>
        <v>0</v>
      </c>
      <c r="Q7" s="1" t="str">
        <f>I2&amp;" won by "&amp;S3&amp;" wicket"&amp;IF(S3&gt;1,"s","")</f>
        <v xml:space="preserve"> won by 6 wickets</v>
      </c>
      <c r="R7" s="1">
        <v>0</v>
      </c>
      <c r="S7" s="1">
        <v>12</v>
      </c>
    </row>
    <row r="8" spans="1:19" x14ac:dyDescent="0.25">
      <c r="A8" s="4">
        <v>2</v>
      </c>
      <c r="B8" s="13"/>
      <c r="C8" s="13"/>
      <c r="D8" s="13"/>
      <c r="E8" s="5"/>
      <c r="G8" s="4">
        <v>2</v>
      </c>
      <c r="H8" s="13"/>
      <c r="I8" s="13"/>
      <c r="J8" s="13"/>
      <c r="K8" s="5"/>
      <c r="P8" s="1" t="b">
        <v>1</v>
      </c>
      <c r="Q8" s="14" t="str">
        <f>""</f>
        <v/>
      </c>
      <c r="R8" s="1">
        <v>0</v>
      </c>
      <c r="S8" s="1">
        <v>0</v>
      </c>
    </row>
    <row r="9" spans="1:19" x14ac:dyDescent="0.25">
      <c r="A9" s="4">
        <v>3</v>
      </c>
      <c r="B9" s="13"/>
      <c r="C9" s="13"/>
      <c r="D9" s="13"/>
      <c r="E9" s="5"/>
      <c r="G9" s="4">
        <v>3</v>
      </c>
      <c r="H9" s="13"/>
      <c r="I9" s="13"/>
      <c r="J9" s="13"/>
      <c r="K9" s="5"/>
      <c r="P9" s="1" t="str">
        <f>VLOOKUP(TRUE,results,2, FALSE)</f>
        <v/>
      </c>
    </row>
    <row r="10" spans="1:19" x14ac:dyDescent="0.25">
      <c r="A10" s="4">
        <v>4</v>
      </c>
      <c r="B10" s="13"/>
      <c r="C10" s="13"/>
      <c r="D10" s="13"/>
      <c r="E10" s="5"/>
      <c r="G10" s="4">
        <v>4</v>
      </c>
      <c r="H10" s="13"/>
      <c r="I10" s="13"/>
      <c r="J10" s="13"/>
      <c r="K10" s="5"/>
    </row>
    <row r="11" spans="1:19" x14ac:dyDescent="0.25">
      <c r="A11" s="4">
        <v>5</v>
      </c>
      <c r="B11" s="13"/>
      <c r="C11" s="13"/>
      <c r="D11" s="13"/>
      <c r="E11" s="5"/>
      <c r="G11" s="4">
        <v>5</v>
      </c>
      <c r="H11" s="13"/>
      <c r="I11" s="13"/>
      <c r="J11" s="13"/>
      <c r="K11" s="5"/>
    </row>
    <row r="12" spans="1:19" x14ac:dyDescent="0.25">
      <c r="A12" s="4">
        <v>6</v>
      </c>
      <c r="B12" s="13"/>
      <c r="C12" s="13"/>
      <c r="D12" s="13"/>
      <c r="E12" s="5"/>
      <c r="G12" s="4">
        <v>6</v>
      </c>
      <c r="H12" s="13"/>
      <c r="I12" s="13"/>
      <c r="J12" s="13"/>
      <c r="K12" s="5"/>
    </row>
    <row r="13" spans="1:19" x14ac:dyDescent="0.25">
      <c r="D13" s="2" t="s">
        <v>8</v>
      </c>
      <c r="E13" s="5"/>
      <c r="J13" s="6" t="s">
        <v>8</v>
      </c>
      <c r="K13" s="5"/>
    </row>
    <row r="14" spans="1:19" x14ac:dyDescent="0.25">
      <c r="D14" s="3" t="s">
        <v>7</v>
      </c>
      <c r="E14" s="7">
        <f>SUM(E7:E13)</f>
        <v>0</v>
      </c>
      <c r="J14" s="2" t="s">
        <v>7</v>
      </c>
      <c r="K14" s="7">
        <f>SUM(K7:K13)</f>
        <v>0</v>
      </c>
    </row>
    <row r="15" spans="1:19" x14ac:dyDescent="0.25">
      <c r="D15" s="2" t="s">
        <v>9</v>
      </c>
      <c r="E15" s="5"/>
      <c r="F15" s="2" t="s">
        <v>10</v>
      </c>
      <c r="G15" s="2"/>
      <c r="J15" s="2" t="s">
        <v>9</v>
      </c>
      <c r="K15" s="5"/>
      <c r="L15" s="2" t="s">
        <v>10</v>
      </c>
    </row>
    <row r="16" spans="1:19" x14ac:dyDescent="0.25">
      <c r="B16" s="3" t="s">
        <v>11</v>
      </c>
      <c r="H16" s="2" t="s">
        <v>11</v>
      </c>
    </row>
    <row r="17" spans="1:11" x14ac:dyDescent="0.25">
      <c r="B17" s="8" t="s">
        <v>4</v>
      </c>
      <c r="C17" s="4" t="s">
        <v>12</v>
      </c>
      <c r="D17" s="4" t="s">
        <v>13</v>
      </c>
      <c r="E17" s="4" t="s">
        <v>14</v>
      </c>
      <c r="H17" s="2" t="s">
        <v>4</v>
      </c>
      <c r="I17" s="4" t="s">
        <v>12</v>
      </c>
      <c r="J17" s="4" t="s">
        <v>13</v>
      </c>
      <c r="K17" s="4" t="s">
        <v>14</v>
      </c>
    </row>
    <row r="18" spans="1:11" x14ac:dyDescent="0.25">
      <c r="A18" s="4">
        <v>1</v>
      </c>
      <c r="B18" s="13"/>
      <c r="C18" s="13"/>
      <c r="D18" s="13"/>
      <c r="E18" s="5"/>
      <c r="G18" s="4">
        <v>1</v>
      </c>
      <c r="H18" s="13"/>
      <c r="I18" s="13"/>
      <c r="J18" s="13"/>
      <c r="K18" s="5"/>
    </row>
    <row r="19" spans="1:11" x14ac:dyDescent="0.25">
      <c r="A19" s="4">
        <v>2</v>
      </c>
      <c r="B19" s="13"/>
      <c r="C19" s="13"/>
      <c r="D19" s="13"/>
      <c r="E19" s="5"/>
      <c r="G19" s="4">
        <v>2</v>
      </c>
      <c r="H19" s="13"/>
      <c r="I19" s="13"/>
      <c r="J19" s="13"/>
      <c r="K19" s="5"/>
    </row>
    <row r="20" spans="1:11" x14ac:dyDescent="0.25">
      <c r="A20" s="4">
        <v>3</v>
      </c>
      <c r="B20" s="13"/>
      <c r="C20" s="13"/>
      <c r="D20" s="13"/>
      <c r="E20" s="5"/>
      <c r="G20" s="4">
        <v>3</v>
      </c>
      <c r="H20" s="13"/>
      <c r="I20" s="13"/>
      <c r="J20" s="13"/>
      <c r="K20" s="5"/>
    </row>
    <row r="21" spans="1:11" x14ac:dyDescent="0.25">
      <c r="A21" s="4">
        <v>4</v>
      </c>
      <c r="B21" s="13"/>
      <c r="C21" s="13"/>
      <c r="D21" s="13"/>
      <c r="E21" s="5"/>
      <c r="G21" s="4">
        <v>4</v>
      </c>
      <c r="H21" s="13"/>
      <c r="I21" s="13"/>
      <c r="J21" s="13"/>
      <c r="K21" s="5"/>
    </row>
    <row r="22" spans="1:11" x14ac:dyDescent="0.25">
      <c r="A22" s="4">
        <v>5</v>
      </c>
      <c r="B22" s="13"/>
      <c r="C22" s="13"/>
      <c r="D22" s="13"/>
      <c r="E22" s="5"/>
      <c r="G22" s="4">
        <v>5</v>
      </c>
      <c r="H22" s="13"/>
      <c r="I22" s="13"/>
      <c r="J22" s="13"/>
      <c r="K22" s="5"/>
    </row>
    <row r="23" spans="1:11" x14ac:dyDescent="0.25">
      <c r="A23" s="4">
        <v>6</v>
      </c>
      <c r="B23" s="13"/>
      <c r="C23" s="13"/>
      <c r="D23" s="13"/>
      <c r="E23" s="5"/>
      <c r="G23" s="4">
        <v>6</v>
      </c>
      <c r="H23" s="13"/>
      <c r="I23" s="13"/>
      <c r="J23" s="13"/>
      <c r="K23" s="5"/>
    </row>
    <row r="25" spans="1:11" x14ac:dyDescent="0.25">
      <c r="B25" s="2" t="s">
        <v>15</v>
      </c>
      <c r="C25" s="21" t="str">
        <f>P9</f>
        <v/>
      </c>
      <c r="D25" s="22"/>
      <c r="E25" s="22"/>
      <c r="F25" s="22"/>
      <c r="G25" s="22"/>
      <c r="H25" s="22"/>
      <c r="I25" s="22"/>
      <c r="J25" s="22"/>
      <c r="K25" s="23"/>
    </row>
    <row r="26" spans="1:11" x14ac:dyDescent="0.25">
      <c r="B26" s="9"/>
      <c r="C26" s="10"/>
      <c r="D26" s="10"/>
      <c r="E26" s="10"/>
      <c r="F26" s="9"/>
      <c r="H26" s="9"/>
      <c r="I26" s="9"/>
      <c r="J26" s="9"/>
      <c r="K26" s="9"/>
    </row>
    <row r="27" spans="1:11" x14ac:dyDescent="0.25">
      <c r="H27" s="4" t="s">
        <v>15</v>
      </c>
      <c r="I27" s="4" t="s">
        <v>16</v>
      </c>
      <c r="J27" s="4" t="s">
        <v>17</v>
      </c>
      <c r="K27" s="4" t="s">
        <v>7</v>
      </c>
    </row>
    <row r="28" spans="1:11" x14ac:dyDescent="0.25">
      <c r="B28" s="2" t="s">
        <v>18</v>
      </c>
      <c r="C28" s="17" t="str">
        <f>IF(P2,C2,"")</f>
        <v/>
      </c>
      <c r="D28" s="17"/>
      <c r="E28" s="17"/>
      <c r="F28" s="15"/>
      <c r="G28" s="15"/>
      <c r="H28" s="16">
        <f>VLOOKUP(TRUE,results,3, FALSE)</f>
        <v>0</v>
      </c>
      <c r="I28" s="16">
        <f>MIN(6,MAX(0,INT((E14-60)/10)))</f>
        <v>0</v>
      </c>
      <c r="J28" s="16">
        <f>K15</f>
        <v>0</v>
      </c>
      <c r="K28" s="4">
        <f>SUM(H28:J28)</f>
        <v>0</v>
      </c>
    </row>
    <row r="29" spans="1:11" x14ac:dyDescent="0.25">
      <c r="B29" s="2" t="s">
        <v>18</v>
      </c>
      <c r="C29" s="17" t="str">
        <f>IF(P3,I2,"")</f>
        <v/>
      </c>
      <c r="D29" s="17"/>
      <c r="E29" s="17"/>
      <c r="F29" s="15"/>
      <c r="G29" s="15"/>
      <c r="H29" s="16">
        <f>VLOOKUP(TRUE,results,4, FALSE)</f>
        <v>0</v>
      </c>
      <c r="I29" s="16">
        <f>MIN(6,MAX(0,INT((E15-60)/10))+IF(P7,S3,0))</f>
        <v>0</v>
      </c>
      <c r="J29" s="16">
        <f>E15</f>
        <v>0</v>
      </c>
      <c r="K29" s="4">
        <f>SUM(H29:J29)</f>
        <v>0</v>
      </c>
    </row>
    <row r="31" spans="1:11" x14ac:dyDescent="0.25">
      <c r="B31" s="1" t="s">
        <v>19</v>
      </c>
    </row>
    <row r="32" spans="1:11" x14ac:dyDescent="0.25">
      <c r="C32" s="1" t="s">
        <v>20</v>
      </c>
    </row>
    <row r="33" spans="3:3" x14ac:dyDescent="0.25">
      <c r="C33" s="1" t="s">
        <v>21</v>
      </c>
    </row>
  </sheetData>
  <sheetProtection sheet="1" objects="1" scenarios="1"/>
  <mergeCells count="7">
    <mergeCell ref="C29:E29"/>
    <mergeCell ref="C2:D2"/>
    <mergeCell ref="I2:J2"/>
    <mergeCell ref="B3:E3"/>
    <mergeCell ref="H3:K3"/>
    <mergeCell ref="C28:E28"/>
    <mergeCell ref="C25:K2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Hicks</dc:creator>
  <cp:lastModifiedBy>Jeremy Hicks</cp:lastModifiedBy>
  <dcterms:created xsi:type="dcterms:W3CDTF">2024-11-04T10:40:02Z</dcterms:created>
  <dcterms:modified xsi:type="dcterms:W3CDTF">2024-11-19T19:24:37Z</dcterms:modified>
</cp:coreProperties>
</file>