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reddy\Divisi Umum\Pencadangan Biaya\2022\Konsolidasi DAK\"/>
    </mc:Choice>
  </mc:AlternateContent>
  <xr:revisionPtr revIDLastSave="0" documentId="13_ncr:1_{3AE0F57E-32DA-44AB-B583-3EC60401CE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KAP" sheetId="57" r:id="rId1"/>
    <sheet name="901" sheetId="58" r:id="rId2"/>
    <sheet name="902" sheetId="66" r:id="rId3"/>
    <sheet name="903" sheetId="64" r:id="rId4"/>
    <sheet name="904" sheetId="61" r:id="rId5"/>
    <sheet name="921" sheetId="65" r:id="rId6"/>
    <sheet name="931" sheetId="59" r:id="rId7"/>
    <sheet name="932" sheetId="60" r:id="rId8"/>
    <sheet name="933" sheetId="67" r:id="rId9"/>
    <sheet name="934" sheetId="62" r:id="rId10"/>
    <sheet name="935" sheetId="69" r:id="rId11"/>
    <sheet name="936" sheetId="68" r:id="rId12"/>
    <sheet name="937" sheetId="6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7" l="1"/>
  <c r="E16" i="57"/>
  <c r="E14" i="57"/>
  <c r="E13" i="57"/>
  <c r="E10" i="57"/>
  <c r="E7" i="57"/>
  <c r="E6" i="57"/>
  <c r="G16" i="69"/>
  <c r="E15" i="57" s="1"/>
  <c r="G18" i="68" l="1"/>
  <c r="G18" i="67"/>
  <c r="G17" i="66"/>
  <c r="G21" i="66" s="1"/>
  <c r="G16" i="66"/>
  <c r="G15" i="66"/>
  <c r="G14" i="66"/>
  <c r="G13" i="66"/>
  <c r="G10" i="65"/>
  <c r="G20" i="64"/>
  <c r="E8" i="57" s="1"/>
  <c r="G16" i="59"/>
  <c r="E11" i="57" s="1"/>
  <c r="G17" i="63"/>
  <c r="G20" i="62"/>
  <c r="G23" i="61"/>
  <c r="E9" i="57" s="1"/>
  <c r="G20" i="58"/>
  <c r="G19" i="60"/>
  <c r="E12" i="57" s="1"/>
  <c r="G10" i="58"/>
  <c r="F18" i="57"/>
  <c r="E18" i="57" l="1"/>
</calcChain>
</file>

<file path=xl/sharedStrings.xml><?xml version="1.0" encoding="utf-8"?>
<sst xmlns="http://schemas.openxmlformats.org/spreadsheetml/2006/main" count="1150" uniqueCount="192">
  <si>
    <t>No.</t>
  </si>
  <si>
    <t>Kode_PL</t>
  </si>
  <si>
    <t>Keterangan</t>
  </si>
  <si>
    <t>PL65794</t>
  </si>
  <si>
    <t>PL65775</t>
  </si>
  <si>
    <t>PL65780</t>
  </si>
  <si>
    <t>PL65772</t>
  </si>
  <si>
    <t>ByOsKeamanan</t>
  </si>
  <si>
    <t>PL65795</t>
  </si>
  <si>
    <t>ByOsKebersihan</t>
  </si>
  <si>
    <t>PL65796</t>
  </si>
  <si>
    <t>ByOsSopir</t>
  </si>
  <si>
    <t>Air</t>
  </si>
  <si>
    <t>PL65797</t>
  </si>
  <si>
    <t>Outs Frontliner</t>
  </si>
  <si>
    <t>PL65801</t>
  </si>
  <si>
    <t>Pos Buku Besar</t>
  </si>
  <si>
    <t>PPOB Des'22 Angon Data</t>
  </si>
  <si>
    <t>Periode Des 2022</t>
  </si>
  <si>
    <t>Telepon Karyawan</t>
  </si>
  <si>
    <t>Majalah, Surat Kabar &amp; Bacaan</t>
  </si>
  <si>
    <t>By Jasa Outsourching</t>
  </si>
  <si>
    <t>DEBET</t>
  </si>
  <si>
    <t>KREDIT</t>
  </si>
  <si>
    <t>Kode_IA</t>
  </si>
  <si>
    <t>Nominal</t>
  </si>
  <si>
    <t>DAFTAR CADANGAN (BEBAN BIAYA) TAHUN 2022</t>
  </si>
  <si>
    <t xml:space="preserve">Total Biaya Pencadangan </t>
  </si>
  <si>
    <t>Listrik</t>
  </si>
  <si>
    <t>PL65774</t>
  </si>
  <si>
    <t>Lembur Des 2022 dan Insentif</t>
  </si>
  <si>
    <t>Lembur Des 2022</t>
  </si>
  <si>
    <t>PL65771</t>
  </si>
  <si>
    <t>Telepon &amp; Fax Kantor</t>
  </si>
  <si>
    <t>PL65770</t>
  </si>
  <si>
    <t>Pos &amp; Ekspedisi</t>
  </si>
  <si>
    <t>PL65644</t>
  </si>
  <si>
    <t>Periode Des 2022 Artajasa</t>
  </si>
  <si>
    <t>Kode</t>
  </si>
  <si>
    <t>Unit Kerja</t>
  </si>
  <si>
    <t>By Sewa ATM</t>
  </si>
  <si>
    <t>PL65646</t>
  </si>
  <si>
    <t>By Sewa EDC</t>
  </si>
  <si>
    <t>ByMHD-Lainnya</t>
  </si>
  <si>
    <t>ByMHD-Telepon</t>
  </si>
  <si>
    <t>ByMHD-Listrik</t>
  </si>
  <si>
    <t>ByMHD-Air</t>
  </si>
  <si>
    <t>By Uang Lembur</t>
  </si>
  <si>
    <t>By Uang Makan Lembur</t>
  </si>
  <si>
    <t>Perjamuan</t>
  </si>
  <si>
    <t>PL65790</t>
  </si>
  <si>
    <t>Perjamuan Akhir Tahun 2022</t>
  </si>
  <si>
    <t>LEMBUR AKHIR TAHUN</t>
  </si>
  <si>
    <t>Sewa ATM (daftar sesuai revisi lampiran Divisi Umum)</t>
  </si>
  <si>
    <t>Rekapitulasi Pencadangan Biaya Cabang/Capem Konvensional</t>
  </si>
  <si>
    <t>Kode Cabang</t>
  </si>
  <si>
    <t>Kantor Cabang/Capem</t>
  </si>
  <si>
    <t>TPP</t>
  </si>
  <si>
    <t>Total</t>
  </si>
  <si>
    <t>KCS Banjarmasin</t>
  </si>
  <si>
    <t xml:space="preserve">KCS Kandangan </t>
  </si>
  <si>
    <t>KCPS Batulicin</t>
  </si>
  <si>
    <t>KCPS Banjarbaru</t>
  </si>
  <si>
    <t>KFS Jakarta</t>
  </si>
  <si>
    <t>KCPS Gatot Subroto</t>
  </si>
  <si>
    <t>KCPS Kayutangi</t>
  </si>
  <si>
    <t>KCPS Amuntai</t>
  </si>
  <si>
    <t>KCPS Martapura</t>
  </si>
  <si>
    <t>KCPS Paringin</t>
  </si>
  <si>
    <t>KCPS Barabai</t>
  </si>
  <si>
    <t>KCPS Pelaihari</t>
  </si>
  <si>
    <t>UNIT KERJA : CABANG SYARIAH BANJARMASIN</t>
  </si>
  <si>
    <t>901</t>
  </si>
  <si>
    <t>PL65638</t>
  </si>
  <si>
    <t>IDR1506500019901</t>
  </si>
  <si>
    <t>IDR1506200019901</t>
  </si>
  <si>
    <t>IDR1506300019901</t>
  </si>
  <si>
    <t>Lembur Peg Des 2022</t>
  </si>
  <si>
    <t>Perjamuan Akhir Tahun Des 2022</t>
  </si>
  <si>
    <t>UNIT KERJA : KCPS GATOT SUBROTO</t>
  </si>
  <si>
    <t>931</t>
  </si>
  <si>
    <t>UNIT KERJA : KCPS KAYUTANGI</t>
  </si>
  <si>
    <t>932</t>
  </si>
  <si>
    <t>IDR1506500019931</t>
  </si>
  <si>
    <t>IDR1506200019931</t>
  </si>
  <si>
    <t>IDR1506300019931</t>
  </si>
  <si>
    <t>PERIODE DES 2022</t>
  </si>
  <si>
    <t>INSENTIF DAN BY LEMBUR DES 2022</t>
  </si>
  <si>
    <t xml:space="preserve"> FEE INSENTIF DAN BY LEMBUR DES 2022</t>
  </si>
  <si>
    <t>BY MAKAN LEMBUR</t>
  </si>
  <si>
    <t>ASURANSI CIT PERIODE DES 2022</t>
  </si>
  <si>
    <t>IDR1506500019932</t>
  </si>
  <si>
    <t>IDR1506200019932</t>
  </si>
  <si>
    <t>IDR1506300019932</t>
  </si>
  <si>
    <t>904</t>
  </si>
  <si>
    <t>UNIT KERJA : KCPS QMALL</t>
  </si>
  <si>
    <t>CIT</t>
  </si>
  <si>
    <t>IDR1506500019904</t>
  </si>
  <si>
    <t>IDR1506200019904</t>
  </si>
  <si>
    <t>IDR1506300019904</t>
  </si>
  <si>
    <t>UNIT KERJA : KCPS MARTAPURA</t>
  </si>
  <si>
    <t>934</t>
  </si>
  <si>
    <t>IDR1506300019934</t>
  </si>
  <si>
    <t>IDR1506200019934</t>
  </si>
  <si>
    <t>IDR1506500019934</t>
  </si>
  <si>
    <t xml:space="preserve">  Lembur Peg Des 2022</t>
  </si>
  <si>
    <t xml:space="preserve">  Jamuan Akhir Tahun 2022</t>
  </si>
  <si>
    <t xml:space="preserve">  CIT Des 22</t>
  </si>
  <si>
    <t xml:space="preserve">  Logo Halte</t>
  </si>
  <si>
    <t>UNIT KERJA : KCPS PELAIHARI</t>
  </si>
  <si>
    <t>937</t>
  </si>
  <si>
    <t>IDR1506500019937</t>
  </si>
  <si>
    <t>IDR1506200019937</t>
  </si>
  <si>
    <t>IDR1506300019937</t>
  </si>
  <si>
    <t>903</t>
  </si>
  <si>
    <t>UNIT KERJA : KCPS BATULICIN</t>
  </si>
  <si>
    <t>IDR1506500019903</t>
  </si>
  <si>
    <t>IDR1506200019903</t>
  </si>
  <si>
    <t>IDR1506300019903</t>
  </si>
  <si>
    <t>921</t>
  </si>
  <si>
    <t>UNIT KERJA : KFS JAKARTA</t>
  </si>
  <si>
    <t>IDR1506500019921</t>
  </si>
  <si>
    <t>902</t>
  </si>
  <si>
    <t>UNIT KERJA : CABANG SYARIAH KANDANGAN</t>
  </si>
  <si>
    <t>CIT dan CIS Periode Des 2022</t>
  </si>
  <si>
    <t>IDR1506500019902</t>
  </si>
  <si>
    <t>IDR1506200019902</t>
  </si>
  <si>
    <t>IDR1506300019902</t>
  </si>
  <si>
    <t>UNIT KERJA : KCPS AMUNTAI</t>
  </si>
  <si>
    <t>933</t>
  </si>
  <si>
    <t>Periode Des 22</t>
  </si>
  <si>
    <t>Tagihan Halo Kepala dan Pemasar</t>
  </si>
  <si>
    <t>Lembur Des 22</t>
  </si>
  <si>
    <t>Jamuan akhir tahun</t>
  </si>
  <si>
    <t>Tagihan CIT bulan Des 22</t>
  </si>
  <si>
    <t>IDR1506500019933</t>
  </si>
  <si>
    <t>IDR1506200019933</t>
  </si>
  <si>
    <t>IDR1506300019933</t>
  </si>
  <si>
    <t>UNIT KERJA : KCPS BARABAI</t>
  </si>
  <si>
    <t>936</t>
  </si>
  <si>
    <t>IDR1506500019936</t>
  </si>
  <si>
    <t>IDR1506300019936</t>
  </si>
  <si>
    <t>Telepon dan Fax Kantor Des 2022</t>
  </si>
  <si>
    <t>Telepon Kepala KCPS, Staf LS &amp; Pemasar UMK dan Konsumer Des 2022</t>
  </si>
  <si>
    <t>Tagh PDAM / Air Des 2022</t>
  </si>
  <si>
    <t>IDR1506200019936</t>
  </si>
  <si>
    <t>Tagh Surat Kabar BPOST Des 2022</t>
  </si>
  <si>
    <t>Lembur Akhir Tahun Pegawai</t>
  </si>
  <si>
    <t>Perjamuan Akhir Bulan Des 2022</t>
  </si>
  <si>
    <t>Asuransi CIT Des 2022</t>
  </si>
  <si>
    <t>UNIT KERJA : KCPS PARINGIN</t>
  </si>
  <si>
    <t>935</t>
  </si>
  <si>
    <t>PL65911</t>
  </si>
  <si>
    <t>PL65571</t>
  </si>
  <si>
    <t>CIT Periode Des 2022</t>
  </si>
  <si>
    <t xml:space="preserve">Periode Des 2022 </t>
  </si>
  <si>
    <t>PL65641</t>
  </si>
  <si>
    <t>By Sewa Gedung Kantor</t>
  </si>
  <si>
    <t>BY SEWA GEDUNG  KANTOR PERIODE DES 2022</t>
  </si>
  <si>
    <t>BYSERVICE CHARGE PERIODE DES 2022</t>
  </si>
  <si>
    <t>IDR1506900019934</t>
  </si>
  <si>
    <t>ByMHD Biaya Umum</t>
  </si>
  <si>
    <t>IDR150620001</t>
  </si>
  <si>
    <t>IDR150610001</t>
  </si>
  <si>
    <t>BYMHD Listrik</t>
  </si>
  <si>
    <t>BYMHD Air</t>
  </si>
  <si>
    <t>BYMHD Telepn dan Faximile</t>
  </si>
  <si>
    <t>BYMHD Undian Syariah</t>
  </si>
  <si>
    <t>Premi LPS</t>
  </si>
  <si>
    <t>BYMHD Lainnya</t>
  </si>
  <si>
    <t>IDR150630001</t>
  </si>
  <si>
    <t>IDR150640001</t>
  </si>
  <si>
    <t>IDR150650001</t>
  </si>
  <si>
    <t>IDR150660001</t>
  </si>
  <si>
    <t>IDR150670001</t>
  </si>
  <si>
    <t>IDR150690001</t>
  </si>
  <si>
    <t>PL65784</t>
  </si>
  <si>
    <t>By Aplikasi IT</t>
  </si>
  <si>
    <t>Beban Asuransi Cash</t>
  </si>
  <si>
    <t>Biaya Promosi</t>
  </si>
  <si>
    <t>PL65575</t>
  </si>
  <si>
    <t>BYMHD Jasa Komputer</t>
  </si>
  <si>
    <t>IDR1506900019901</t>
  </si>
  <si>
    <t>IDR1506900019902</t>
  </si>
  <si>
    <t>IDR1506900019903</t>
  </si>
  <si>
    <t>IDR1506900019904</t>
  </si>
  <si>
    <t>IDR1506900019921</t>
  </si>
  <si>
    <t>IDR1506900019931</t>
  </si>
  <si>
    <t>IDR1506900019932</t>
  </si>
  <si>
    <t>IDR1506900019933</t>
  </si>
  <si>
    <t>IDR1506900019936</t>
  </si>
  <si>
    <t>IDR1506900019937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</si>
</sst>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 * #,##0.00_ ;_ * \-#,##0.00_ ;_ * \-??_ ;_ @_ "/>
    <numFmt numFmtId="165" formatCode="_(* #,##0_);_(* \(#,##0\);_(* \-_);_(@_)"/>
    <numFmt numFmtId="166" formatCode="_(* #,##0.00_);_(* \(#,##0.00\);_(* \-??_);_(@_)"/>
    <numFmt numFmtId="167" formatCode="_ * #,##0_ ;_ * \-#,##0_ ;_ * &quot;-&quot;??_ ;_ @_ "/>
    <numFmt numFmtId="168" formatCode="_-* #,##0_-;\-* #,##0_-;_-* &quot;-&quot;??_-;_-@_-"/>
    <numFmt numFmtId="169" formatCode="_-* #,##0_-;\-* #,##0_-;_-* \-_-;_-@_-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</font>
    <font>
      <sz val="11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41" fontId="7" fillId="0" borderId="0" applyFont="0" applyFill="0" applyBorder="0" applyAlignment="0" applyProtection="0"/>
    <xf numFmtId="0" fontId="8" fillId="0" borderId="0">
      <alignment vertical="center"/>
    </xf>
    <xf numFmtId="0" fontId="6" fillId="0" borderId="0"/>
    <xf numFmtId="164" fontId="6" fillId="0" borderId="0" applyFill="0" applyBorder="0" applyAlignment="0" applyProtection="0"/>
    <xf numFmtId="165" fontId="6" fillId="0" borderId="0" applyFill="0" applyBorder="0" applyAlignment="0" applyProtection="0"/>
    <xf numFmtId="166" fontId="6" fillId="0" borderId="0" applyFill="0" applyBorder="0" applyAlignment="0" applyProtection="0"/>
    <xf numFmtId="165" fontId="6" fillId="0" borderId="0" applyFill="0" applyBorder="0" applyAlignment="0" applyProtection="0"/>
    <xf numFmtId="43" fontId="11" fillId="0" borderId="0" applyFont="0" applyFill="0" applyBorder="0" applyAlignment="0" applyProtection="0"/>
    <xf numFmtId="169" fontId="8" fillId="0" borderId="0" applyFill="0" applyBorder="0" applyAlignment="0" applyProtection="0"/>
    <xf numFmtId="0" fontId="6" fillId="0" borderId="0"/>
    <xf numFmtId="0" fontId="1" fillId="0" borderId="0"/>
  </cellStyleXfs>
  <cellXfs count="101">
    <xf numFmtId="0" fontId="0" fillId="0" borderId="0" xfId="0"/>
    <xf numFmtId="41" fontId="0" fillId="0" borderId="0" xfId="1" applyFont="1"/>
    <xf numFmtId="41" fontId="0" fillId="0" borderId="0" xfId="1" applyFont="1" applyBorder="1"/>
    <xf numFmtId="0" fontId="4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2" xfId="0" applyFill="1" applyBorder="1"/>
    <xf numFmtId="41" fontId="5" fillId="3" borderId="2" xfId="1" applyFont="1" applyFill="1" applyBorder="1"/>
    <xf numFmtId="0" fontId="0" fillId="3" borderId="2" xfId="0" applyFill="1" applyBorder="1"/>
    <xf numFmtId="0" fontId="4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2" fillId="0" borderId="3" xfId="0" quotePrefix="1" applyFont="1" applyBorder="1" applyAlignment="1">
      <alignment horizontal="center" vertical="center" wrapText="1"/>
    </xf>
    <xf numFmtId="0" fontId="13" fillId="0" borderId="3" xfId="0" applyFont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168" fontId="12" fillId="0" borderId="3" xfId="8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0" xfId="0" applyFont="1" applyBorder="1"/>
    <xf numFmtId="41" fontId="13" fillId="0" borderId="10" xfId="1" applyFont="1" applyFill="1" applyBorder="1"/>
    <xf numFmtId="41" fontId="13" fillId="0" borderId="10" xfId="1" applyFont="1" applyFill="1" applyBorder="1" applyAlignment="1">
      <alignment vertical="center"/>
    </xf>
    <xf numFmtId="0" fontId="13" fillId="0" borderId="10" xfId="0" applyFont="1" applyBorder="1" applyAlignment="1">
      <alignment wrapText="1"/>
    </xf>
    <xf numFmtId="0" fontId="13" fillId="0" borderId="10" xfId="0" applyFont="1" applyBorder="1" applyAlignment="1">
      <alignment vertical="center"/>
    </xf>
    <xf numFmtId="168" fontId="13" fillId="0" borderId="10" xfId="8" applyNumberFormat="1" applyFont="1" applyBorder="1" applyAlignment="1"/>
    <xf numFmtId="0" fontId="0" fillId="0" borderId="10" xfId="0" applyBorder="1" applyAlignment="1">
      <alignment horizontal="center" vertical="center"/>
    </xf>
    <xf numFmtId="168" fontId="13" fillId="0" borderId="10" xfId="8" applyNumberFormat="1" applyFont="1" applyFill="1" applyBorder="1"/>
    <xf numFmtId="168" fontId="13" fillId="0" borderId="10" xfId="8" applyNumberFormat="1" applyFont="1" applyFill="1" applyBorder="1" applyAlignment="1">
      <alignment vertical="center"/>
    </xf>
    <xf numFmtId="0" fontId="13" fillId="5" borderId="10" xfId="0" applyFont="1" applyFill="1" applyBorder="1"/>
    <xf numFmtId="0" fontId="12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41" fontId="1" fillId="0" borderId="0" xfId="1" applyFont="1" applyAlignment="1">
      <alignment horizontal="right"/>
    </xf>
    <xf numFmtId="0" fontId="5" fillId="2" borderId="10" xfId="0" applyFont="1" applyFill="1" applyBorder="1" applyAlignment="1">
      <alignment horizontal="center"/>
    </xf>
    <xf numFmtId="41" fontId="5" fillId="2" borderId="10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1" fontId="13" fillId="0" borderId="10" xfId="1" applyFont="1" applyBorder="1" applyAlignment="1">
      <alignment horizontal="right"/>
    </xf>
    <xf numFmtId="41" fontId="1" fillId="0" borderId="10" xfId="1" applyFont="1" applyBorder="1" applyAlignment="1">
      <alignment horizontal="right"/>
    </xf>
    <xf numFmtId="41" fontId="5" fillId="2" borderId="10" xfId="1" applyFont="1" applyFill="1" applyBorder="1" applyAlignment="1">
      <alignment horizontal="right"/>
    </xf>
    <xf numFmtId="0" fontId="0" fillId="0" borderId="10" xfId="0" applyBorder="1" applyAlignment="1">
      <alignment vertical="center"/>
    </xf>
    <xf numFmtId="168" fontId="13" fillId="5" borderId="2" xfId="8" applyNumberFormat="1" applyFont="1" applyFill="1" applyBorder="1" applyAlignment="1">
      <alignment horizontal="right" vertical="center"/>
    </xf>
    <xf numFmtId="0" fontId="13" fillId="5" borderId="2" xfId="0" applyFont="1" applyFill="1" applyBorder="1"/>
    <xf numFmtId="168" fontId="12" fillId="0" borderId="10" xfId="8" applyNumberFormat="1" applyFont="1" applyFill="1" applyBorder="1" applyAlignment="1">
      <alignment horizontal="center" vertical="center"/>
    </xf>
    <xf numFmtId="168" fontId="13" fillId="0" borderId="10" xfId="8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41" fontId="13" fillId="0" borderId="10" xfId="1" applyFont="1" applyBorder="1" applyAlignment="1">
      <alignment vertical="center"/>
    </xf>
    <xf numFmtId="41" fontId="13" fillId="5" borderId="10" xfId="1" applyFont="1" applyFill="1" applyBorder="1" applyAlignment="1"/>
    <xf numFmtId="0" fontId="13" fillId="5" borderId="10" xfId="0" applyFont="1" applyFill="1" applyBorder="1" applyAlignment="1">
      <alignment horizontal="left"/>
    </xf>
    <xf numFmtId="41" fontId="13" fillId="0" borderId="10" xfId="1" applyFont="1" applyBorder="1" applyAlignment="1">
      <alignment horizontal="center" vertical="top"/>
    </xf>
    <xf numFmtId="41" fontId="13" fillId="0" borderId="2" xfId="1" applyFont="1" applyBorder="1" applyAlignment="1">
      <alignment horizontal="center" vertical="top"/>
    </xf>
    <xf numFmtId="168" fontId="13" fillId="0" borderId="10" xfId="8" applyNumberFormat="1" applyFont="1" applyBorder="1"/>
    <xf numFmtId="167" fontId="13" fillId="0" borderId="10" xfId="8" applyNumberFormat="1" applyFont="1" applyBorder="1" applyAlignment="1">
      <alignment vertical="center"/>
    </xf>
    <xf numFmtId="41" fontId="13" fillId="0" borderId="0" xfId="1" applyFont="1"/>
    <xf numFmtId="3" fontId="13" fillId="0" borderId="10" xfId="0" applyNumberFormat="1" applyFont="1" applyBorder="1" applyAlignment="1">
      <alignment horizontal="right" vertical="top"/>
    </xf>
    <xf numFmtId="168" fontId="13" fillId="0" borderId="10" xfId="8" applyNumberFormat="1" applyFont="1" applyBorder="1" applyAlignment="1">
      <alignment vertical="center"/>
    </xf>
    <xf numFmtId="168" fontId="13" fillId="0" borderId="14" xfId="8" applyNumberFormat="1" applyFont="1" applyBorder="1" applyAlignment="1">
      <alignment vertical="center"/>
    </xf>
    <xf numFmtId="168" fontId="13" fillId="0" borderId="2" xfId="8" applyNumberFormat="1" applyFont="1" applyBorder="1" applyAlignment="1"/>
    <xf numFmtId="168" fontId="13" fillId="0" borderId="14" xfId="8" applyNumberFormat="1" applyFont="1" applyBorder="1" applyAlignment="1"/>
    <xf numFmtId="0" fontId="13" fillId="0" borderId="14" xfId="0" applyFont="1" applyBorder="1"/>
    <xf numFmtId="168" fontId="12" fillId="0" borderId="3" xfId="8" applyNumberFormat="1" applyFont="1" applyFill="1" applyBorder="1" applyAlignment="1">
      <alignment horizontal="right" vertical="center"/>
    </xf>
    <xf numFmtId="3" fontId="13" fillId="5" borderId="10" xfId="0" applyNumberFormat="1" applyFont="1" applyFill="1" applyBorder="1" applyAlignment="1">
      <alignment horizontal="right"/>
    </xf>
    <xf numFmtId="3" fontId="13" fillId="5" borderId="10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 wrapText="1"/>
    </xf>
    <xf numFmtId="168" fontId="13" fillId="0" borderId="10" xfId="8" applyNumberFormat="1" applyFont="1" applyBorder="1" applyAlignment="1">
      <alignment horizontal="right"/>
    </xf>
    <xf numFmtId="41" fontId="13" fillId="0" borderId="10" xfId="1" applyFont="1" applyFill="1" applyBorder="1" applyAlignment="1"/>
    <xf numFmtId="168" fontId="14" fillId="0" borderId="10" xfId="8" applyNumberFormat="1" applyFont="1" applyFill="1" applyBorder="1"/>
    <xf numFmtId="0" fontId="13" fillId="0" borderId="10" xfId="0" applyFont="1" applyBorder="1" applyAlignment="1">
      <alignment horizontal="left"/>
    </xf>
    <xf numFmtId="168" fontId="13" fillId="0" borderId="10" xfId="8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41" fontId="14" fillId="0" borderId="10" xfId="1" applyFont="1" applyBorder="1" applyAlignment="1">
      <alignment horizontal="center" vertical="top"/>
    </xf>
    <xf numFmtId="0" fontId="14" fillId="0" borderId="2" xfId="0" applyFont="1" applyBorder="1" applyAlignment="1">
      <alignment wrapText="1"/>
    </xf>
    <xf numFmtId="0" fontId="16" fillId="0" borderId="10" xfId="0" quotePrefix="1" applyFont="1" applyBorder="1" applyAlignment="1">
      <alignment horizontal="center" vertical="center" wrapText="1"/>
    </xf>
    <xf numFmtId="0" fontId="14" fillId="5" borderId="2" xfId="0" applyFont="1" applyFill="1" applyBorder="1"/>
    <xf numFmtId="0" fontId="1" fillId="0" borderId="0" xfId="0" applyFont="1"/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4" fontId="13" fillId="0" borderId="10" xfId="0" applyNumberFormat="1" applyFont="1" applyBorder="1"/>
    <xf numFmtId="0" fontId="15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4" fontId="14" fillId="0" borderId="10" xfId="0" applyNumberFormat="1" applyFont="1" applyBorder="1"/>
    <xf numFmtId="0" fontId="5" fillId="0" borderId="0" xfId="0" applyFont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</cellXfs>
  <cellStyles count="12">
    <cellStyle name="Comma" xfId="8" builtinId="3"/>
    <cellStyle name="Comma [0]" xfId="1" builtinId="6"/>
    <cellStyle name="Comma [0] 2" xfId="5" xr:uid="{00000000-0005-0000-0000-000035000000}"/>
    <cellStyle name="Comma 2" xfId="4" xr:uid="{00000000-0005-0000-0000-000034000000}"/>
    <cellStyle name="Comma 3" xfId="6" xr:uid="{00000000-0005-0000-0000-000036000000}"/>
    <cellStyle name="Comma[0]_Sheet1" xfId="7" xr:uid="{00000000-0005-0000-0000-000037000000}"/>
    <cellStyle name="Excel Built-in Comma [0]" xfId="9" xr:uid="{8FF0A2EF-E998-4D5C-89F7-32647F192C98}"/>
    <cellStyle name="Excel Built-in Normal" xfId="10" xr:uid="{27D2A2BA-DBFD-4283-B96B-0B35FD629354}"/>
    <cellStyle name="Normal" xfId="0" builtinId="0"/>
    <cellStyle name="Normal 2" xfId="2" xr:uid="{00000000-0005-0000-0000-000021000000}"/>
    <cellStyle name="Normal 3" xfId="3" xr:uid="{00000000-0005-0000-0000-000026000000}"/>
    <cellStyle name="Normal 4" xfId="11" xr:uid="{54960049-737F-49FF-A41A-59F33FF00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3397-F5DC-407F-B588-81C13383ADF4}">
  <dimension ref="B3:F18"/>
  <sheetViews>
    <sheetView tabSelected="1" zoomScale="95" zoomScaleNormal="95" workbookViewId="0">
      <selection activeCell="H9" sqref="H9"/>
    </sheetView>
  </sheetViews>
  <sheetFormatPr defaultColWidth="9" defaultRowHeight="14.5"/>
  <cols>
    <col min="1" max="1" width="3.7265625" customWidth="1"/>
    <col min="2" max="2" width="6.7265625" customWidth="1"/>
    <col min="3" max="3" width="13" customWidth="1"/>
    <col min="4" max="4" width="25.26953125" customWidth="1"/>
    <col min="5" max="5" width="18.08984375" customWidth="1"/>
    <col min="6" max="6" width="15.81640625" customWidth="1"/>
  </cols>
  <sheetData>
    <row r="3" spans="2:6">
      <c r="B3" s="91" t="s">
        <v>54</v>
      </c>
      <c r="C3" s="91"/>
      <c r="D3" s="91"/>
      <c r="E3" s="91"/>
      <c r="F3" s="91"/>
    </row>
    <row r="4" spans="2:6">
      <c r="B4" s="31"/>
      <c r="C4" s="31"/>
      <c r="E4" s="32"/>
      <c r="F4" s="32"/>
    </row>
    <row r="5" spans="2:6">
      <c r="B5" s="33" t="s">
        <v>0</v>
      </c>
      <c r="C5" s="33" t="s">
        <v>55</v>
      </c>
      <c r="D5" s="33" t="s">
        <v>56</v>
      </c>
      <c r="E5" s="34" t="s">
        <v>25</v>
      </c>
      <c r="F5" s="34" t="s">
        <v>57</v>
      </c>
    </row>
    <row r="6" spans="2:6">
      <c r="B6" s="35">
        <v>1</v>
      </c>
      <c r="C6" s="26">
        <v>901</v>
      </c>
      <c r="D6" s="39" t="s">
        <v>59</v>
      </c>
      <c r="E6" s="36">
        <f>'901'!G20</f>
        <v>101317680</v>
      </c>
      <c r="F6" s="37">
        <v>0</v>
      </c>
    </row>
    <row r="7" spans="2:6">
      <c r="B7" s="35">
        <v>2</v>
      </c>
      <c r="C7" s="26">
        <v>902</v>
      </c>
      <c r="D7" s="39" t="s">
        <v>60</v>
      </c>
      <c r="E7" s="36">
        <f>'902'!G21</f>
        <v>70943960</v>
      </c>
      <c r="F7" s="37">
        <v>0</v>
      </c>
    </row>
    <row r="8" spans="2:6">
      <c r="B8" s="35">
        <v>3</v>
      </c>
      <c r="C8" s="26">
        <v>903</v>
      </c>
      <c r="D8" s="39" t="s">
        <v>61</v>
      </c>
      <c r="E8" s="36">
        <f>'903'!G20</f>
        <v>32920242</v>
      </c>
      <c r="F8" s="37">
        <v>0</v>
      </c>
    </row>
    <row r="9" spans="2:6">
      <c r="B9" s="35">
        <v>4</v>
      </c>
      <c r="C9" s="26">
        <v>904</v>
      </c>
      <c r="D9" s="39" t="s">
        <v>62</v>
      </c>
      <c r="E9" s="36">
        <f>'904'!G23</f>
        <v>61436584</v>
      </c>
      <c r="F9" s="37">
        <v>0</v>
      </c>
    </row>
    <row r="10" spans="2:6">
      <c r="B10" s="35">
        <v>5</v>
      </c>
      <c r="C10" s="26">
        <v>921</v>
      </c>
      <c r="D10" s="39" t="s">
        <v>63</v>
      </c>
      <c r="E10" s="36">
        <f>'921'!G10</f>
        <v>2005000</v>
      </c>
      <c r="F10" s="37">
        <v>0</v>
      </c>
    </row>
    <row r="11" spans="2:6">
      <c r="B11" s="35">
        <v>6</v>
      </c>
      <c r="C11" s="26">
        <v>931</v>
      </c>
      <c r="D11" s="39" t="s">
        <v>64</v>
      </c>
      <c r="E11" s="36">
        <f>'931'!G16</f>
        <v>16460000</v>
      </c>
      <c r="F11" s="37">
        <v>0</v>
      </c>
    </row>
    <row r="12" spans="2:6">
      <c r="B12" s="35">
        <v>7</v>
      </c>
      <c r="C12" s="26">
        <v>932</v>
      </c>
      <c r="D12" s="39" t="s">
        <v>65</v>
      </c>
      <c r="E12" s="36">
        <f>'932'!G19</f>
        <v>14750000</v>
      </c>
      <c r="F12" s="37">
        <v>0</v>
      </c>
    </row>
    <row r="13" spans="2:6">
      <c r="B13" s="35">
        <v>8</v>
      </c>
      <c r="C13" s="26">
        <v>933</v>
      </c>
      <c r="D13" s="39" t="s">
        <v>66</v>
      </c>
      <c r="E13" s="36">
        <f>'933'!G18</f>
        <v>19720000</v>
      </c>
      <c r="F13" s="37">
        <v>0</v>
      </c>
    </row>
    <row r="14" spans="2:6">
      <c r="B14" s="35">
        <v>9</v>
      </c>
      <c r="C14" s="26">
        <v>934</v>
      </c>
      <c r="D14" s="39" t="s">
        <v>67</v>
      </c>
      <c r="E14" s="36">
        <f>'934'!G20</f>
        <v>16822913</v>
      </c>
      <c r="F14" s="37">
        <v>0</v>
      </c>
    </row>
    <row r="15" spans="2:6">
      <c r="B15" s="35">
        <v>10</v>
      </c>
      <c r="C15" s="26">
        <v>935</v>
      </c>
      <c r="D15" s="39" t="s">
        <v>68</v>
      </c>
      <c r="E15" s="36">
        <f>'935'!G16</f>
        <v>18110000</v>
      </c>
      <c r="F15" s="37">
        <v>0</v>
      </c>
    </row>
    <row r="16" spans="2:6">
      <c r="B16" s="35">
        <v>11</v>
      </c>
      <c r="C16" s="26">
        <v>936</v>
      </c>
      <c r="D16" s="39" t="s">
        <v>69</v>
      </c>
      <c r="E16" s="36">
        <f>'936'!G18</f>
        <v>12150000</v>
      </c>
      <c r="F16" s="37">
        <v>0</v>
      </c>
    </row>
    <row r="17" spans="2:6">
      <c r="B17" s="35">
        <v>12</v>
      </c>
      <c r="C17" s="26">
        <v>937</v>
      </c>
      <c r="D17" s="39" t="s">
        <v>70</v>
      </c>
      <c r="E17" s="36">
        <f>'937'!G17</f>
        <v>13977071</v>
      </c>
      <c r="F17" s="37">
        <v>0</v>
      </c>
    </row>
    <row r="18" spans="2:6">
      <c r="B18" s="100" t="s">
        <v>58</v>
      </c>
      <c r="C18" s="100"/>
      <c r="D18" s="100"/>
      <c r="E18" s="38">
        <f>SUM(E6:E17)</f>
        <v>380613450</v>
      </c>
      <c r="F18" s="38">
        <f>SUM(F6:F17)</f>
        <v>0</v>
      </c>
    </row>
  </sheetData>
  <mergeCells count="2">
    <mergeCell ref="B3:F3"/>
    <mergeCell ref="B18:D18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CEA8-A21E-47F4-AA72-1E7ADEF6D6FC}">
  <dimension ref="A1:H33"/>
  <sheetViews>
    <sheetView zoomScale="95" zoomScaleNormal="95" workbookViewId="0">
      <selection activeCell="B5" sqref="B5:E19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100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160</v>
      </c>
      <c r="E5" s="78" t="s">
        <v>43</v>
      </c>
      <c r="F5" s="14" t="s">
        <v>101</v>
      </c>
      <c r="G5" s="18">
        <v>300000</v>
      </c>
      <c r="H5" s="20" t="s">
        <v>37</v>
      </c>
    </row>
    <row r="6" spans="1:8">
      <c r="A6" s="4">
        <v>2</v>
      </c>
      <c r="B6" s="79" t="s">
        <v>176</v>
      </c>
      <c r="C6" s="15" t="s">
        <v>177</v>
      </c>
      <c r="D6" s="77" t="s">
        <v>160</v>
      </c>
      <c r="E6" s="78" t="s">
        <v>43</v>
      </c>
      <c r="F6" s="14" t="s">
        <v>101</v>
      </c>
      <c r="G6" s="18">
        <v>50000</v>
      </c>
      <c r="H6" s="20" t="s">
        <v>17</v>
      </c>
    </row>
    <row r="7" spans="1:8">
      <c r="A7" s="4">
        <v>3</v>
      </c>
      <c r="B7" s="80" t="s">
        <v>32</v>
      </c>
      <c r="C7" s="15" t="s">
        <v>33</v>
      </c>
      <c r="D7" s="77" t="s">
        <v>104</v>
      </c>
      <c r="E7" s="81" t="s">
        <v>44</v>
      </c>
      <c r="F7" s="14" t="s">
        <v>101</v>
      </c>
      <c r="G7" s="50">
        <v>832913</v>
      </c>
      <c r="H7" s="66" t="s">
        <v>18</v>
      </c>
    </row>
    <row r="8" spans="1:8">
      <c r="A8" s="4">
        <v>4</v>
      </c>
      <c r="B8" s="80" t="s">
        <v>6</v>
      </c>
      <c r="C8" s="15" t="s">
        <v>19</v>
      </c>
      <c r="D8" s="77" t="s">
        <v>104</v>
      </c>
      <c r="E8" s="81" t="s">
        <v>44</v>
      </c>
      <c r="F8" s="14" t="s">
        <v>101</v>
      </c>
      <c r="G8" s="50">
        <v>200000</v>
      </c>
      <c r="H8" s="66" t="s">
        <v>18</v>
      </c>
    </row>
    <row r="9" spans="1:8">
      <c r="A9" s="4">
        <v>5</v>
      </c>
      <c r="B9" s="80" t="s">
        <v>29</v>
      </c>
      <c r="C9" s="15" t="s">
        <v>28</v>
      </c>
      <c r="D9" s="77" t="s">
        <v>103</v>
      </c>
      <c r="E9" s="82" t="s">
        <v>45</v>
      </c>
      <c r="F9" s="14" t="s">
        <v>101</v>
      </c>
      <c r="G9" s="50">
        <v>4200000</v>
      </c>
      <c r="H9" s="66" t="s">
        <v>18</v>
      </c>
    </row>
    <row r="10" spans="1:8">
      <c r="A10" s="4">
        <v>6</v>
      </c>
      <c r="B10" s="80" t="s">
        <v>4</v>
      </c>
      <c r="C10" s="15" t="s">
        <v>12</v>
      </c>
      <c r="D10" s="77" t="s">
        <v>102</v>
      </c>
      <c r="E10" s="82" t="s">
        <v>46</v>
      </c>
      <c r="F10" s="14" t="s">
        <v>101</v>
      </c>
      <c r="G10" s="50">
        <v>300000</v>
      </c>
      <c r="H10" s="66" t="s">
        <v>18</v>
      </c>
    </row>
    <row r="11" spans="1:8">
      <c r="A11" s="4">
        <v>7</v>
      </c>
      <c r="B11" s="80" t="s">
        <v>5</v>
      </c>
      <c r="C11" s="15" t="s">
        <v>20</v>
      </c>
      <c r="D11" s="77" t="s">
        <v>160</v>
      </c>
      <c r="E11" s="78" t="s">
        <v>43</v>
      </c>
      <c r="F11" s="14" t="s">
        <v>101</v>
      </c>
      <c r="G11" s="50">
        <v>85000</v>
      </c>
      <c r="H11" s="66" t="s">
        <v>18</v>
      </c>
    </row>
    <row r="12" spans="1:8">
      <c r="A12" s="4">
        <v>8</v>
      </c>
      <c r="B12" s="83" t="s">
        <v>3</v>
      </c>
      <c r="C12" s="84" t="s">
        <v>7</v>
      </c>
      <c r="D12" s="77" t="s">
        <v>160</v>
      </c>
      <c r="E12" s="78" t="s">
        <v>43</v>
      </c>
      <c r="F12" s="14" t="s">
        <v>101</v>
      </c>
      <c r="G12" s="50">
        <v>3000000</v>
      </c>
      <c r="H12" s="23" t="s">
        <v>30</v>
      </c>
    </row>
    <row r="13" spans="1:8">
      <c r="A13" s="4">
        <v>9</v>
      </c>
      <c r="B13" s="83" t="s">
        <v>8</v>
      </c>
      <c r="C13" s="84" t="s">
        <v>9</v>
      </c>
      <c r="D13" s="77" t="s">
        <v>160</v>
      </c>
      <c r="E13" s="78" t="s">
        <v>43</v>
      </c>
      <c r="F13" s="14" t="s">
        <v>101</v>
      </c>
      <c r="G13" s="50">
        <v>1500000</v>
      </c>
      <c r="H13" s="23" t="s">
        <v>30</v>
      </c>
    </row>
    <row r="14" spans="1:8">
      <c r="A14" s="4">
        <v>10</v>
      </c>
      <c r="B14" s="83" t="s">
        <v>10</v>
      </c>
      <c r="C14" s="84" t="s">
        <v>11</v>
      </c>
      <c r="D14" s="77" t="s">
        <v>160</v>
      </c>
      <c r="E14" s="78" t="s">
        <v>43</v>
      </c>
      <c r="F14" s="14" t="s">
        <v>101</v>
      </c>
      <c r="G14" s="50">
        <v>1500000</v>
      </c>
      <c r="H14" s="23" t="s">
        <v>30</v>
      </c>
    </row>
    <row r="15" spans="1:8">
      <c r="A15" s="4">
        <v>11</v>
      </c>
      <c r="B15" s="83" t="s">
        <v>15</v>
      </c>
      <c r="C15" s="84" t="s">
        <v>21</v>
      </c>
      <c r="D15" s="77" t="s">
        <v>160</v>
      </c>
      <c r="E15" s="78" t="s">
        <v>43</v>
      </c>
      <c r="F15" s="14" t="s">
        <v>101</v>
      </c>
      <c r="G15" s="48">
        <v>200000</v>
      </c>
      <c r="H15" s="23" t="s">
        <v>31</v>
      </c>
    </row>
    <row r="16" spans="1:8">
      <c r="A16" s="4">
        <v>12</v>
      </c>
      <c r="B16" s="75" t="s">
        <v>153</v>
      </c>
      <c r="C16" s="76" t="s">
        <v>47</v>
      </c>
      <c r="D16" s="77" t="s">
        <v>160</v>
      </c>
      <c r="E16" s="78" t="s">
        <v>43</v>
      </c>
      <c r="F16" s="14" t="s">
        <v>101</v>
      </c>
      <c r="G16" s="50">
        <v>1000000</v>
      </c>
      <c r="H16" s="66" t="s">
        <v>105</v>
      </c>
    </row>
    <row r="17" spans="1:8">
      <c r="A17" s="4">
        <v>13</v>
      </c>
      <c r="B17" s="85" t="s">
        <v>152</v>
      </c>
      <c r="C17" s="86" t="s">
        <v>49</v>
      </c>
      <c r="D17" s="77" t="s">
        <v>160</v>
      </c>
      <c r="E17" s="78" t="s">
        <v>43</v>
      </c>
      <c r="F17" s="14" t="s">
        <v>101</v>
      </c>
      <c r="G17" s="50">
        <v>455000</v>
      </c>
      <c r="H17" s="66" t="s">
        <v>106</v>
      </c>
    </row>
    <row r="18" spans="1:8">
      <c r="A18" s="4">
        <v>14</v>
      </c>
      <c r="B18" s="85" t="s">
        <v>73</v>
      </c>
      <c r="C18" s="87" t="s">
        <v>178</v>
      </c>
      <c r="D18" s="77" t="s">
        <v>160</v>
      </c>
      <c r="E18" s="78" t="s">
        <v>43</v>
      </c>
      <c r="F18" s="14" t="s">
        <v>101</v>
      </c>
      <c r="G18" s="50">
        <v>1400000</v>
      </c>
      <c r="H18" s="66" t="s">
        <v>107</v>
      </c>
    </row>
    <row r="19" spans="1:8">
      <c r="A19" s="4">
        <v>15</v>
      </c>
      <c r="B19" s="85" t="s">
        <v>50</v>
      </c>
      <c r="C19" s="87" t="s">
        <v>179</v>
      </c>
      <c r="D19" s="77" t="s">
        <v>160</v>
      </c>
      <c r="E19" s="78" t="s">
        <v>43</v>
      </c>
      <c r="F19" s="14" t="s">
        <v>101</v>
      </c>
      <c r="G19" s="50">
        <v>1800000</v>
      </c>
      <c r="H19" s="66" t="s">
        <v>108</v>
      </c>
    </row>
    <row r="20" spans="1:8">
      <c r="A20" s="92" t="s">
        <v>27</v>
      </c>
      <c r="B20" s="93"/>
      <c r="C20" s="93"/>
      <c r="D20" s="93"/>
      <c r="E20" s="93"/>
      <c r="F20" s="94"/>
      <c r="G20" s="10">
        <f>SUM(G5:G19)</f>
        <v>16822913</v>
      </c>
      <c r="H20" s="11"/>
    </row>
    <row r="21" spans="1:8">
      <c r="G21" s="2"/>
    </row>
    <row r="22" spans="1:8">
      <c r="G22" s="2"/>
    </row>
    <row r="23" spans="1:8">
      <c r="G23" s="2"/>
    </row>
    <row r="24" spans="1:8">
      <c r="D24" t="s">
        <v>163</v>
      </c>
      <c r="E24" s="74" t="s">
        <v>161</v>
      </c>
      <c r="G24" s="2"/>
    </row>
    <row r="25" spans="1:8">
      <c r="D25" t="s">
        <v>162</v>
      </c>
      <c r="E25" t="s">
        <v>164</v>
      </c>
      <c r="G25" s="2"/>
    </row>
    <row r="26" spans="1:8">
      <c r="D26" t="s">
        <v>170</v>
      </c>
      <c r="E26" t="s">
        <v>165</v>
      </c>
      <c r="G26" s="2"/>
    </row>
    <row r="27" spans="1:8">
      <c r="D27" t="s">
        <v>171</v>
      </c>
      <c r="E27" s="73" t="s">
        <v>181</v>
      </c>
      <c r="G27" s="2"/>
    </row>
    <row r="28" spans="1:8">
      <c r="D28" t="s">
        <v>172</v>
      </c>
      <c r="E28" t="s">
        <v>166</v>
      </c>
      <c r="G28" s="2"/>
    </row>
    <row r="29" spans="1:8">
      <c r="D29" t="s">
        <v>173</v>
      </c>
      <c r="E29" t="s">
        <v>167</v>
      </c>
      <c r="G29" s="2"/>
    </row>
    <row r="30" spans="1:8">
      <c r="D30" t="s">
        <v>174</v>
      </c>
      <c r="E30" t="s">
        <v>168</v>
      </c>
      <c r="G30" s="2"/>
    </row>
    <row r="31" spans="1:8">
      <c r="D31" t="s">
        <v>175</v>
      </c>
      <c r="E31" t="s">
        <v>169</v>
      </c>
      <c r="G31" s="2"/>
    </row>
    <row r="32" spans="1:8">
      <c r="G32" s="2"/>
    </row>
    <row r="33" spans="7:7">
      <c r="G33" s="2"/>
    </row>
  </sheetData>
  <mergeCells count="6">
    <mergeCell ref="A20:F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75D8-0CE9-4791-96A1-BC08285E7BFB}">
  <dimension ref="A1:H29"/>
  <sheetViews>
    <sheetView zoomScale="95" zoomScaleNormal="95" workbookViewId="0">
      <selection activeCell="B5" sqref="B5:E15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150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9" t="s">
        <v>176</v>
      </c>
      <c r="C5" s="15" t="s">
        <v>177</v>
      </c>
      <c r="D5" s="77" t="s">
        <v>190</v>
      </c>
      <c r="E5" s="78" t="s">
        <v>43</v>
      </c>
      <c r="F5" s="14" t="s">
        <v>151</v>
      </c>
      <c r="G5" s="59">
        <v>60000</v>
      </c>
      <c r="H5" s="15" t="s">
        <v>17</v>
      </c>
    </row>
    <row r="6" spans="1:8">
      <c r="A6" s="4">
        <v>2</v>
      </c>
      <c r="B6" s="80" t="s">
        <v>32</v>
      </c>
      <c r="C6" s="15" t="s">
        <v>33</v>
      </c>
      <c r="D6" s="77" t="s">
        <v>140</v>
      </c>
      <c r="E6" s="81" t="s">
        <v>44</v>
      </c>
      <c r="F6" s="14" t="s">
        <v>151</v>
      </c>
      <c r="G6" s="64">
        <v>1500000</v>
      </c>
      <c r="H6" s="20" t="s">
        <v>18</v>
      </c>
    </row>
    <row r="7" spans="1:8">
      <c r="A7" s="4">
        <v>3</v>
      </c>
      <c r="B7" s="83" t="s">
        <v>6</v>
      </c>
      <c r="C7" s="84" t="s">
        <v>19</v>
      </c>
      <c r="D7" s="77" t="s">
        <v>140</v>
      </c>
      <c r="E7" s="81" t="s">
        <v>44</v>
      </c>
      <c r="F7" s="14" t="s">
        <v>151</v>
      </c>
      <c r="G7" s="64">
        <v>600000</v>
      </c>
      <c r="H7" s="20" t="s">
        <v>18</v>
      </c>
    </row>
    <row r="8" spans="1:8">
      <c r="A8" s="4">
        <v>4</v>
      </c>
      <c r="B8" s="80" t="s">
        <v>29</v>
      </c>
      <c r="C8" s="15" t="s">
        <v>28</v>
      </c>
      <c r="D8" s="77" t="s">
        <v>145</v>
      </c>
      <c r="E8" s="82" t="s">
        <v>45</v>
      </c>
      <c r="F8" s="14" t="s">
        <v>151</v>
      </c>
      <c r="G8" s="64">
        <v>6000000</v>
      </c>
      <c r="H8" s="20" t="s">
        <v>18</v>
      </c>
    </row>
    <row r="9" spans="1:8">
      <c r="A9" s="4">
        <v>5</v>
      </c>
      <c r="B9" s="80" t="s">
        <v>4</v>
      </c>
      <c r="C9" s="15" t="s">
        <v>12</v>
      </c>
      <c r="D9" s="77" t="s">
        <v>141</v>
      </c>
      <c r="E9" s="82" t="s">
        <v>46</v>
      </c>
      <c r="F9" s="14" t="s">
        <v>151</v>
      </c>
      <c r="G9" s="64">
        <v>200000</v>
      </c>
      <c r="H9" s="20" t="s">
        <v>18</v>
      </c>
    </row>
    <row r="10" spans="1:8">
      <c r="A10" s="4">
        <v>6</v>
      </c>
      <c r="B10" s="83" t="s">
        <v>3</v>
      </c>
      <c r="C10" s="84" t="s">
        <v>7</v>
      </c>
      <c r="D10" s="77" t="s">
        <v>190</v>
      </c>
      <c r="E10" s="78" t="s">
        <v>43</v>
      </c>
      <c r="F10" s="14" t="s">
        <v>151</v>
      </c>
      <c r="G10" s="22">
        <v>4000000</v>
      </c>
      <c r="H10" s="23" t="s">
        <v>30</v>
      </c>
    </row>
    <row r="11" spans="1:8">
      <c r="A11" s="4">
        <v>7</v>
      </c>
      <c r="B11" s="83" t="s">
        <v>8</v>
      </c>
      <c r="C11" s="84" t="s">
        <v>9</v>
      </c>
      <c r="D11" s="77" t="s">
        <v>190</v>
      </c>
      <c r="E11" s="78" t="s">
        <v>43</v>
      </c>
      <c r="F11" s="14" t="s">
        <v>151</v>
      </c>
      <c r="G11" s="22">
        <v>1000000</v>
      </c>
      <c r="H11" s="23" t="s">
        <v>30</v>
      </c>
    </row>
    <row r="12" spans="1:8">
      <c r="A12" s="4">
        <v>8</v>
      </c>
      <c r="B12" s="83" t="s">
        <v>10</v>
      </c>
      <c r="C12" s="84" t="s">
        <v>11</v>
      </c>
      <c r="D12" s="77" t="s">
        <v>190</v>
      </c>
      <c r="E12" s="78" t="s">
        <v>43</v>
      </c>
      <c r="F12" s="14" t="s">
        <v>151</v>
      </c>
      <c r="G12" s="22">
        <v>1000000</v>
      </c>
      <c r="H12" s="23" t="s">
        <v>30</v>
      </c>
    </row>
    <row r="13" spans="1:8">
      <c r="A13" s="4">
        <v>9</v>
      </c>
      <c r="B13" s="83" t="s">
        <v>15</v>
      </c>
      <c r="C13" s="84" t="s">
        <v>21</v>
      </c>
      <c r="D13" s="77" t="s">
        <v>190</v>
      </c>
      <c r="E13" s="78" t="s">
        <v>43</v>
      </c>
      <c r="F13" s="14" t="s">
        <v>151</v>
      </c>
      <c r="G13" s="22">
        <v>150000</v>
      </c>
      <c r="H13" s="23" t="s">
        <v>31</v>
      </c>
    </row>
    <row r="14" spans="1:8">
      <c r="A14" s="4">
        <v>10</v>
      </c>
      <c r="B14" s="75" t="s">
        <v>153</v>
      </c>
      <c r="C14" s="76" t="s">
        <v>47</v>
      </c>
      <c r="D14" s="77" t="s">
        <v>190</v>
      </c>
      <c r="E14" s="78" t="s">
        <v>43</v>
      </c>
      <c r="F14" s="14" t="s">
        <v>151</v>
      </c>
      <c r="G14" s="22">
        <v>3000000</v>
      </c>
      <c r="H14" s="23" t="s">
        <v>31</v>
      </c>
    </row>
    <row r="15" spans="1:8">
      <c r="A15" s="4">
        <v>11</v>
      </c>
      <c r="B15" s="85" t="s">
        <v>73</v>
      </c>
      <c r="C15" s="87" t="s">
        <v>178</v>
      </c>
      <c r="D15" s="77" t="s">
        <v>190</v>
      </c>
      <c r="E15" s="78" t="s">
        <v>43</v>
      </c>
      <c r="F15" s="14" t="s">
        <v>151</v>
      </c>
      <c r="G15" s="67">
        <v>600000</v>
      </c>
      <c r="H15" s="44" t="s">
        <v>154</v>
      </c>
    </row>
    <row r="16" spans="1:8">
      <c r="A16" s="92" t="s">
        <v>27</v>
      </c>
      <c r="B16" s="93"/>
      <c r="C16" s="93"/>
      <c r="D16" s="93"/>
      <c r="E16" s="93"/>
      <c r="F16" s="94"/>
      <c r="G16" s="10">
        <f>SUM(G5:G15)</f>
        <v>18110000</v>
      </c>
      <c r="H16" s="11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</sheetData>
  <mergeCells count="6">
    <mergeCell ref="A16:F1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6400-5A8B-4BBB-8764-7B947609120E}">
  <dimension ref="A1:H31"/>
  <sheetViews>
    <sheetView zoomScale="95" zoomScaleNormal="95" workbookViewId="0">
      <selection activeCell="B5" sqref="B5:E17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138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9" t="s">
        <v>176</v>
      </c>
      <c r="C5" s="15" t="s">
        <v>177</v>
      </c>
      <c r="D5" s="77" t="s">
        <v>190</v>
      </c>
      <c r="E5" s="78" t="s">
        <v>43</v>
      </c>
      <c r="F5" s="14" t="s">
        <v>139</v>
      </c>
      <c r="G5" s="59">
        <v>100000</v>
      </c>
      <c r="H5" s="15" t="s">
        <v>17</v>
      </c>
    </row>
    <row r="6" spans="1:8">
      <c r="A6" s="4">
        <v>2</v>
      </c>
      <c r="B6" s="80" t="s">
        <v>32</v>
      </c>
      <c r="C6" s="15" t="s">
        <v>33</v>
      </c>
      <c r="D6" s="77" t="s">
        <v>140</v>
      </c>
      <c r="E6" s="81" t="s">
        <v>44</v>
      </c>
      <c r="F6" s="14" t="s">
        <v>139</v>
      </c>
      <c r="G6" s="60">
        <v>700000</v>
      </c>
      <c r="H6" s="29" t="s">
        <v>142</v>
      </c>
    </row>
    <row r="7" spans="1:8" ht="29">
      <c r="A7" s="4">
        <v>3</v>
      </c>
      <c r="B7" s="83" t="s">
        <v>6</v>
      </c>
      <c r="C7" s="84" t="s">
        <v>19</v>
      </c>
      <c r="D7" s="77" t="s">
        <v>140</v>
      </c>
      <c r="E7" s="81" t="s">
        <v>44</v>
      </c>
      <c r="F7" s="14" t="s">
        <v>139</v>
      </c>
      <c r="G7" s="61">
        <v>500000</v>
      </c>
      <c r="H7" s="62" t="s">
        <v>143</v>
      </c>
    </row>
    <row r="8" spans="1:8">
      <c r="A8" s="4">
        <v>4</v>
      </c>
      <c r="B8" s="80" t="s">
        <v>29</v>
      </c>
      <c r="C8" s="15" t="s">
        <v>28</v>
      </c>
      <c r="D8" s="77" t="s">
        <v>145</v>
      </c>
      <c r="E8" s="82" t="s">
        <v>45</v>
      </c>
      <c r="F8" s="14" t="s">
        <v>139</v>
      </c>
      <c r="G8" s="63">
        <v>2500000</v>
      </c>
      <c r="H8" s="19" t="s">
        <v>130</v>
      </c>
    </row>
    <row r="9" spans="1:8">
      <c r="A9" s="4">
        <v>5</v>
      </c>
      <c r="B9" s="80" t="s">
        <v>4</v>
      </c>
      <c r="C9" s="15" t="s">
        <v>12</v>
      </c>
      <c r="D9" s="77" t="s">
        <v>141</v>
      </c>
      <c r="E9" s="82" t="s">
        <v>46</v>
      </c>
      <c r="F9" s="14" t="s">
        <v>139</v>
      </c>
      <c r="G9" s="60">
        <v>150000</v>
      </c>
      <c r="H9" s="29" t="s">
        <v>144</v>
      </c>
    </row>
    <row r="10" spans="1:8">
      <c r="A10" s="4">
        <v>6</v>
      </c>
      <c r="B10" s="80" t="s">
        <v>5</v>
      </c>
      <c r="C10" s="15" t="s">
        <v>20</v>
      </c>
      <c r="D10" s="77" t="s">
        <v>190</v>
      </c>
      <c r="E10" s="78" t="s">
        <v>43</v>
      </c>
      <c r="F10" s="14" t="s">
        <v>139</v>
      </c>
      <c r="G10" s="60">
        <v>100000</v>
      </c>
      <c r="H10" s="29" t="s">
        <v>146</v>
      </c>
    </row>
    <row r="11" spans="1:8">
      <c r="A11" s="4">
        <v>7</v>
      </c>
      <c r="B11" s="83" t="s">
        <v>3</v>
      </c>
      <c r="C11" s="84" t="s">
        <v>7</v>
      </c>
      <c r="D11" s="77" t="s">
        <v>190</v>
      </c>
      <c r="E11" s="78" t="s">
        <v>43</v>
      </c>
      <c r="F11" s="14" t="s">
        <v>139</v>
      </c>
      <c r="G11" s="60">
        <v>2000000</v>
      </c>
      <c r="H11" s="23" t="s">
        <v>30</v>
      </c>
    </row>
    <row r="12" spans="1:8">
      <c r="A12" s="4">
        <v>8</v>
      </c>
      <c r="B12" s="83" t="s">
        <v>8</v>
      </c>
      <c r="C12" s="84" t="s">
        <v>9</v>
      </c>
      <c r="D12" s="77" t="s">
        <v>190</v>
      </c>
      <c r="E12" s="78" t="s">
        <v>43</v>
      </c>
      <c r="F12" s="14" t="s">
        <v>139</v>
      </c>
      <c r="G12" s="61">
        <v>2000000</v>
      </c>
      <c r="H12" s="23" t="s">
        <v>30</v>
      </c>
    </row>
    <row r="13" spans="1:8">
      <c r="A13" s="4">
        <v>9</v>
      </c>
      <c r="B13" s="83" t="s">
        <v>10</v>
      </c>
      <c r="C13" s="84" t="s">
        <v>11</v>
      </c>
      <c r="D13" s="77" t="s">
        <v>190</v>
      </c>
      <c r="E13" s="78" t="s">
        <v>43</v>
      </c>
      <c r="F13" s="14" t="s">
        <v>139</v>
      </c>
      <c r="G13" s="60">
        <v>1000000</v>
      </c>
      <c r="H13" s="23" t="s">
        <v>30</v>
      </c>
    </row>
    <row r="14" spans="1:8">
      <c r="A14" s="4">
        <v>10</v>
      </c>
      <c r="B14" s="83" t="s">
        <v>15</v>
      </c>
      <c r="C14" s="84" t="s">
        <v>21</v>
      </c>
      <c r="D14" s="77" t="s">
        <v>190</v>
      </c>
      <c r="E14" s="78" t="s">
        <v>43</v>
      </c>
      <c r="F14" s="14" t="s">
        <v>139</v>
      </c>
      <c r="G14" s="60">
        <v>100000</v>
      </c>
      <c r="H14" s="23" t="s">
        <v>31</v>
      </c>
    </row>
    <row r="15" spans="1:8">
      <c r="A15" s="4">
        <v>11</v>
      </c>
      <c r="B15" s="75" t="s">
        <v>153</v>
      </c>
      <c r="C15" s="76" t="s">
        <v>47</v>
      </c>
      <c r="D15" s="77" t="s">
        <v>190</v>
      </c>
      <c r="E15" s="78" t="s">
        <v>43</v>
      </c>
      <c r="F15" s="14" t="s">
        <v>139</v>
      </c>
      <c r="G15" s="60">
        <v>1500000</v>
      </c>
      <c r="H15" s="29" t="s">
        <v>147</v>
      </c>
    </row>
    <row r="16" spans="1:8">
      <c r="A16" s="4">
        <v>12</v>
      </c>
      <c r="B16" s="85" t="s">
        <v>152</v>
      </c>
      <c r="C16" s="86" t="s">
        <v>49</v>
      </c>
      <c r="D16" s="77" t="s">
        <v>190</v>
      </c>
      <c r="E16" s="78" t="s">
        <v>43</v>
      </c>
      <c r="F16" s="14" t="s">
        <v>139</v>
      </c>
      <c r="G16" s="60">
        <v>500000</v>
      </c>
      <c r="H16" s="29" t="s">
        <v>148</v>
      </c>
    </row>
    <row r="17" spans="1:8">
      <c r="A17" s="4">
        <v>13</v>
      </c>
      <c r="B17" s="85" t="s">
        <v>73</v>
      </c>
      <c r="C17" s="87" t="s">
        <v>178</v>
      </c>
      <c r="D17" s="77" t="s">
        <v>190</v>
      </c>
      <c r="E17" s="78" t="s">
        <v>43</v>
      </c>
      <c r="F17" s="14" t="s">
        <v>139</v>
      </c>
      <c r="G17" s="60">
        <v>1000000</v>
      </c>
      <c r="H17" s="29" t="s">
        <v>149</v>
      </c>
    </row>
    <row r="18" spans="1:8">
      <c r="A18" s="92" t="s">
        <v>27</v>
      </c>
      <c r="B18" s="93"/>
      <c r="C18" s="93"/>
      <c r="D18" s="93"/>
      <c r="E18" s="93"/>
      <c r="F18" s="94"/>
      <c r="G18" s="10">
        <f>SUM(G5:G17)</f>
        <v>12150000</v>
      </c>
      <c r="H18" s="11"/>
    </row>
    <row r="19" spans="1:8">
      <c r="G19" s="2"/>
    </row>
    <row r="20" spans="1:8">
      <c r="G20" s="2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</sheetData>
  <mergeCells count="6">
    <mergeCell ref="A18:F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A8F1-F7E2-4EC4-AFBC-9A848A0245FA}">
  <dimension ref="A1:H30"/>
  <sheetViews>
    <sheetView zoomScale="95" zoomScaleNormal="95" workbookViewId="0">
      <selection activeCell="H10" sqref="H10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109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191</v>
      </c>
      <c r="E5" s="78" t="s">
        <v>43</v>
      </c>
      <c r="F5" s="14" t="s">
        <v>110</v>
      </c>
      <c r="G5" s="42">
        <v>300000</v>
      </c>
      <c r="H5" s="20" t="s">
        <v>37</v>
      </c>
    </row>
    <row r="6" spans="1:8">
      <c r="A6" s="4">
        <v>2</v>
      </c>
      <c r="B6" s="79" t="s">
        <v>176</v>
      </c>
      <c r="C6" s="15" t="s">
        <v>177</v>
      </c>
      <c r="D6" s="77" t="s">
        <v>191</v>
      </c>
      <c r="E6" s="78" t="s">
        <v>43</v>
      </c>
      <c r="F6" s="14" t="s">
        <v>110</v>
      </c>
      <c r="G6" s="42">
        <v>50000</v>
      </c>
      <c r="H6" s="20" t="s">
        <v>17</v>
      </c>
    </row>
    <row r="7" spans="1:8">
      <c r="A7" s="4">
        <v>3</v>
      </c>
      <c r="B7" s="80" t="s">
        <v>32</v>
      </c>
      <c r="C7" s="15" t="s">
        <v>33</v>
      </c>
      <c r="D7" s="77" t="s">
        <v>111</v>
      </c>
      <c r="E7" s="81" t="s">
        <v>44</v>
      </c>
      <c r="F7" s="14" t="s">
        <v>110</v>
      </c>
      <c r="G7" s="43">
        <v>834595</v>
      </c>
      <c r="H7" s="44" t="s">
        <v>18</v>
      </c>
    </row>
    <row r="8" spans="1:8">
      <c r="A8" s="4">
        <v>4</v>
      </c>
      <c r="B8" s="80" t="s">
        <v>6</v>
      </c>
      <c r="C8" s="15" t="s">
        <v>19</v>
      </c>
      <c r="D8" s="77" t="s">
        <v>111</v>
      </c>
      <c r="E8" s="81" t="s">
        <v>44</v>
      </c>
      <c r="F8" s="14" t="s">
        <v>110</v>
      </c>
      <c r="G8" s="43">
        <v>150000</v>
      </c>
      <c r="H8" s="44" t="s">
        <v>18</v>
      </c>
    </row>
    <row r="9" spans="1:8">
      <c r="A9" s="4">
        <v>5</v>
      </c>
      <c r="B9" s="80" t="s">
        <v>29</v>
      </c>
      <c r="C9" s="15" t="s">
        <v>28</v>
      </c>
      <c r="D9" s="77" t="s">
        <v>112</v>
      </c>
      <c r="E9" s="82" t="s">
        <v>45</v>
      </c>
      <c r="F9" s="14" t="s">
        <v>110</v>
      </c>
      <c r="G9" s="43">
        <v>2605926</v>
      </c>
      <c r="H9" s="44" t="s">
        <v>18</v>
      </c>
    </row>
    <row r="10" spans="1:8">
      <c r="A10" s="4">
        <v>6</v>
      </c>
      <c r="B10" s="80" t="s">
        <v>4</v>
      </c>
      <c r="C10" s="15" t="s">
        <v>12</v>
      </c>
      <c r="D10" s="77" t="s">
        <v>113</v>
      </c>
      <c r="E10" s="82" t="s">
        <v>46</v>
      </c>
      <c r="F10" s="14" t="s">
        <v>110</v>
      </c>
      <c r="G10" s="43">
        <v>405075</v>
      </c>
      <c r="H10" s="44" t="s">
        <v>18</v>
      </c>
    </row>
    <row r="11" spans="1:8">
      <c r="A11" s="4">
        <v>7</v>
      </c>
      <c r="B11" s="83" t="s">
        <v>3</v>
      </c>
      <c r="C11" s="84" t="s">
        <v>7</v>
      </c>
      <c r="D11" s="77" t="s">
        <v>191</v>
      </c>
      <c r="E11" s="78" t="s">
        <v>43</v>
      </c>
      <c r="F11" s="14" t="s">
        <v>110</v>
      </c>
      <c r="G11" s="43">
        <v>2818404</v>
      </c>
      <c r="H11" s="23" t="s">
        <v>30</v>
      </c>
    </row>
    <row r="12" spans="1:8">
      <c r="A12" s="4">
        <v>8</v>
      </c>
      <c r="B12" s="83" t="s">
        <v>8</v>
      </c>
      <c r="C12" s="84" t="s">
        <v>9</v>
      </c>
      <c r="D12" s="77" t="s">
        <v>191</v>
      </c>
      <c r="E12" s="78" t="s">
        <v>43</v>
      </c>
      <c r="F12" s="14" t="s">
        <v>110</v>
      </c>
      <c r="G12" s="43">
        <v>2116023</v>
      </c>
      <c r="H12" s="23" t="s">
        <v>30</v>
      </c>
    </row>
    <row r="13" spans="1:8">
      <c r="A13" s="4">
        <v>9</v>
      </c>
      <c r="B13" s="83" t="s">
        <v>10</v>
      </c>
      <c r="C13" s="84" t="s">
        <v>11</v>
      </c>
      <c r="D13" s="77" t="s">
        <v>191</v>
      </c>
      <c r="E13" s="78" t="s">
        <v>43</v>
      </c>
      <c r="F13" s="14" t="s">
        <v>110</v>
      </c>
      <c r="G13" s="43">
        <v>1914760</v>
      </c>
      <c r="H13" s="23" t="s">
        <v>30</v>
      </c>
    </row>
    <row r="14" spans="1:8">
      <c r="A14" s="4">
        <v>10</v>
      </c>
      <c r="B14" s="83" t="s">
        <v>15</v>
      </c>
      <c r="C14" s="84" t="s">
        <v>21</v>
      </c>
      <c r="D14" s="77" t="s">
        <v>191</v>
      </c>
      <c r="E14" s="78" t="s">
        <v>43</v>
      </c>
      <c r="F14" s="14" t="s">
        <v>110</v>
      </c>
      <c r="G14" s="43">
        <v>130800</v>
      </c>
      <c r="H14" s="23" t="s">
        <v>31</v>
      </c>
    </row>
    <row r="15" spans="1:8">
      <c r="A15" s="4">
        <v>11</v>
      </c>
      <c r="B15" s="75" t="s">
        <v>153</v>
      </c>
      <c r="C15" s="76" t="s">
        <v>47</v>
      </c>
      <c r="D15" s="77" t="s">
        <v>191</v>
      </c>
      <c r="E15" s="78" t="s">
        <v>43</v>
      </c>
      <c r="F15" s="14" t="s">
        <v>110</v>
      </c>
      <c r="G15" s="43">
        <v>1000000</v>
      </c>
      <c r="H15" s="44" t="s">
        <v>18</v>
      </c>
    </row>
    <row r="16" spans="1:8">
      <c r="A16" s="4">
        <v>12</v>
      </c>
      <c r="B16" s="85" t="s">
        <v>73</v>
      </c>
      <c r="C16" s="87" t="s">
        <v>178</v>
      </c>
      <c r="D16" s="77" t="s">
        <v>191</v>
      </c>
      <c r="E16" s="78" t="s">
        <v>43</v>
      </c>
      <c r="F16" s="14" t="s">
        <v>110</v>
      </c>
      <c r="G16" s="43">
        <v>1651488</v>
      </c>
      <c r="H16" s="44" t="s">
        <v>18</v>
      </c>
    </row>
    <row r="17" spans="1:8">
      <c r="A17" s="92" t="s">
        <v>27</v>
      </c>
      <c r="B17" s="93"/>
      <c r="C17" s="93"/>
      <c r="D17" s="93"/>
      <c r="E17" s="93"/>
      <c r="F17" s="94"/>
      <c r="G17" s="10">
        <f>SUM(G5:G16)</f>
        <v>13977071</v>
      </c>
      <c r="H17" s="11"/>
    </row>
    <row r="18" spans="1:8">
      <c r="G18" s="2"/>
    </row>
    <row r="19" spans="1:8">
      <c r="G19" s="2"/>
    </row>
    <row r="20" spans="1:8">
      <c r="G20" s="2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</sheetData>
  <mergeCells count="6">
    <mergeCell ref="A17:F17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DF1-8DA5-42F1-8DA6-BF2302E45D47}">
  <dimension ref="A1:H33"/>
  <sheetViews>
    <sheetView zoomScale="95" zoomScaleNormal="95" workbookViewId="0">
      <selection activeCell="B5" sqref="B5:E19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71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36</v>
      </c>
      <c r="C5" s="76" t="s">
        <v>40</v>
      </c>
      <c r="D5" s="77" t="s">
        <v>182</v>
      </c>
      <c r="E5" s="78" t="s">
        <v>43</v>
      </c>
      <c r="F5" s="14" t="s">
        <v>72</v>
      </c>
      <c r="G5" s="18">
        <v>12307680</v>
      </c>
      <c r="H5" s="30" t="s">
        <v>53</v>
      </c>
    </row>
    <row r="6" spans="1:8">
      <c r="A6" s="4">
        <v>2</v>
      </c>
      <c r="B6" s="75" t="s">
        <v>41</v>
      </c>
      <c r="C6" s="76" t="s">
        <v>42</v>
      </c>
      <c r="D6" s="77" t="s">
        <v>182</v>
      </c>
      <c r="E6" s="78" t="s">
        <v>43</v>
      </c>
      <c r="F6" s="14" t="s">
        <v>72</v>
      </c>
      <c r="G6" s="18">
        <v>900000</v>
      </c>
      <c r="H6" s="15" t="s">
        <v>37</v>
      </c>
    </row>
    <row r="7" spans="1:8">
      <c r="A7" s="4">
        <v>3</v>
      </c>
      <c r="B7" s="79" t="s">
        <v>176</v>
      </c>
      <c r="C7" s="15" t="s">
        <v>177</v>
      </c>
      <c r="D7" s="77" t="s">
        <v>182</v>
      </c>
      <c r="E7" s="78" t="s">
        <v>43</v>
      </c>
      <c r="F7" s="14" t="s">
        <v>72</v>
      </c>
      <c r="G7" s="18">
        <v>800000</v>
      </c>
      <c r="H7" s="15" t="s">
        <v>17</v>
      </c>
    </row>
    <row r="8" spans="1:8">
      <c r="A8" s="4">
        <v>4</v>
      </c>
      <c r="B8" s="80" t="s">
        <v>32</v>
      </c>
      <c r="C8" s="15" t="s">
        <v>33</v>
      </c>
      <c r="D8" s="77" t="s">
        <v>74</v>
      </c>
      <c r="E8" s="81" t="s">
        <v>44</v>
      </c>
      <c r="F8" s="14" t="s">
        <v>72</v>
      </c>
      <c r="G8" s="27">
        <v>1500000</v>
      </c>
      <c r="H8" s="20" t="s">
        <v>18</v>
      </c>
    </row>
    <row r="9" spans="1:8">
      <c r="A9" s="4">
        <v>5</v>
      </c>
      <c r="B9" s="80" t="s">
        <v>6</v>
      </c>
      <c r="C9" s="15" t="s">
        <v>19</v>
      </c>
      <c r="D9" s="77" t="s">
        <v>74</v>
      </c>
      <c r="E9" s="81" t="s">
        <v>44</v>
      </c>
      <c r="F9" s="14" t="s">
        <v>72</v>
      </c>
      <c r="G9" s="27">
        <v>2300000</v>
      </c>
      <c r="H9" s="20" t="s">
        <v>18</v>
      </c>
    </row>
    <row r="10" spans="1:8">
      <c r="A10" s="4">
        <v>6</v>
      </c>
      <c r="B10" s="80" t="s">
        <v>29</v>
      </c>
      <c r="C10" s="15" t="s">
        <v>28</v>
      </c>
      <c r="D10" s="77" t="s">
        <v>75</v>
      </c>
      <c r="E10" s="82" t="s">
        <v>45</v>
      </c>
      <c r="F10" s="14" t="s">
        <v>72</v>
      </c>
      <c r="G10" s="27">
        <f>13000000+350000</f>
        <v>13350000</v>
      </c>
      <c r="H10" s="20" t="s">
        <v>18</v>
      </c>
    </row>
    <row r="11" spans="1:8">
      <c r="A11" s="4">
        <v>7</v>
      </c>
      <c r="B11" s="80" t="s">
        <v>4</v>
      </c>
      <c r="C11" s="15" t="s">
        <v>12</v>
      </c>
      <c r="D11" s="77" t="s">
        <v>76</v>
      </c>
      <c r="E11" s="82" t="s">
        <v>46</v>
      </c>
      <c r="F11" s="14" t="s">
        <v>72</v>
      </c>
      <c r="G11" s="27">
        <v>1600000</v>
      </c>
      <c r="H11" s="20" t="s">
        <v>18</v>
      </c>
    </row>
    <row r="12" spans="1:8">
      <c r="A12" s="4">
        <v>8</v>
      </c>
      <c r="B12" s="83" t="s">
        <v>3</v>
      </c>
      <c r="C12" s="84" t="s">
        <v>7</v>
      </c>
      <c r="D12" s="77" t="s">
        <v>182</v>
      </c>
      <c r="E12" s="78" t="s">
        <v>43</v>
      </c>
      <c r="F12" s="14" t="s">
        <v>72</v>
      </c>
      <c r="G12" s="28">
        <v>25500000</v>
      </c>
      <c r="H12" s="23" t="s">
        <v>30</v>
      </c>
    </row>
    <row r="13" spans="1:8">
      <c r="A13" s="4">
        <v>9</v>
      </c>
      <c r="B13" s="83" t="s">
        <v>8</v>
      </c>
      <c r="C13" s="84" t="s">
        <v>9</v>
      </c>
      <c r="D13" s="77" t="s">
        <v>182</v>
      </c>
      <c r="E13" s="78" t="s">
        <v>43</v>
      </c>
      <c r="F13" s="14" t="s">
        <v>72</v>
      </c>
      <c r="G13" s="28">
        <v>6500000</v>
      </c>
      <c r="H13" s="23" t="s">
        <v>30</v>
      </c>
    </row>
    <row r="14" spans="1:8">
      <c r="A14" s="4">
        <v>10</v>
      </c>
      <c r="B14" s="83" t="s">
        <v>10</v>
      </c>
      <c r="C14" s="84" t="s">
        <v>11</v>
      </c>
      <c r="D14" s="77" t="s">
        <v>182</v>
      </c>
      <c r="E14" s="78" t="s">
        <v>43</v>
      </c>
      <c r="F14" s="14" t="s">
        <v>72</v>
      </c>
      <c r="G14" s="28">
        <v>8200000</v>
      </c>
      <c r="H14" s="23" t="s">
        <v>30</v>
      </c>
    </row>
    <row r="15" spans="1:8">
      <c r="A15" s="4">
        <v>11</v>
      </c>
      <c r="B15" s="83" t="s">
        <v>13</v>
      </c>
      <c r="C15" s="84" t="s">
        <v>14</v>
      </c>
      <c r="D15" s="77" t="s">
        <v>182</v>
      </c>
      <c r="E15" s="78" t="s">
        <v>43</v>
      </c>
      <c r="F15" s="14" t="s">
        <v>72</v>
      </c>
      <c r="G15" s="28">
        <v>7000000</v>
      </c>
      <c r="H15" s="23" t="s">
        <v>30</v>
      </c>
    </row>
    <row r="16" spans="1:8">
      <c r="A16" s="4">
        <v>12</v>
      </c>
      <c r="B16" s="83" t="s">
        <v>15</v>
      </c>
      <c r="C16" s="84" t="s">
        <v>21</v>
      </c>
      <c r="D16" s="77" t="s">
        <v>182</v>
      </c>
      <c r="E16" s="78" t="s">
        <v>43</v>
      </c>
      <c r="F16" s="14" t="s">
        <v>72</v>
      </c>
      <c r="G16" s="28">
        <v>5550000</v>
      </c>
      <c r="H16" s="23" t="s">
        <v>31</v>
      </c>
    </row>
    <row r="17" spans="1:8">
      <c r="A17" s="4">
        <v>13</v>
      </c>
      <c r="B17" s="75" t="s">
        <v>153</v>
      </c>
      <c r="C17" s="76" t="s">
        <v>47</v>
      </c>
      <c r="D17" s="77" t="s">
        <v>182</v>
      </c>
      <c r="E17" s="78" t="s">
        <v>43</v>
      </c>
      <c r="F17" s="14" t="s">
        <v>72</v>
      </c>
      <c r="G17" s="22">
        <v>6000000</v>
      </c>
      <c r="H17" s="23" t="s">
        <v>77</v>
      </c>
    </row>
    <row r="18" spans="1:8">
      <c r="A18" s="4">
        <v>14</v>
      </c>
      <c r="B18" s="85" t="s">
        <v>152</v>
      </c>
      <c r="C18" s="86" t="s">
        <v>49</v>
      </c>
      <c r="D18" s="77" t="s">
        <v>182</v>
      </c>
      <c r="E18" s="78" t="s">
        <v>43</v>
      </c>
      <c r="F18" s="14" t="s">
        <v>72</v>
      </c>
      <c r="G18" s="22">
        <v>2310000</v>
      </c>
      <c r="H18" s="23" t="s">
        <v>78</v>
      </c>
    </row>
    <row r="19" spans="1:8">
      <c r="A19" s="4">
        <v>15</v>
      </c>
      <c r="B19" s="85" t="s">
        <v>73</v>
      </c>
      <c r="C19" s="87" t="s">
        <v>178</v>
      </c>
      <c r="D19" s="77" t="s">
        <v>182</v>
      </c>
      <c r="E19" s="78" t="s">
        <v>43</v>
      </c>
      <c r="F19" s="14" t="s">
        <v>72</v>
      </c>
      <c r="G19" s="40">
        <v>7500000</v>
      </c>
      <c r="H19" s="41" t="s">
        <v>18</v>
      </c>
    </row>
    <row r="20" spans="1:8">
      <c r="A20" s="92" t="s">
        <v>27</v>
      </c>
      <c r="B20" s="93"/>
      <c r="C20" s="93"/>
      <c r="D20" s="93"/>
      <c r="E20" s="93"/>
      <c r="F20" s="94"/>
      <c r="G20" s="10">
        <f>SUM(G5:G19)</f>
        <v>101317680</v>
      </c>
      <c r="H20" s="11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  <row r="32" spans="1:8">
      <c r="G32" s="2"/>
    </row>
    <row r="33" spans="7:7">
      <c r="G33" s="2"/>
    </row>
  </sheetData>
  <mergeCells count="6">
    <mergeCell ref="A20:F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5A89-DB2A-4B25-82D0-06F0614F164A}">
  <dimension ref="A1:H34"/>
  <sheetViews>
    <sheetView topLeftCell="A3" zoomScale="95" zoomScaleNormal="95" workbookViewId="0">
      <selection activeCell="B5" sqref="B5:E20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123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36</v>
      </c>
      <c r="C5" s="76" t="s">
        <v>40</v>
      </c>
      <c r="D5" s="77" t="s">
        <v>183</v>
      </c>
      <c r="E5" s="78" t="s">
        <v>43</v>
      </c>
      <c r="F5" s="14" t="s">
        <v>122</v>
      </c>
      <c r="G5" s="18">
        <v>14358960</v>
      </c>
      <c r="H5" s="30" t="s">
        <v>53</v>
      </c>
    </row>
    <row r="6" spans="1:8">
      <c r="A6" s="4">
        <v>2</v>
      </c>
      <c r="B6" s="79" t="s">
        <v>176</v>
      </c>
      <c r="C6" s="15" t="s">
        <v>177</v>
      </c>
      <c r="D6" s="77" t="s">
        <v>183</v>
      </c>
      <c r="E6" s="78" t="s">
        <v>43</v>
      </c>
      <c r="F6" s="14" t="s">
        <v>122</v>
      </c>
      <c r="G6" s="18">
        <v>100000</v>
      </c>
      <c r="H6" s="15" t="s">
        <v>17</v>
      </c>
    </row>
    <row r="7" spans="1:8">
      <c r="A7" s="4">
        <v>3</v>
      </c>
      <c r="B7" s="80" t="s">
        <v>34</v>
      </c>
      <c r="C7" s="15" t="s">
        <v>35</v>
      </c>
      <c r="D7" s="77" t="s">
        <v>183</v>
      </c>
      <c r="E7" s="78" t="s">
        <v>43</v>
      </c>
      <c r="F7" s="14" t="s">
        <v>122</v>
      </c>
      <c r="G7" s="54">
        <v>130000</v>
      </c>
      <c r="H7" s="24" t="s">
        <v>18</v>
      </c>
    </row>
    <row r="8" spans="1:8">
      <c r="A8" s="4">
        <v>4</v>
      </c>
      <c r="B8" s="80" t="s">
        <v>32</v>
      </c>
      <c r="C8" s="15" t="s">
        <v>33</v>
      </c>
      <c r="D8" s="77" t="s">
        <v>125</v>
      </c>
      <c r="E8" s="81" t="s">
        <v>44</v>
      </c>
      <c r="F8" s="14" t="s">
        <v>122</v>
      </c>
      <c r="G8" s="54">
        <v>1750000</v>
      </c>
      <c r="H8" s="24" t="s">
        <v>18</v>
      </c>
    </row>
    <row r="9" spans="1:8">
      <c r="A9" s="4">
        <v>5</v>
      </c>
      <c r="B9" s="80" t="s">
        <v>6</v>
      </c>
      <c r="C9" s="15" t="s">
        <v>19</v>
      </c>
      <c r="D9" s="77" t="s">
        <v>125</v>
      </c>
      <c r="E9" s="81" t="s">
        <v>44</v>
      </c>
      <c r="F9" s="14" t="s">
        <v>122</v>
      </c>
      <c r="G9" s="54">
        <v>2500000</v>
      </c>
      <c r="H9" s="24" t="s">
        <v>18</v>
      </c>
    </row>
    <row r="10" spans="1:8">
      <c r="A10" s="4">
        <v>6</v>
      </c>
      <c r="B10" s="80" t="s">
        <v>29</v>
      </c>
      <c r="C10" s="15" t="s">
        <v>28</v>
      </c>
      <c r="D10" s="77" t="s">
        <v>126</v>
      </c>
      <c r="E10" s="82" t="s">
        <v>45</v>
      </c>
      <c r="F10" s="14" t="s">
        <v>122</v>
      </c>
      <c r="G10" s="54">
        <v>8000000</v>
      </c>
      <c r="H10" s="24" t="s">
        <v>18</v>
      </c>
    </row>
    <row r="11" spans="1:8">
      <c r="A11" s="4">
        <v>7</v>
      </c>
      <c r="B11" s="80" t="s">
        <v>4</v>
      </c>
      <c r="C11" s="15" t="s">
        <v>12</v>
      </c>
      <c r="D11" s="77" t="s">
        <v>127</v>
      </c>
      <c r="E11" s="82" t="s">
        <v>46</v>
      </c>
      <c r="F11" s="14" t="s">
        <v>122</v>
      </c>
      <c r="G11" s="54">
        <v>700000</v>
      </c>
      <c r="H11" s="24" t="s">
        <v>18</v>
      </c>
    </row>
    <row r="12" spans="1:8">
      <c r="A12" s="4">
        <v>8</v>
      </c>
      <c r="B12" s="80" t="s">
        <v>5</v>
      </c>
      <c r="C12" s="15" t="s">
        <v>20</v>
      </c>
      <c r="D12" s="77" t="s">
        <v>183</v>
      </c>
      <c r="E12" s="78" t="s">
        <v>43</v>
      </c>
      <c r="F12" s="14" t="s">
        <v>122</v>
      </c>
      <c r="G12" s="54">
        <v>95000</v>
      </c>
      <c r="H12" s="24" t="s">
        <v>18</v>
      </c>
    </row>
    <row r="13" spans="1:8">
      <c r="A13" s="4">
        <v>9</v>
      </c>
      <c r="B13" s="83" t="s">
        <v>3</v>
      </c>
      <c r="C13" s="84" t="s">
        <v>7</v>
      </c>
      <c r="D13" s="77" t="s">
        <v>183</v>
      </c>
      <c r="E13" s="78" t="s">
        <v>43</v>
      </c>
      <c r="F13" s="14" t="s">
        <v>122</v>
      </c>
      <c r="G13" s="54">
        <f>8000000+8000000</f>
        <v>16000000</v>
      </c>
      <c r="H13" s="23" t="s">
        <v>30</v>
      </c>
    </row>
    <row r="14" spans="1:8">
      <c r="A14" s="4">
        <v>10</v>
      </c>
      <c r="B14" s="83" t="s">
        <v>8</v>
      </c>
      <c r="C14" s="84" t="s">
        <v>9</v>
      </c>
      <c r="D14" s="77" t="s">
        <v>183</v>
      </c>
      <c r="E14" s="78" t="s">
        <v>43</v>
      </c>
      <c r="F14" s="14" t="s">
        <v>122</v>
      </c>
      <c r="G14" s="54">
        <f>4000000+3000000</f>
        <v>7000000</v>
      </c>
      <c r="H14" s="23" t="s">
        <v>30</v>
      </c>
    </row>
    <row r="15" spans="1:8">
      <c r="A15" s="4">
        <v>11</v>
      </c>
      <c r="B15" s="83" t="s">
        <v>10</v>
      </c>
      <c r="C15" s="84" t="s">
        <v>11</v>
      </c>
      <c r="D15" s="77" t="s">
        <v>183</v>
      </c>
      <c r="E15" s="78" t="s">
        <v>43</v>
      </c>
      <c r="F15" s="14" t="s">
        <v>122</v>
      </c>
      <c r="G15" s="54">
        <f>2000000+2000000</f>
        <v>4000000</v>
      </c>
      <c r="H15" s="23" t="s">
        <v>30</v>
      </c>
    </row>
    <row r="16" spans="1:8">
      <c r="A16" s="4">
        <v>12</v>
      </c>
      <c r="B16" s="83" t="s">
        <v>13</v>
      </c>
      <c r="C16" s="84" t="s">
        <v>14</v>
      </c>
      <c r="D16" s="77" t="s">
        <v>183</v>
      </c>
      <c r="E16" s="78" t="s">
        <v>43</v>
      </c>
      <c r="F16" s="14" t="s">
        <v>122</v>
      </c>
      <c r="G16" s="54">
        <f>1000000+1000000</f>
        <v>2000000</v>
      </c>
      <c r="H16" s="23" t="s">
        <v>30</v>
      </c>
    </row>
    <row r="17" spans="1:8">
      <c r="A17" s="4">
        <v>13</v>
      </c>
      <c r="B17" s="83" t="s">
        <v>15</v>
      </c>
      <c r="C17" s="84" t="s">
        <v>21</v>
      </c>
      <c r="D17" s="77" t="s">
        <v>183</v>
      </c>
      <c r="E17" s="78" t="s">
        <v>43</v>
      </c>
      <c r="F17" s="14" t="s">
        <v>122</v>
      </c>
      <c r="G17" s="54">
        <f>14000000*6.5/100</f>
        <v>910000</v>
      </c>
      <c r="H17" s="23" t="s">
        <v>31</v>
      </c>
    </row>
    <row r="18" spans="1:8">
      <c r="A18" s="4">
        <v>14</v>
      </c>
      <c r="B18" s="75" t="s">
        <v>153</v>
      </c>
      <c r="C18" s="76" t="s">
        <v>47</v>
      </c>
      <c r="D18" s="77" t="s">
        <v>183</v>
      </c>
      <c r="E18" s="78" t="s">
        <v>43</v>
      </c>
      <c r="F18" s="14" t="s">
        <v>122</v>
      </c>
      <c r="G18" s="55">
        <v>8000000</v>
      </c>
      <c r="H18" s="55" t="s">
        <v>18</v>
      </c>
    </row>
    <row r="19" spans="1:8">
      <c r="A19" s="4">
        <v>15</v>
      </c>
      <c r="B19" s="85" t="s">
        <v>152</v>
      </c>
      <c r="C19" s="86" t="s">
        <v>49</v>
      </c>
      <c r="D19" s="77" t="s">
        <v>183</v>
      </c>
      <c r="E19" s="78" t="s">
        <v>43</v>
      </c>
      <c r="F19" s="14" t="s">
        <v>122</v>
      </c>
      <c r="G19" s="54">
        <v>1900000</v>
      </c>
      <c r="H19" s="54" t="s">
        <v>51</v>
      </c>
    </row>
    <row r="20" spans="1:8">
      <c r="A20" s="4">
        <v>16</v>
      </c>
      <c r="B20" s="85" t="s">
        <v>73</v>
      </c>
      <c r="C20" s="87" t="s">
        <v>178</v>
      </c>
      <c r="D20" s="77" t="s">
        <v>183</v>
      </c>
      <c r="E20" s="78" t="s">
        <v>43</v>
      </c>
      <c r="F20" s="14" t="s">
        <v>122</v>
      </c>
      <c r="G20" s="54">
        <v>3500000</v>
      </c>
      <c r="H20" s="41" t="s">
        <v>124</v>
      </c>
    </row>
    <row r="21" spans="1:8">
      <c r="A21" s="92" t="s">
        <v>27</v>
      </c>
      <c r="B21" s="93"/>
      <c r="C21" s="93"/>
      <c r="D21" s="93"/>
      <c r="E21" s="93"/>
      <c r="F21" s="94"/>
      <c r="G21" s="10">
        <f>SUM(G5:G20)</f>
        <v>70943960</v>
      </c>
      <c r="H21" s="11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  <row r="32" spans="1:8">
      <c r="G32" s="2"/>
    </row>
    <row r="33" spans="7:7">
      <c r="G33" s="2"/>
    </row>
    <row r="34" spans="7:7">
      <c r="G34" s="2"/>
    </row>
  </sheetData>
  <mergeCells count="6">
    <mergeCell ref="A21:F21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654B-A6DB-4B55-BC51-CBFB6EDD4299}">
  <dimension ref="A1:H33"/>
  <sheetViews>
    <sheetView zoomScale="95" zoomScaleNormal="95" workbookViewId="0">
      <selection activeCell="B5" sqref="B5:E19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115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184</v>
      </c>
      <c r="E5" s="78" t="s">
        <v>43</v>
      </c>
      <c r="F5" s="14" t="s">
        <v>114</v>
      </c>
      <c r="G5" s="18">
        <v>300000</v>
      </c>
      <c r="H5" s="20" t="s">
        <v>37</v>
      </c>
    </row>
    <row r="6" spans="1:8">
      <c r="A6" s="4">
        <v>2</v>
      </c>
      <c r="B6" s="79" t="s">
        <v>176</v>
      </c>
      <c r="C6" s="15" t="s">
        <v>177</v>
      </c>
      <c r="D6" s="77" t="s">
        <v>184</v>
      </c>
      <c r="E6" s="78" t="s">
        <v>43</v>
      </c>
      <c r="F6" s="14" t="s">
        <v>114</v>
      </c>
      <c r="G6" s="18">
        <v>50000</v>
      </c>
      <c r="H6" s="20" t="s">
        <v>17</v>
      </c>
    </row>
    <row r="7" spans="1:8">
      <c r="A7" s="4">
        <v>3</v>
      </c>
      <c r="B7" s="80" t="s">
        <v>34</v>
      </c>
      <c r="C7" s="15" t="s">
        <v>35</v>
      </c>
      <c r="D7" s="77" t="s">
        <v>184</v>
      </c>
      <c r="E7" s="78" t="s">
        <v>43</v>
      </c>
      <c r="F7" s="14" t="s">
        <v>114</v>
      </c>
      <c r="G7" s="51">
        <v>200000</v>
      </c>
      <c r="H7" s="20" t="s">
        <v>18</v>
      </c>
    </row>
    <row r="8" spans="1:8">
      <c r="A8" s="4">
        <v>4</v>
      </c>
      <c r="B8" s="80" t="s">
        <v>32</v>
      </c>
      <c r="C8" s="15" t="s">
        <v>33</v>
      </c>
      <c r="D8" s="77" t="s">
        <v>116</v>
      </c>
      <c r="E8" s="81" t="s">
        <v>44</v>
      </c>
      <c r="F8" s="14" t="s">
        <v>114</v>
      </c>
      <c r="G8" s="21">
        <v>1200000</v>
      </c>
      <c r="H8" s="20" t="s">
        <v>18</v>
      </c>
    </row>
    <row r="9" spans="1:8">
      <c r="A9" s="4">
        <v>5</v>
      </c>
      <c r="B9" s="80" t="s">
        <v>6</v>
      </c>
      <c r="C9" s="15" t="s">
        <v>19</v>
      </c>
      <c r="D9" s="77" t="s">
        <v>116</v>
      </c>
      <c r="E9" s="81" t="s">
        <v>44</v>
      </c>
      <c r="F9" s="14" t="s">
        <v>114</v>
      </c>
      <c r="G9" s="21">
        <v>750000</v>
      </c>
      <c r="H9" s="20" t="s">
        <v>18</v>
      </c>
    </row>
    <row r="10" spans="1:8">
      <c r="A10" s="4">
        <v>6</v>
      </c>
      <c r="B10" s="80" t="s">
        <v>29</v>
      </c>
      <c r="C10" s="15" t="s">
        <v>28</v>
      </c>
      <c r="D10" s="77" t="s">
        <v>117</v>
      </c>
      <c r="E10" s="82" t="s">
        <v>45</v>
      </c>
      <c r="F10" s="14" t="s">
        <v>114</v>
      </c>
      <c r="G10" s="65">
        <v>5025242</v>
      </c>
      <c r="H10" s="66" t="s">
        <v>18</v>
      </c>
    </row>
    <row r="11" spans="1:8">
      <c r="A11" s="4">
        <v>7</v>
      </c>
      <c r="B11" s="80" t="s">
        <v>4</v>
      </c>
      <c r="C11" s="15" t="s">
        <v>12</v>
      </c>
      <c r="D11" s="77" t="s">
        <v>118</v>
      </c>
      <c r="E11" s="82" t="s">
        <v>46</v>
      </c>
      <c r="F11" s="14" t="s">
        <v>114</v>
      </c>
      <c r="G11" s="21">
        <v>1400000</v>
      </c>
      <c r="H11" s="20" t="s">
        <v>18</v>
      </c>
    </row>
    <row r="12" spans="1:8">
      <c r="A12" s="4">
        <v>8</v>
      </c>
      <c r="B12" s="80" t="s">
        <v>5</v>
      </c>
      <c r="C12" s="15" t="s">
        <v>20</v>
      </c>
      <c r="D12" s="77" t="s">
        <v>184</v>
      </c>
      <c r="E12" s="78" t="s">
        <v>43</v>
      </c>
      <c r="F12" s="14" t="s">
        <v>114</v>
      </c>
      <c r="G12" s="21">
        <v>120000</v>
      </c>
      <c r="H12" s="20" t="s">
        <v>18</v>
      </c>
    </row>
    <row r="13" spans="1:8">
      <c r="A13" s="4">
        <v>9</v>
      </c>
      <c r="B13" s="83" t="s">
        <v>3</v>
      </c>
      <c r="C13" s="84" t="s">
        <v>7</v>
      </c>
      <c r="D13" s="77" t="s">
        <v>184</v>
      </c>
      <c r="E13" s="78" t="s">
        <v>43</v>
      </c>
      <c r="F13" s="14" t="s">
        <v>114</v>
      </c>
      <c r="G13" s="22">
        <v>10000000</v>
      </c>
      <c r="H13" s="23" t="s">
        <v>30</v>
      </c>
    </row>
    <row r="14" spans="1:8">
      <c r="A14" s="4">
        <v>10</v>
      </c>
      <c r="B14" s="83" t="s">
        <v>8</v>
      </c>
      <c r="C14" s="84" t="s">
        <v>9</v>
      </c>
      <c r="D14" s="77" t="s">
        <v>184</v>
      </c>
      <c r="E14" s="78" t="s">
        <v>43</v>
      </c>
      <c r="F14" s="14" t="s">
        <v>114</v>
      </c>
      <c r="G14" s="52">
        <v>5000000</v>
      </c>
      <c r="H14" s="23" t="s">
        <v>30</v>
      </c>
    </row>
    <row r="15" spans="1:8">
      <c r="A15" s="4">
        <v>11</v>
      </c>
      <c r="B15" s="83" t="s">
        <v>10</v>
      </c>
      <c r="C15" s="84" t="s">
        <v>11</v>
      </c>
      <c r="D15" s="77" t="s">
        <v>184</v>
      </c>
      <c r="E15" s="78" t="s">
        <v>43</v>
      </c>
      <c r="F15" s="14" t="s">
        <v>114</v>
      </c>
      <c r="G15" s="22">
        <v>2500000</v>
      </c>
      <c r="H15" s="23" t="s">
        <v>30</v>
      </c>
    </row>
    <row r="16" spans="1:8">
      <c r="A16" s="4">
        <v>12</v>
      </c>
      <c r="B16" s="83" t="s">
        <v>15</v>
      </c>
      <c r="C16" s="84" t="s">
        <v>21</v>
      </c>
      <c r="D16" s="77" t="s">
        <v>184</v>
      </c>
      <c r="E16" s="78" t="s">
        <v>43</v>
      </c>
      <c r="F16" s="14" t="s">
        <v>114</v>
      </c>
      <c r="G16" s="22">
        <v>2500000</v>
      </c>
      <c r="H16" s="23" t="s">
        <v>31</v>
      </c>
    </row>
    <row r="17" spans="1:8">
      <c r="A17" s="4">
        <v>13</v>
      </c>
      <c r="B17" s="85" t="s">
        <v>152</v>
      </c>
      <c r="C17" s="86" t="s">
        <v>49</v>
      </c>
      <c r="D17" s="77" t="s">
        <v>184</v>
      </c>
      <c r="E17" s="78" t="s">
        <v>43</v>
      </c>
      <c r="F17" s="14" t="s">
        <v>114</v>
      </c>
      <c r="G17" s="22">
        <v>875000</v>
      </c>
      <c r="H17" s="66" t="s">
        <v>106</v>
      </c>
    </row>
    <row r="18" spans="1:8">
      <c r="A18" s="4">
        <v>14</v>
      </c>
      <c r="B18" s="85" t="s">
        <v>73</v>
      </c>
      <c r="C18" s="87" t="s">
        <v>178</v>
      </c>
      <c r="D18" s="77" t="s">
        <v>184</v>
      </c>
      <c r="E18" s="78" t="s">
        <v>43</v>
      </c>
      <c r="F18" s="14" t="s">
        <v>114</v>
      </c>
      <c r="G18" s="65">
        <v>2000000</v>
      </c>
      <c r="H18" s="66" t="s">
        <v>18</v>
      </c>
    </row>
    <row r="19" spans="1:8">
      <c r="A19" s="4">
        <v>15</v>
      </c>
      <c r="B19" s="85" t="s">
        <v>50</v>
      </c>
      <c r="C19" s="87" t="s">
        <v>179</v>
      </c>
      <c r="D19" s="77" t="s">
        <v>184</v>
      </c>
      <c r="E19" s="78" t="s">
        <v>43</v>
      </c>
      <c r="F19" s="14" t="s">
        <v>114</v>
      </c>
      <c r="G19" s="22">
        <v>1000000</v>
      </c>
      <c r="H19" s="20" t="s">
        <v>18</v>
      </c>
    </row>
    <row r="20" spans="1:8">
      <c r="A20" s="92" t="s">
        <v>27</v>
      </c>
      <c r="B20" s="93"/>
      <c r="C20" s="93"/>
      <c r="D20" s="93"/>
      <c r="E20" s="93"/>
      <c r="F20" s="94"/>
      <c r="G20" s="10">
        <f>SUM(G5:G19)</f>
        <v>32920242</v>
      </c>
      <c r="H20" s="11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  <row r="32" spans="1:8">
      <c r="G32" s="2"/>
    </row>
    <row r="33" spans="7:7">
      <c r="G33" s="2"/>
    </row>
  </sheetData>
  <mergeCells count="6">
    <mergeCell ref="A20:F2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6776-5272-4ED0-9114-EA16A0F259B4}">
  <dimension ref="A1:H36"/>
  <sheetViews>
    <sheetView topLeftCell="A3" zoomScale="95" zoomScaleNormal="95" workbookViewId="0">
      <selection activeCell="B5" sqref="B5:E22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95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36</v>
      </c>
      <c r="C5" s="76" t="s">
        <v>40</v>
      </c>
      <c r="D5" s="77" t="s">
        <v>185</v>
      </c>
      <c r="E5" s="78" t="s">
        <v>43</v>
      </c>
      <c r="F5" s="14" t="s">
        <v>94</v>
      </c>
      <c r="G5" s="18">
        <v>2051280</v>
      </c>
      <c r="H5" s="30" t="s">
        <v>53</v>
      </c>
    </row>
    <row r="6" spans="1:8">
      <c r="A6" s="4">
        <v>2</v>
      </c>
      <c r="B6" s="75" t="s">
        <v>41</v>
      </c>
      <c r="C6" s="76" t="s">
        <v>42</v>
      </c>
      <c r="D6" s="77" t="s">
        <v>185</v>
      </c>
      <c r="E6" s="78" t="s">
        <v>43</v>
      </c>
      <c r="F6" s="14" t="s">
        <v>94</v>
      </c>
      <c r="G6" s="18">
        <v>2300000</v>
      </c>
      <c r="H6" s="15" t="s">
        <v>37</v>
      </c>
    </row>
    <row r="7" spans="1:8">
      <c r="A7" s="4">
        <v>3</v>
      </c>
      <c r="B7" s="79" t="s">
        <v>176</v>
      </c>
      <c r="C7" s="15" t="s">
        <v>177</v>
      </c>
      <c r="D7" s="77" t="s">
        <v>185</v>
      </c>
      <c r="E7" s="78" t="s">
        <v>43</v>
      </c>
      <c r="F7" s="14" t="s">
        <v>94</v>
      </c>
      <c r="G7" s="18">
        <v>200000</v>
      </c>
      <c r="H7" s="15" t="s">
        <v>17</v>
      </c>
    </row>
    <row r="8" spans="1:8">
      <c r="A8" s="4">
        <v>4</v>
      </c>
      <c r="B8" s="80" t="s">
        <v>32</v>
      </c>
      <c r="C8" s="15" t="s">
        <v>33</v>
      </c>
      <c r="D8" s="77" t="s">
        <v>97</v>
      </c>
      <c r="E8" s="81" t="s">
        <v>44</v>
      </c>
      <c r="F8" s="14" t="s">
        <v>94</v>
      </c>
      <c r="G8" s="48">
        <v>1200000</v>
      </c>
      <c r="H8" s="20" t="s">
        <v>18</v>
      </c>
    </row>
    <row r="9" spans="1:8">
      <c r="A9" s="4">
        <v>5</v>
      </c>
      <c r="B9" s="80" t="s">
        <v>6</v>
      </c>
      <c r="C9" s="15" t="s">
        <v>19</v>
      </c>
      <c r="D9" s="77" t="s">
        <v>97</v>
      </c>
      <c r="E9" s="81" t="s">
        <v>44</v>
      </c>
      <c r="F9" s="14" t="s">
        <v>94</v>
      </c>
      <c r="G9" s="48">
        <v>800000</v>
      </c>
      <c r="H9" s="20" t="s">
        <v>18</v>
      </c>
    </row>
    <row r="10" spans="1:8">
      <c r="A10" s="4">
        <v>6</v>
      </c>
      <c r="B10" s="80" t="s">
        <v>29</v>
      </c>
      <c r="C10" s="15" t="s">
        <v>28</v>
      </c>
      <c r="D10" s="77" t="s">
        <v>98</v>
      </c>
      <c r="E10" s="82" t="s">
        <v>45</v>
      </c>
      <c r="F10" s="14" t="s">
        <v>94</v>
      </c>
      <c r="G10" s="49">
        <v>7500000</v>
      </c>
      <c r="H10" s="20" t="s">
        <v>18</v>
      </c>
    </row>
    <row r="11" spans="1:8">
      <c r="A11" s="4">
        <v>7</v>
      </c>
      <c r="B11" s="80" t="s">
        <v>4</v>
      </c>
      <c r="C11" s="15" t="s">
        <v>12</v>
      </c>
      <c r="D11" s="77" t="s">
        <v>99</v>
      </c>
      <c r="E11" s="82" t="s">
        <v>46</v>
      </c>
      <c r="F11" s="14" t="s">
        <v>94</v>
      </c>
      <c r="G11" s="48">
        <v>200000</v>
      </c>
      <c r="H11" s="20" t="s">
        <v>18</v>
      </c>
    </row>
    <row r="12" spans="1:8">
      <c r="A12" s="4">
        <v>8</v>
      </c>
      <c r="B12" s="80" t="s">
        <v>5</v>
      </c>
      <c r="C12" s="15" t="s">
        <v>20</v>
      </c>
      <c r="D12" s="77" t="s">
        <v>185</v>
      </c>
      <c r="E12" s="78" t="s">
        <v>43</v>
      </c>
      <c r="F12" s="14" t="s">
        <v>94</v>
      </c>
      <c r="G12" s="48">
        <v>85000</v>
      </c>
      <c r="H12" s="20" t="s">
        <v>18</v>
      </c>
    </row>
    <row r="13" spans="1:8">
      <c r="A13" s="4">
        <v>9</v>
      </c>
      <c r="B13" s="83" t="s">
        <v>3</v>
      </c>
      <c r="C13" s="84" t="s">
        <v>7</v>
      </c>
      <c r="D13" s="77" t="s">
        <v>185</v>
      </c>
      <c r="E13" s="78" t="s">
        <v>43</v>
      </c>
      <c r="F13" s="14" t="s">
        <v>94</v>
      </c>
      <c r="G13" s="48">
        <v>10000000</v>
      </c>
      <c r="H13" s="23" t="s">
        <v>30</v>
      </c>
    </row>
    <row r="14" spans="1:8">
      <c r="A14" s="4">
        <v>10</v>
      </c>
      <c r="B14" s="83" t="s">
        <v>8</v>
      </c>
      <c r="C14" s="84" t="s">
        <v>9</v>
      </c>
      <c r="D14" s="77" t="s">
        <v>185</v>
      </c>
      <c r="E14" s="78" t="s">
        <v>43</v>
      </c>
      <c r="F14" s="14" t="s">
        <v>94</v>
      </c>
      <c r="G14" s="48">
        <v>2500000</v>
      </c>
      <c r="H14" s="23" t="s">
        <v>30</v>
      </c>
    </row>
    <row r="15" spans="1:8">
      <c r="A15" s="4">
        <v>11</v>
      </c>
      <c r="B15" s="83" t="s">
        <v>10</v>
      </c>
      <c r="C15" s="84" t="s">
        <v>11</v>
      </c>
      <c r="D15" s="77" t="s">
        <v>185</v>
      </c>
      <c r="E15" s="78" t="s">
        <v>43</v>
      </c>
      <c r="F15" s="14" t="s">
        <v>94</v>
      </c>
      <c r="G15" s="48">
        <v>3000000</v>
      </c>
      <c r="H15" s="23" t="s">
        <v>30</v>
      </c>
    </row>
    <row r="16" spans="1:8">
      <c r="A16" s="4">
        <v>12</v>
      </c>
      <c r="B16" s="83" t="s">
        <v>13</v>
      </c>
      <c r="C16" s="84" t="s">
        <v>14</v>
      </c>
      <c r="D16" s="77" t="s">
        <v>185</v>
      </c>
      <c r="E16" s="78" t="s">
        <v>43</v>
      </c>
      <c r="F16" s="14" t="s">
        <v>94</v>
      </c>
      <c r="G16" s="48">
        <v>2000000</v>
      </c>
      <c r="H16" s="23" t="s">
        <v>30</v>
      </c>
    </row>
    <row r="17" spans="1:8">
      <c r="A17" s="4">
        <v>13</v>
      </c>
      <c r="B17" s="83" t="s">
        <v>15</v>
      </c>
      <c r="C17" s="84" t="s">
        <v>21</v>
      </c>
      <c r="D17" s="77" t="s">
        <v>185</v>
      </c>
      <c r="E17" s="78" t="s">
        <v>43</v>
      </c>
      <c r="F17" s="14" t="s">
        <v>94</v>
      </c>
      <c r="G17" s="48">
        <v>1000000</v>
      </c>
      <c r="H17" s="23" t="s">
        <v>31</v>
      </c>
    </row>
    <row r="18" spans="1:8">
      <c r="A18" s="4">
        <v>14</v>
      </c>
      <c r="B18" s="75" t="s">
        <v>153</v>
      </c>
      <c r="C18" s="76" t="s">
        <v>47</v>
      </c>
      <c r="D18" s="77" t="s">
        <v>185</v>
      </c>
      <c r="E18" s="78" t="s">
        <v>43</v>
      </c>
      <c r="F18" s="14" t="s">
        <v>94</v>
      </c>
      <c r="G18" s="48">
        <v>2000000</v>
      </c>
      <c r="H18" s="23" t="s">
        <v>77</v>
      </c>
    </row>
    <row r="19" spans="1:8">
      <c r="A19" s="4">
        <v>15</v>
      </c>
      <c r="B19" s="85" t="s">
        <v>152</v>
      </c>
      <c r="C19" s="86" t="s">
        <v>49</v>
      </c>
      <c r="D19" s="77" t="s">
        <v>185</v>
      </c>
      <c r="E19" s="78" t="s">
        <v>43</v>
      </c>
      <c r="F19" s="14" t="s">
        <v>94</v>
      </c>
      <c r="G19" s="48">
        <v>900000</v>
      </c>
      <c r="H19" s="23" t="s">
        <v>78</v>
      </c>
    </row>
    <row r="20" spans="1:8">
      <c r="A20" s="4">
        <v>16</v>
      </c>
      <c r="B20" s="85" t="s">
        <v>73</v>
      </c>
      <c r="C20" s="87" t="s">
        <v>178</v>
      </c>
      <c r="D20" s="77" t="s">
        <v>185</v>
      </c>
      <c r="E20" s="78" t="s">
        <v>43</v>
      </c>
      <c r="F20" s="14" t="s">
        <v>94</v>
      </c>
      <c r="G20" s="48">
        <v>1200000</v>
      </c>
      <c r="H20" s="41" t="s">
        <v>96</v>
      </c>
    </row>
    <row r="21" spans="1:8">
      <c r="A21" s="4">
        <v>17</v>
      </c>
      <c r="B21" s="88" t="s">
        <v>156</v>
      </c>
      <c r="C21" s="89" t="s">
        <v>157</v>
      </c>
      <c r="D21" s="77" t="s">
        <v>185</v>
      </c>
      <c r="E21" s="78" t="s">
        <v>43</v>
      </c>
      <c r="F21" s="68">
        <v>904</v>
      </c>
      <c r="G21" s="69">
        <v>16793200</v>
      </c>
      <c r="H21" s="70" t="s">
        <v>158</v>
      </c>
    </row>
    <row r="22" spans="1:8">
      <c r="A22" s="4">
        <v>18</v>
      </c>
      <c r="B22" s="88" t="s">
        <v>156</v>
      </c>
      <c r="C22" s="90" t="s">
        <v>157</v>
      </c>
      <c r="D22" s="77" t="s">
        <v>185</v>
      </c>
      <c r="E22" s="78" t="s">
        <v>43</v>
      </c>
      <c r="F22" s="71" t="s">
        <v>94</v>
      </c>
      <c r="G22" s="69">
        <v>7707104</v>
      </c>
      <c r="H22" s="72" t="s">
        <v>159</v>
      </c>
    </row>
    <row r="23" spans="1:8">
      <c r="A23" s="92" t="s">
        <v>27</v>
      </c>
      <c r="B23" s="93"/>
      <c r="C23" s="93"/>
      <c r="D23" s="93"/>
      <c r="E23" s="93"/>
      <c r="F23" s="94"/>
      <c r="G23" s="10">
        <f>SUM(G5:G22)</f>
        <v>61436584</v>
      </c>
      <c r="H23" s="11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  <row r="32" spans="1:8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</sheetData>
  <mergeCells count="6">
    <mergeCell ref="A23:F23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CCA0-C3F8-4058-8A5F-C0D89CCF2A70}">
  <dimension ref="A1:H23"/>
  <sheetViews>
    <sheetView zoomScale="95" zoomScaleNormal="95" workbookViewId="0">
      <selection activeCell="B5" sqref="B5:E9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120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186</v>
      </c>
      <c r="E5" s="78" t="s">
        <v>43</v>
      </c>
      <c r="F5" s="14" t="s">
        <v>119</v>
      </c>
      <c r="G5" s="18">
        <v>300000</v>
      </c>
      <c r="H5" s="20" t="s">
        <v>37</v>
      </c>
    </row>
    <row r="6" spans="1:8">
      <c r="A6" s="4">
        <v>2</v>
      </c>
      <c r="B6" s="79" t="s">
        <v>176</v>
      </c>
      <c r="C6" s="15" t="s">
        <v>177</v>
      </c>
      <c r="D6" s="77" t="s">
        <v>186</v>
      </c>
      <c r="E6" s="78" t="s">
        <v>43</v>
      </c>
      <c r="F6" s="14" t="s">
        <v>119</v>
      </c>
      <c r="G6" s="18">
        <v>5000</v>
      </c>
      <c r="H6" s="20" t="s">
        <v>17</v>
      </c>
    </row>
    <row r="7" spans="1:8">
      <c r="A7" s="4">
        <v>3</v>
      </c>
      <c r="B7" s="80" t="s">
        <v>34</v>
      </c>
      <c r="C7" s="15" t="s">
        <v>35</v>
      </c>
      <c r="D7" s="77" t="s">
        <v>186</v>
      </c>
      <c r="E7" s="78" t="s">
        <v>43</v>
      </c>
      <c r="F7" s="14" t="s">
        <v>119</v>
      </c>
      <c r="G7" s="53">
        <v>500000</v>
      </c>
      <c r="H7" s="20" t="s">
        <v>18</v>
      </c>
    </row>
    <row r="8" spans="1:8">
      <c r="A8" s="4">
        <v>4</v>
      </c>
      <c r="B8" s="80" t="s">
        <v>6</v>
      </c>
      <c r="C8" s="15" t="s">
        <v>19</v>
      </c>
      <c r="D8" s="77" t="s">
        <v>121</v>
      </c>
      <c r="E8" s="81" t="s">
        <v>44</v>
      </c>
      <c r="F8" s="14" t="s">
        <v>119</v>
      </c>
      <c r="G8" s="53">
        <v>200000</v>
      </c>
      <c r="H8" s="20" t="s">
        <v>18</v>
      </c>
    </row>
    <row r="9" spans="1:8">
      <c r="A9" s="4">
        <v>5</v>
      </c>
      <c r="B9" s="75" t="s">
        <v>153</v>
      </c>
      <c r="C9" s="76" t="s">
        <v>47</v>
      </c>
      <c r="D9" s="77" t="s">
        <v>186</v>
      </c>
      <c r="E9" s="78" t="s">
        <v>43</v>
      </c>
      <c r="F9" s="14" t="s">
        <v>119</v>
      </c>
      <c r="G9" s="22">
        <v>1000000</v>
      </c>
      <c r="H9" s="20" t="s">
        <v>18</v>
      </c>
    </row>
    <row r="10" spans="1:8">
      <c r="A10" s="92" t="s">
        <v>27</v>
      </c>
      <c r="B10" s="93"/>
      <c r="C10" s="93"/>
      <c r="D10" s="93"/>
      <c r="E10" s="93"/>
      <c r="F10" s="94"/>
      <c r="G10" s="10">
        <f>SUM(G5:G9)</f>
        <v>2005000</v>
      </c>
      <c r="H10" s="11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</sheetData>
  <mergeCells count="6">
    <mergeCell ref="A10:F10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214-F53C-457C-9884-DE39CECAC3E8}">
  <dimension ref="A1:H29"/>
  <sheetViews>
    <sheetView zoomScale="95" zoomScaleNormal="95" workbookViewId="0">
      <selection activeCell="B5" sqref="B5:E15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79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187</v>
      </c>
      <c r="E5" s="78" t="s">
        <v>43</v>
      </c>
      <c r="F5" s="14" t="s">
        <v>80</v>
      </c>
      <c r="G5" s="42">
        <v>600000</v>
      </c>
      <c r="H5" s="20" t="s">
        <v>37</v>
      </c>
    </row>
    <row r="6" spans="1:8">
      <c r="A6" s="4">
        <v>2</v>
      </c>
      <c r="B6" s="80" t="s">
        <v>32</v>
      </c>
      <c r="C6" s="15" t="s">
        <v>33</v>
      </c>
      <c r="D6" s="77" t="s">
        <v>83</v>
      </c>
      <c r="E6" s="81" t="s">
        <v>44</v>
      </c>
      <c r="F6" s="14" t="s">
        <v>80</v>
      </c>
      <c r="G6" s="43">
        <v>2000000</v>
      </c>
      <c r="H6" s="44" t="s">
        <v>18</v>
      </c>
    </row>
    <row r="7" spans="1:8">
      <c r="A7" s="4">
        <v>3</v>
      </c>
      <c r="B7" s="80" t="s">
        <v>6</v>
      </c>
      <c r="C7" s="15" t="s">
        <v>19</v>
      </c>
      <c r="D7" s="77" t="s">
        <v>83</v>
      </c>
      <c r="E7" s="81" t="s">
        <v>44</v>
      </c>
      <c r="F7" s="14" t="s">
        <v>80</v>
      </c>
      <c r="G7" s="43">
        <v>400000</v>
      </c>
      <c r="H7" s="44" t="s">
        <v>18</v>
      </c>
    </row>
    <row r="8" spans="1:8">
      <c r="A8" s="4">
        <v>4</v>
      </c>
      <c r="B8" s="80" t="s">
        <v>29</v>
      </c>
      <c r="C8" s="15" t="s">
        <v>28</v>
      </c>
      <c r="D8" s="77" t="s">
        <v>84</v>
      </c>
      <c r="E8" s="82" t="s">
        <v>45</v>
      </c>
      <c r="F8" s="14" t="s">
        <v>80</v>
      </c>
      <c r="G8" s="43">
        <v>6000000</v>
      </c>
      <c r="H8" s="44" t="s">
        <v>18</v>
      </c>
    </row>
    <row r="9" spans="1:8">
      <c r="A9" s="4">
        <v>5</v>
      </c>
      <c r="B9" s="80" t="s">
        <v>4</v>
      </c>
      <c r="C9" s="15" t="s">
        <v>12</v>
      </c>
      <c r="D9" s="77" t="s">
        <v>85</v>
      </c>
      <c r="E9" s="82" t="s">
        <v>46</v>
      </c>
      <c r="F9" s="14" t="s">
        <v>80</v>
      </c>
      <c r="G9" s="43">
        <v>500000</v>
      </c>
      <c r="H9" s="44" t="s">
        <v>18</v>
      </c>
    </row>
    <row r="10" spans="1:8">
      <c r="A10" s="4">
        <v>6</v>
      </c>
      <c r="B10" s="83" t="s">
        <v>8</v>
      </c>
      <c r="C10" s="84" t="s">
        <v>9</v>
      </c>
      <c r="D10" s="77" t="s">
        <v>187</v>
      </c>
      <c r="E10" s="78" t="s">
        <v>43</v>
      </c>
      <c r="F10" s="14" t="s">
        <v>80</v>
      </c>
      <c r="G10" s="43">
        <v>1500000</v>
      </c>
      <c r="H10" s="44" t="s">
        <v>30</v>
      </c>
    </row>
    <row r="11" spans="1:8">
      <c r="A11" s="4">
        <v>7</v>
      </c>
      <c r="B11" s="83" t="s">
        <v>10</v>
      </c>
      <c r="C11" s="84" t="s">
        <v>11</v>
      </c>
      <c r="D11" s="77" t="s">
        <v>187</v>
      </c>
      <c r="E11" s="78" t="s">
        <v>43</v>
      </c>
      <c r="F11" s="14" t="s">
        <v>80</v>
      </c>
      <c r="G11" s="43">
        <v>1500000</v>
      </c>
      <c r="H11" s="44" t="s">
        <v>30</v>
      </c>
    </row>
    <row r="12" spans="1:8">
      <c r="A12" s="4">
        <v>8</v>
      </c>
      <c r="B12" s="83" t="s">
        <v>13</v>
      </c>
      <c r="C12" s="84" t="s">
        <v>14</v>
      </c>
      <c r="D12" s="77" t="s">
        <v>187</v>
      </c>
      <c r="E12" s="78" t="s">
        <v>43</v>
      </c>
      <c r="F12" s="14" t="s">
        <v>80</v>
      </c>
      <c r="G12" s="43">
        <v>1500000</v>
      </c>
      <c r="H12" s="44" t="s">
        <v>30</v>
      </c>
    </row>
    <row r="13" spans="1:8">
      <c r="A13" s="4">
        <v>9</v>
      </c>
      <c r="B13" s="83" t="s">
        <v>15</v>
      </c>
      <c r="C13" s="84" t="s">
        <v>21</v>
      </c>
      <c r="D13" s="77" t="s">
        <v>187</v>
      </c>
      <c r="E13" s="78" t="s">
        <v>43</v>
      </c>
      <c r="F13" s="14" t="s">
        <v>80</v>
      </c>
      <c r="G13" s="28">
        <v>100000</v>
      </c>
      <c r="H13" s="23" t="s">
        <v>31</v>
      </c>
    </row>
    <row r="14" spans="1:8">
      <c r="A14" s="4">
        <v>10</v>
      </c>
      <c r="B14" s="75" t="s">
        <v>153</v>
      </c>
      <c r="C14" s="76" t="s">
        <v>47</v>
      </c>
      <c r="D14" s="77" t="s">
        <v>187</v>
      </c>
      <c r="E14" s="78" t="s">
        <v>43</v>
      </c>
      <c r="F14" s="14" t="s">
        <v>80</v>
      </c>
      <c r="G14" s="43">
        <v>2000000</v>
      </c>
      <c r="H14" s="44" t="s">
        <v>18</v>
      </c>
    </row>
    <row r="15" spans="1:8">
      <c r="A15" s="4">
        <v>11</v>
      </c>
      <c r="B15" s="85" t="s">
        <v>152</v>
      </c>
      <c r="C15" s="86" t="s">
        <v>49</v>
      </c>
      <c r="D15" s="77" t="s">
        <v>187</v>
      </c>
      <c r="E15" s="78" t="s">
        <v>43</v>
      </c>
      <c r="F15" s="14" t="s">
        <v>80</v>
      </c>
      <c r="G15" s="43">
        <v>360000</v>
      </c>
      <c r="H15" s="44" t="s">
        <v>18</v>
      </c>
    </row>
    <row r="16" spans="1:8">
      <c r="A16" s="92" t="s">
        <v>27</v>
      </c>
      <c r="B16" s="93"/>
      <c r="C16" s="93"/>
      <c r="D16" s="93"/>
      <c r="E16" s="93"/>
      <c r="F16" s="94"/>
      <c r="G16" s="10">
        <f>SUM(G5:G15)</f>
        <v>16460000</v>
      </c>
      <c r="H16" s="11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</sheetData>
  <mergeCells count="6">
    <mergeCell ref="A16:F16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8983-9050-455C-9F2A-6E86649AB9D4}">
  <dimension ref="A1:H32"/>
  <sheetViews>
    <sheetView zoomScale="95" zoomScaleNormal="95" workbookViewId="0">
      <selection activeCell="B5" sqref="B5:E18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81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5" t="s">
        <v>41</v>
      </c>
      <c r="C5" s="76" t="s">
        <v>42</v>
      </c>
      <c r="D5" s="77" t="s">
        <v>188</v>
      </c>
      <c r="E5" s="78" t="s">
        <v>43</v>
      </c>
      <c r="F5" s="14" t="s">
        <v>82</v>
      </c>
      <c r="G5" s="18">
        <v>300000</v>
      </c>
      <c r="H5" s="15" t="s">
        <v>37</v>
      </c>
    </row>
    <row r="6" spans="1:8">
      <c r="A6" s="4">
        <v>2</v>
      </c>
      <c r="B6" s="79" t="s">
        <v>176</v>
      </c>
      <c r="C6" s="15" t="s">
        <v>177</v>
      </c>
      <c r="D6" s="77" t="s">
        <v>188</v>
      </c>
      <c r="E6" s="78" t="s">
        <v>43</v>
      </c>
      <c r="F6" s="14" t="s">
        <v>82</v>
      </c>
      <c r="G6" s="18">
        <v>150000</v>
      </c>
      <c r="H6" s="15" t="s">
        <v>17</v>
      </c>
    </row>
    <row r="7" spans="1:8">
      <c r="A7" s="4">
        <v>3</v>
      </c>
      <c r="B7" s="80" t="s">
        <v>32</v>
      </c>
      <c r="C7" s="15" t="s">
        <v>33</v>
      </c>
      <c r="D7" s="77" t="s">
        <v>91</v>
      </c>
      <c r="E7" s="81" t="s">
        <v>44</v>
      </c>
      <c r="F7" s="14" t="s">
        <v>82</v>
      </c>
      <c r="G7" s="45">
        <v>700000</v>
      </c>
      <c r="H7" s="24" t="s">
        <v>86</v>
      </c>
    </row>
    <row r="8" spans="1:8">
      <c r="A8" s="4">
        <v>4</v>
      </c>
      <c r="B8" s="80" t="s">
        <v>6</v>
      </c>
      <c r="C8" s="15" t="s">
        <v>19</v>
      </c>
      <c r="D8" s="77" t="s">
        <v>91</v>
      </c>
      <c r="E8" s="81" t="s">
        <v>44</v>
      </c>
      <c r="F8" s="14" t="s">
        <v>82</v>
      </c>
      <c r="G8" s="45">
        <v>200000</v>
      </c>
      <c r="H8" s="24" t="s">
        <v>86</v>
      </c>
    </row>
    <row r="9" spans="1:8">
      <c r="A9" s="4">
        <v>5</v>
      </c>
      <c r="B9" s="80" t="s">
        <v>29</v>
      </c>
      <c r="C9" s="15" t="s">
        <v>28</v>
      </c>
      <c r="D9" s="77" t="s">
        <v>92</v>
      </c>
      <c r="E9" s="82" t="s">
        <v>45</v>
      </c>
      <c r="F9" s="14" t="s">
        <v>82</v>
      </c>
      <c r="G9" s="27">
        <v>5000000</v>
      </c>
      <c r="H9" s="20" t="s">
        <v>155</v>
      </c>
    </row>
    <row r="10" spans="1:8">
      <c r="A10" s="4">
        <v>6</v>
      </c>
      <c r="B10" s="80" t="s">
        <v>4</v>
      </c>
      <c r="C10" s="15" t="s">
        <v>12</v>
      </c>
      <c r="D10" s="77" t="s">
        <v>93</v>
      </c>
      <c r="E10" s="82" t="s">
        <v>46</v>
      </c>
      <c r="F10" s="14" t="s">
        <v>82</v>
      </c>
      <c r="G10" s="45">
        <v>250000</v>
      </c>
      <c r="H10" s="24" t="s">
        <v>86</v>
      </c>
    </row>
    <row r="11" spans="1:8">
      <c r="A11" s="4">
        <v>7</v>
      </c>
      <c r="B11" s="83" t="s">
        <v>3</v>
      </c>
      <c r="C11" s="84" t="s">
        <v>7</v>
      </c>
      <c r="D11" s="77" t="s">
        <v>188</v>
      </c>
      <c r="E11" s="78" t="s">
        <v>43</v>
      </c>
      <c r="F11" s="14" t="s">
        <v>82</v>
      </c>
      <c r="G11" s="45">
        <v>1500000</v>
      </c>
      <c r="H11" s="24" t="s">
        <v>87</v>
      </c>
    </row>
    <row r="12" spans="1:8">
      <c r="A12" s="4">
        <v>8</v>
      </c>
      <c r="B12" s="83" t="s">
        <v>8</v>
      </c>
      <c r="C12" s="84" t="s">
        <v>9</v>
      </c>
      <c r="D12" s="77" t="s">
        <v>188</v>
      </c>
      <c r="E12" s="78" t="s">
        <v>43</v>
      </c>
      <c r="F12" s="14" t="s">
        <v>82</v>
      </c>
      <c r="G12" s="45">
        <v>1500000</v>
      </c>
      <c r="H12" s="24" t="s">
        <v>87</v>
      </c>
    </row>
    <row r="13" spans="1:8">
      <c r="A13" s="4">
        <v>9</v>
      </c>
      <c r="B13" s="83" t="s">
        <v>10</v>
      </c>
      <c r="C13" s="84" t="s">
        <v>11</v>
      </c>
      <c r="D13" s="77" t="s">
        <v>188</v>
      </c>
      <c r="E13" s="78" t="s">
        <v>43</v>
      </c>
      <c r="F13" s="14" t="s">
        <v>82</v>
      </c>
      <c r="G13" s="45">
        <v>1500000</v>
      </c>
      <c r="H13" s="24" t="s">
        <v>87</v>
      </c>
    </row>
    <row r="14" spans="1:8">
      <c r="A14" s="4">
        <v>10</v>
      </c>
      <c r="B14" s="83" t="s">
        <v>13</v>
      </c>
      <c r="C14" s="84" t="s">
        <v>14</v>
      </c>
      <c r="D14" s="77" t="s">
        <v>188</v>
      </c>
      <c r="E14" s="78" t="s">
        <v>43</v>
      </c>
      <c r="F14" s="14" t="s">
        <v>82</v>
      </c>
      <c r="G14" s="45">
        <v>1500000</v>
      </c>
      <c r="H14" s="24" t="s">
        <v>87</v>
      </c>
    </row>
    <row r="15" spans="1:8">
      <c r="A15" s="4">
        <v>11</v>
      </c>
      <c r="B15" s="83" t="s">
        <v>15</v>
      </c>
      <c r="C15" s="84" t="s">
        <v>21</v>
      </c>
      <c r="D15" s="77" t="s">
        <v>188</v>
      </c>
      <c r="E15" s="78" t="s">
        <v>43</v>
      </c>
      <c r="F15" s="14" t="s">
        <v>82</v>
      </c>
      <c r="G15" s="45">
        <v>1000000</v>
      </c>
      <c r="H15" s="24" t="s">
        <v>88</v>
      </c>
    </row>
    <row r="16" spans="1:8">
      <c r="A16" s="4">
        <v>12</v>
      </c>
      <c r="B16" s="75" t="s">
        <v>153</v>
      </c>
      <c r="C16" s="76" t="s">
        <v>47</v>
      </c>
      <c r="D16" s="77" t="s">
        <v>188</v>
      </c>
      <c r="E16" s="78" t="s">
        <v>43</v>
      </c>
      <c r="F16" s="14" t="s">
        <v>82</v>
      </c>
      <c r="G16" s="46">
        <v>1000000</v>
      </c>
      <c r="H16" s="47" t="s">
        <v>52</v>
      </c>
    </row>
    <row r="17" spans="1:8">
      <c r="A17" s="4">
        <v>13</v>
      </c>
      <c r="B17" s="75" t="s">
        <v>180</v>
      </c>
      <c r="C17" s="76" t="s">
        <v>48</v>
      </c>
      <c r="D17" s="77" t="s">
        <v>188</v>
      </c>
      <c r="E17" s="78" t="s">
        <v>43</v>
      </c>
      <c r="F17" s="14" t="s">
        <v>82</v>
      </c>
      <c r="G17" s="46">
        <v>50000</v>
      </c>
      <c r="H17" s="47" t="s">
        <v>89</v>
      </c>
    </row>
    <row r="18" spans="1:8">
      <c r="A18" s="4">
        <v>14</v>
      </c>
      <c r="B18" s="85" t="s">
        <v>73</v>
      </c>
      <c r="C18" s="87" t="s">
        <v>178</v>
      </c>
      <c r="D18" s="77" t="s">
        <v>188</v>
      </c>
      <c r="E18" s="78" t="s">
        <v>43</v>
      </c>
      <c r="F18" s="14" t="s">
        <v>82</v>
      </c>
      <c r="G18" s="45">
        <v>100000</v>
      </c>
      <c r="H18" s="24" t="s">
        <v>90</v>
      </c>
    </row>
    <row r="19" spans="1:8">
      <c r="A19" s="92" t="s">
        <v>27</v>
      </c>
      <c r="B19" s="93"/>
      <c r="C19" s="93"/>
      <c r="D19" s="93"/>
      <c r="E19" s="93"/>
      <c r="F19" s="94"/>
      <c r="G19" s="10">
        <f>SUM(G5:G18)</f>
        <v>14750000</v>
      </c>
      <c r="H19" s="11"/>
    </row>
    <row r="20" spans="1:8">
      <c r="G20" s="2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  <row r="32" spans="1:8">
      <c r="G32" s="2"/>
    </row>
  </sheetData>
  <mergeCells count="6">
    <mergeCell ref="A19:F19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E41B-FEE3-420E-AECA-1FD541CE7E08}">
  <dimension ref="A1:H31"/>
  <sheetViews>
    <sheetView zoomScale="95" zoomScaleNormal="95" workbookViewId="0">
      <selection activeCell="D20" sqref="D20"/>
    </sheetView>
  </sheetViews>
  <sheetFormatPr defaultColWidth="9" defaultRowHeight="14.5"/>
  <cols>
    <col min="1" max="1" width="4.7265625" customWidth="1"/>
    <col min="3" max="3" width="26.6328125" customWidth="1"/>
    <col min="4" max="4" width="17.08984375" customWidth="1"/>
    <col min="5" max="5" width="16.1796875" customWidth="1"/>
    <col min="6" max="6" width="10.90625" customWidth="1"/>
    <col min="7" max="7" width="14.453125" style="1" customWidth="1"/>
    <col min="8" max="8" width="54.81640625" customWidth="1"/>
    <col min="9" max="9" width="3.7265625" customWidth="1"/>
  </cols>
  <sheetData>
    <row r="1" spans="1:8" ht="18.5" customHeight="1">
      <c r="A1" s="95" t="s">
        <v>26</v>
      </c>
      <c r="B1" s="95"/>
      <c r="C1" s="95"/>
      <c r="D1" s="95"/>
      <c r="E1" s="95"/>
      <c r="F1" s="95"/>
      <c r="G1" s="95"/>
      <c r="H1" s="95"/>
    </row>
    <row r="2" spans="1:8" ht="18.5" customHeight="1">
      <c r="A2" s="16" t="s">
        <v>128</v>
      </c>
      <c r="B2" s="16"/>
      <c r="C2" s="17"/>
      <c r="D2" s="3"/>
      <c r="E2" s="3"/>
      <c r="F2" s="3"/>
      <c r="G2" s="3"/>
      <c r="H2" s="3"/>
    </row>
    <row r="3" spans="1:8" ht="15.5">
      <c r="A3" s="96" t="s">
        <v>0</v>
      </c>
      <c r="B3" s="98" t="s">
        <v>22</v>
      </c>
      <c r="C3" s="99"/>
      <c r="D3" s="98" t="s">
        <v>23</v>
      </c>
      <c r="E3" s="99"/>
      <c r="F3" s="12" t="s">
        <v>38</v>
      </c>
      <c r="G3" s="96" t="s">
        <v>25</v>
      </c>
      <c r="H3" s="8" t="s">
        <v>2</v>
      </c>
    </row>
    <row r="4" spans="1:8" ht="15.5">
      <c r="A4" s="97"/>
      <c r="B4" s="5" t="s">
        <v>1</v>
      </c>
      <c r="C4" s="6" t="s">
        <v>16</v>
      </c>
      <c r="D4" s="7" t="s">
        <v>24</v>
      </c>
      <c r="E4" s="7" t="s">
        <v>16</v>
      </c>
      <c r="F4" s="13" t="s">
        <v>39</v>
      </c>
      <c r="G4" s="97"/>
      <c r="H4" s="9"/>
    </row>
    <row r="5" spans="1:8">
      <c r="A5" s="4">
        <v>1</v>
      </c>
      <c r="B5" s="79" t="s">
        <v>176</v>
      </c>
      <c r="C5" s="15" t="s">
        <v>177</v>
      </c>
      <c r="D5" s="77" t="s">
        <v>189</v>
      </c>
      <c r="E5" s="78" t="s">
        <v>43</v>
      </c>
      <c r="F5" s="14" t="s">
        <v>129</v>
      </c>
      <c r="G5" s="18">
        <v>250000</v>
      </c>
      <c r="H5" s="15" t="s">
        <v>17</v>
      </c>
    </row>
    <row r="6" spans="1:8">
      <c r="A6" s="4">
        <v>2</v>
      </c>
      <c r="B6" s="80" t="s">
        <v>32</v>
      </c>
      <c r="C6" s="15" t="s">
        <v>33</v>
      </c>
      <c r="D6" s="77" t="s">
        <v>135</v>
      </c>
      <c r="E6" s="81" t="s">
        <v>44</v>
      </c>
      <c r="F6" s="14" t="s">
        <v>129</v>
      </c>
      <c r="G6" s="56">
        <v>1500000</v>
      </c>
      <c r="H6" s="19" t="s">
        <v>130</v>
      </c>
    </row>
    <row r="7" spans="1:8">
      <c r="A7" s="4">
        <v>3</v>
      </c>
      <c r="B7" s="80" t="s">
        <v>6</v>
      </c>
      <c r="C7" s="15" t="s">
        <v>19</v>
      </c>
      <c r="D7" s="77" t="s">
        <v>135</v>
      </c>
      <c r="E7" s="81" t="s">
        <v>44</v>
      </c>
      <c r="F7" s="14" t="s">
        <v>129</v>
      </c>
      <c r="G7" s="25">
        <v>270000</v>
      </c>
      <c r="H7" s="20" t="s">
        <v>131</v>
      </c>
    </row>
    <row r="8" spans="1:8">
      <c r="A8" s="4">
        <v>4</v>
      </c>
      <c r="B8" s="80" t="s">
        <v>29</v>
      </c>
      <c r="C8" s="15" t="s">
        <v>28</v>
      </c>
      <c r="D8" s="77" t="s">
        <v>136</v>
      </c>
      <c r="E8" s="82" t="s">
        <v>45</v>
      </c>
      <c r="F8" s="14" t="s">
        <v>129</v>
      </c>
      <c r="G8" s="25">
        <v>4000000</v>
      </c>
      <c r="H8" s="20" t="s">
        <v>130</v>
      </c>
    </row>
    <row r="9" spans="1:8">
      <c r="A9" s="4">
        <v>5</v>
      </c>
      <c r="B9" s="80" t="s">
        <v>4</v>
      </c>
      <c r="C9" s="15" t="s">
        <v>12</v>
      </c>
      <c r="D9" s="77" t="s">
        <v>137</v>
      </c>
      <c r="E9" s="82" t="s">
        <v>46</v>
      </c>
      <c r="F9" s="14" t="s">
        <v>129</v>
      </c>
      <c r="G9" s="25">
        <v>200000</v>
      </c>
      <c r="H9" s="19" t="s">
        <v>130</v>
      </c>
    </row>
    <row r="10" spans="1:8">
      <c r="A10" s="4">
        <v>6</v>
      </c>
      <c r="B10" s="83" t="s">
        <v>3</v>
      </c>
      <c r="C10" s="84" t="s">
        <v>7</v>
      </c>
      <c r="D10" s="77" t="s">
        <v>189</v>
      </c>
      <c r="E10" s="78" t="s">
        <v>43</v>
      </c>
      <c r="F10" s="14" t="s">
        <v>129</v>
      </c>
      <c r="G10" s="25">
        <v>3500000</v>
      </c>
      <c r="H10" s="23" t="s">
        <v>30</v>
      </c>
    </row>
    <row r="11" spans="1:8">
      <c r="A11" s="4">
        <v>7</v>
      </c>
      <c r="B11" s="83" t="s">
        <v>8</v>
      </c>
      <c r="C11" s="84" t="s">
        <v>9</v>
      </c>
      <c r="D11" s="77" t="s">
        <v>189</v>
      </c>
      <c r="E11" s="78" t="s">
        <v>43</v>
      </c>
      <c r="F11" s="14" t="s">
        <v>129</v>
      </c>
      <c r="G11" s="25">
        <v>1800000</v>
      </c>
      <c r="H11" s="23" t="s">
        <v>30</v>
      </c>
    </row>
    <row r="12" spans="1:8">
      <c r="A12" s="4">
        <v>8</v>
      </c>
      <c r="B12" s="83" t="s">
        <v>10</v>
      </c>
      <c r="C12" s="84" t="s">
        <v>11</v>
      </c>
      <c r="D12" s="77" t="s">
        <v>189</v>
      </c>
      <c r="E12" s="78" t="s">
        <v>43</v>
      </c>
      <c r="F12" s="14" t="s">
        <v>129</v>
      </c>
      <c r="G12" s="25">
        <v>1200000</v>
      </c>
      <c r="H12" s="23" t="s">
        <v>30</v>
      </c>
    </row>
    <row r="13" spans="1:8">
      <c r="A13" s="4">
        <v>9</v>
      </c>
      <c r="B13" s="83" t="s">
        <v>13</v>
      </c>
      <c r="C13" s="84" t="s">
        <v>14</v>
      </c>
      <c r="D13" s="77" t="s">
        <v>189</v>
      </c>
      <c r="E13" s="78" t="s">
        <v>43</v>
      </c>
      <c r="F13" s="14" t="s">
        <v>129</v>
      </c>
      <c r="G13" s="25">
        <v>1000000</v>
      </c>
      <c r="H13" s="23" t="s">
        <v>30</v>
      </c>
    </row>
    <row r="14" spans="1:8">
      <c r="A14" s="4">
        <v>10</v>
      </c>
      <c r="B14" s="83" t="s">
        <v>15</v>
      </c>
      <c r="C14" s="84" t="s">
        <v>21</v>
      </c>
      <c r="D14" s="77" t="s">
        <v>189</v>
      </c>
      <c r="E14" s="78" t="s">
        <v>43</v>
      </c>
      <c r="F14" s="14" t="s">
        <v>129</v>
      </c>
      <c r="G14" s="57">
        <v>1500000</v>
      </c>
      <c r="H14" s="23" t="s">
        <v>31</v>
      </c>
    </row>
    <row r="15" spans="1:8">
      <c r="A15" s="4">
        <v>11</v>
      </c>
      <c r="B15" s="75" t="s">
        <v>153</v>
      </c>
      <c r="C15" s="76" t="s">
        <v>47</v>
      </c>
      <c r="D15" s="77" t="s">
        <v>189</v>
      </c>
      <c r="E15" s="78" t="s">
        <v>43</v>
      </c>
      <c r="F15" s="14" t="s">
        <v>129</v>
      </c>
      <c r="G15" s="57">
        <v>2000000</v>
      </c>
      <c r="H15" s="58" t="s">
        <v>132</v>
      </c>
    </row>
    <row r="16" spans="1:8">
      <c r="A16" s="4">
        <v>12</v>
      </c>
      <c r="B16" s="85" t="s">
        <v>152</v>
      </c>
      <c r="C16" s="86" t="s">
        <v>49</v>
      </c>
      <c r="D16" s="77" t="s">
        <v>189</v>
      </c>
      <c r="E16" s="78" t="s">
        <v>43</v>
      </c>
      <c r="F16" s="14" t="s">
        <v>129</v>
      </c>
      <c r="G16" s="57">
        <v>500000</v>
      </c>
      <c r="H16" s="58" t="s">
        <v>133</v>
      </c>
    </row>
    <row r="17" spans="1:8">
      <c r="A17" s="4">
        <v>13</v>
      </c>
      <c r="B17" s="85" t="s">
        <v>73</v>
      </c>
      <c r="C17" s="87" t="s">
        <v>178</v>
      </c>
      <c r="D17" s="77" t="s">
        <v>189</v>
      </c>
      <c r="E17" s="78" t="s">
        <v>43</v>
      </c>
      <c r="F17" s="14" t="s">
        <v>129</v>
      </c>
      <c r="G17" s="25">
        <v>2000000</v>
      </c>
      <c r="H17" s="20" t="s">
        <v>134</v>
      </c>
    </row>
    <row r="18" spans="1:8">
      <c r="A18" s="92" t="s">
        <v>27</v>
      </c>
      <c r="B18" s="93"/>
      <c r="C18" s="93"/>
      <c r="D18" s="93"/>
      <c r="E18" s="93"/>
      <c r="F18" s="94"/>
      <c r="G18" s="10">
        <f>SUM(G5:G17)</f>
        <v>19720000</v>
      </c>
      <c r="H18" s="11"/>
    </row>
    <row r="19" spans="1:8">
      <c r="G19" s="2"/>
    </row>
    <row r="20" spans="1:8">
      <c r="G20" s="2"/>
    </row>
    <row r="21" spans="1:8">
      <c r="G21" s="2"/>
    </row>
    <row r="22" spans="1:8">
      <c r="G22" s="2"/>
    </row>
    <row r="23" spans="1:8">
      <c r="G23" s="2"/>
    </row>
    <row r="24" spans="1:8">
      <c r="G24" s="2"/>
    </row>
    <row r="25" spans="1:8">
      <c r="G25" s="2"/>
    </row>
    <row r="26" spans="1:8">
      <c r="G26" s="2"/>
    </row>
    <row r="27" spans="1:8">
      <c r="G27" s="2"/>
    </row>
    <row r="28" spans="1:8">
      <c r="G28" s="2"/>
    </row>
    <row r="29" spans="1:8">
      <c r="G29" s="2"/>
    </row>
    <row r="30" spans="1:8">
      <c r="G30" s="2"/>
    </row>
    <row r="31" spans="1:8">
      <c r="G31" s="2"/>
    </row>
  </sheetData>
  <mergeCells count="6">
    <mergeCell ref="A18:F18"/>
    <mergeCell ref="A1:H1"/>
    <mergeCell ref="A3:A4"/>
    <mergeCell ref="B3:C3"/>
    <mergeCell ref="D3:E3"/>
    <mergeCell ref="G3:G4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REKAP</vt:lpstr>
      <vt:lpstr>901</vt:lpstr>
      <vt:lpstr>902</vt:lpstr>
      <vt:lpstr>903</vt:lpstr>
      <vt:lpstr>904</vt:lpstr>
      <vt:lpstr>921</vt:lpstr>
      <vt:lpstr>931</vt:lpstr>
      <vt:lpstr>932</vt:lpstr>
      <vt:lpstr>933</vt:lpstr>
      <vt:lpstr>934</vt:lpstr>
      <vt:lpstr>935</vt:lpstr>
      <vt:lpstr>936</vt:lpstr>
      <vt:lpstr>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</dc:creator>
  <cp:lastModifiedBy>ASUS</cp:lastModifiedBy>
  <cp:lastPrinted>2022-12-30T02:46:05Z</cp:lastPrinted>
  <dcterms:created xsi:type="dcterms:W3CDTF">2022-01-07T10:21:00Z</dcterms:created>
  <dcterms:modified xsi:type="dcterms:W3CDTF">2022-12-30T02:46:13Z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0B6304F47AD445B09AC9C0F185AE90DC</vt:lpwstr>
  </property>
  <property fmtid="{D5CDD505-2E9C-101B-9397-08002B2CF9AE}" pid="3" name="KSOProductBuildVer">
    <vt:lpwstr>1033-11.2.0.11029</vt:lpwstr>
  </property>
</Properties>
</file>