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ables/table1.xml><?xml version="1.0" encoding="utf-8"?>
<table xmlns="http://schemas.openxmlformats.org/spreadsheetml/2006/main" id="1" name="VulnerabilityTable" displayName="VulnerabilityTable" ref="A1:D59" headerRowCount="1">
  <autoFilter ref="A1:D59"/>
  <tableColumns count="4">
    <tableColumn id="1" name="Tag"/>
    <tableColumn id="2" name="CVE ID"/>
    <tableColumn id="3" name="CVE Title"/>
    <tableColumn id="4" name="Severity"/>
  </tableColumns>
  <tableStyleInfo name="TableStyleMedium6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59"/>
  <sheetViews>
    <sheetView workbookViewId="0">
      <selection activeCell="A1" sqref="A1"/>
    </sheetView>
  </sheetViews>
  <sheetFormatPr baseColWidth="8" defaultRowHeight="15"/>
  <cols>
    <col width="52" customWidth="1" min="1" max="1"/>
    <col width="20" customWidth="1" min="2" max="2"/>
    <col width="100" customWidth="1" min="3" max="3"/>
    <col width="11" customWidth="1" min="4" max="4"/>
  </cols>
  <sheetData>
    <row r="1">
      <c r="A1" s="1" t="inlineStr">
        <is>
          <t>Tag</t>
        </is>
      </c>
      <c r="B1" s="1" t="inlineStr">
        <is>
          <t>CVE ID</t>
        </is>
      </c>
      <c r="C1" s="1" t="inlineStr">
        <is>
          <t>CVE Title</t>
        </is>
      </c>
      <c r="D1" s="1" t="inlineStr">
        <is>
          <t>Severity</t>
        </is>
      </c>
    </row>
    <row r="2">
      <c r="A2" t="inlineStr">
        <is>
          <t>Azure Data Science Virtual Machines</t>
        </is>
      </c>
      <c r="B2">
        <f>HYPERLINK("https://msrc.microsoft.com/update-guide/en-US/advisory/CVE-2024-37325", "CVE-2024-37325")</f>
        <v/>
      </c>
      <c r="C2" t="inlineStr">
        <is>
          <t>Azure Science Virtual Machine (DSVM) Elevation of Privilege Vulnerability</t>
        </is>
      </c>
      <c r="D2" t="inlineStr">
        <is>
          <t>Important</t>
        </is>
      </c>
    </row>
    <row r="3">
      <c r="A3" t="inlineStr">
        <is>
          <t>Azure File Sync</t>
        </is>
      </c>
      <c r="B3">
        <f>HYPERLINK("https://msrc.microsoft.com/update-guide/en-US/advisory/CVE-2024-35253", "CVE-2024-35253")</f>
        <v/>
      </c>
      <c r="C3" t="inlineStr">
        <is>
          <t>Microsoft Azure File Sync Elevation of Privilege Vulnerability</t>
        </is>
      </c>
      <c r="D3" t="inlineStr">
        <is>
          <t>Important</t>
        </is>
      </c>
    </row>
    <row r="4">
      <c r="A4" t="inlineStr">
        <is>
          <t>Azure Monitor</t>
        </is>
      </c>
      <c r="B4">
        <f>HYPERLINK("https://msrc.microsoft.com/update-guide/en-US/advisory/CVE-2024-35254", "CVE-2024-35254")</f>
        <v/>
      </c>
      <c r="C4" t="inlineStr">
        <is>
          <t>Azure Monitor Agent Elevation of Privilege Vulnerability</t>
        </is>
      </c>
      <c r="D4" t="inlineStr">
        <is>
          <t>Important</t>
        </is>
      </c>
    </row>
    <row r="5">
      <c r="A5" t="inlineStr">
        <is>
          <t>Azure SDK</t>
        </is>
      </c>
      <c r="B5">
        <f>HYPERLINK("https://msrc.microsoft.com/update-guide/en-US/advisory/CVE-2024-35255", "CVE-2024-35255")</f>
        <v/>
      </c>
      <c r="C5" t="inlineStr">
        <is>
          <t>Azure Identity Libraries and Microsoft Authentication Library Elevation of Privilege Vulnerability</t>
        </is>
      </c>
      <c r="D5" t="inlineStr">
        <is>
          <t>Important</t>
        </is>
      </c>
    </row>
    <row r="6">
      <c r="A6" t="inlineStr">
        <is>
          <t>Azure Storage Library</t>
        </is>
      </c>
      <c r="B6">
        <f>HYPERLINK("https://msrc.microsoft.com/update-guide/en-US/advisory/CVE-2024-35252", "CVE-2024-35252")</f>
        <v/>
      </c>
      <c r="C6" t="inlineStr">
        <is>
          <t>Azure Storage Movement Client Library Denial of Service Vulnerability</t>
        </is>
      </c>
      <c r="D6" t="inlineStr">
        <is>
          <t>Important</t>
        </is>
      </c>
    </row>
    <row r="7">
      <c r="A7" t="inlineStr">
        <is>
          <t>Dynamics Business Central</t>
        </is>
      </c>
      <c r="B7">
        <f>HYPERLINK("https://msrc.microsoft.com/update-guide/en-US/advisory/CVE-2024-35248", "CVE-2024-35248")</f>
        <v/>
      </c>
      <c r="C7" t="inlineStr">
        <is>
          <t>Microsoft Dynamics 365 Business Central Elevation of Privilege Vulnerability</t>
        </is>
      </c>
      <c r="D7" t="inlineStr">
        <is>
          <t>Important</t>
        </is>
      </c>
    </row>
    <row r="8">
      <c r="A8" t="inlineStr">
        <is>
          <t>Dynamics Business Central</t>
        </is>
      </c>
      <c r="B8">
        <f>HYPERLINK("https://msrc.microsoft.com/update-guide/en-US/advisory/CVE-2024-35249", "CVE-2024-35249")</f>
        <v/>
      </c>
      <c r="C8" t="inlineStr">
        <is>
          <t>Microsoft Dynamics 365 Business Central Remote Code Execution Vulnerability</t>
        </is>
      </c>
      <c r="D8" t="inlineStr">
        <is>
          <t>Important</t>
        </is>
      </c>
    </row>
    <row r="9">
      <c r="A9" t="inlineStr">
        <is>
          <t>Microsoft Dynamics</t>
        </is>
      </c>
      <c r="B9">
        <f>HYPERLINK("https://msrc.microsoft.com/update-guide/en-US/advisory/CVE-2024-35263", "CVE-2024-35263")</f>
        <v/>
      </c>
      <c r="C9" t="inlineStr">
        <is>
          <t>Microsoft Dynamics 365 (On-Premises) Information Disclosure Vulnerability</t>
        </is>
      </c>
      <c r="D9" t="inlineStr">
        <is>
          <t>Important</t>
        </is>
      </c>
    </row>
    <row r="10">
      <c r="A10" t="inlineStr">
        <is>
          <t>Microsoft Edge (Chromium-based)</t>
        </is>
      </c>
      <c r="B10">
        <f>HYPERLINK("https://msrc.microsoft.com/update-guide/en-US/advisory/CVE-2024-5498", "CVE-2024-5498")</f>
        <v/>
      </c>
      <c r="C10" t="inlineStr">
        <is>
          <t>Chromium: CVE-2024-5498 Use after free in Presentation API</t>
        </is>
      </c>
      <c r="D10" t="inlineStr">
        <is>
          <t>Unknown</t>
        </is>
      </c>
    </row>
    <row r="11">
      <c r="A11" t="inlineStr">
        <is>
          <t>Microsoft Edge (Chromium-based)</t>
        </is>
      </c>
      <c r="B11">
        <f>HYPERLINK("https://msrc.microsoft.com/update-guide/en-US/advisory/CVE-2024-5493", "CVE-2024-5493")</f>
        <v/>
      </c>
      <c r="C11" t="inlineStr">
        <is>
          <t>Chromium: CVE-2024-5493 Heap buffer overflow in WebRTC</t>
        </is>
      </c>
      <c r="D11" t="inlineStr">
        <is>
          <t>Unknown</t>
        </is>
      </c>
    </row>
    <row r="12">
      <c r="A12" t="inlineStr">
        <is>
          <t>Microsoft Edge (Chromium-based)</t>
        </is>
      </c>
      <c r="B12">
        <f>HYPERLINK("https://msrc.microsoft.com/update-guide/en-US/advisory/CVE-2024-5497", "CVE-2024-5497")</f>
        <v/>
      </c>
      <c r="C12" t="inlineStr">
        <is>
          <t>Chromium: CVE-2024-5497 Out of bounds memory access in Keyboard Inputs</t>
        </is>
      </c>
      <c r="D12" t="inlineStr">
        <is>
          <t>Unknown</t>
        </is>
      </c>
    </row>
    <row r="13">
      <c r="A13" t="inlineStr">
        <is>
          <t>Microsoft Edge (Chromium-based)</t>
        </is>
      </c>
      <c r="B13">
        <f>HYPERLINK("https://msrc.microsoft.com/update-guide/en-US/advisory/CVE-2024-5495", "CVE-2024-5495")</f>
        <v/>
      </c>
      <c r="C13" t="inlineStr">
        <is>
          <t>Chromium: CVE-2024-5495 Use after free in Dawn</t>
        </is>
      </c>
      <c r="D13" t="inlineStr">
        <is>
          <t>Unknown</t>
        </is>
      </c>
    </row>
    <row r="14">
      <c r="A14" t="inlineStr">
        <is>
          <t>Microsoft Edge (Chromium-based)</t>
        </is>
      </c>
      <c r="B14">
        <f>HYPERLINK("https://msrc.microsoft.com/update-guide/en-US/advisory/CVE-2024-5499", "CVE-2024-5499")</f>
        <v/>
      </c>
      <c r="C14" t="inlineStr">
        <is>
          <t>Chromium: CVE-2024-5499 Out of bounds write in Streams API</t>
        </is>
      </c>
      <c r="D14" t="inlineStr">
        <is>
          <t>Unknown</t>
        </is>
      </c>
    </row>
    <row r="15">
      <c r="A15" t="inlineStr">
        <is>
          <t>Microsoft Edge (Chromium-based)</t>
        </is>
      </c>
      <c r="B15">
        <f>HYPERLINK("https://msrc.microsoft.com/update-guide/en-US/advisory/CVE-2024-5494", "CVE-2024-5494")</f>
        <v/>
      </c>
      <c r="C15" t="inlineStr">
        <is>
          <t>Chromium: CVE-2024-5494 Use after free in Dawn</t>
        </is>
      </c>
      <c r="D15" t="inlineStr">
        <is>
          <t>Unknown</t>
        </is>
      </c>
    </row>
    <row r="16">
      <c r="A16" t="inlineStr">
        <is>
          <t>Microsoft Edge (Chromium-based)</t>
        </is>
      </c>
      <c r="B16">
        <f>HYPERLINK("https://msrc.microsoft.com/update-guide/en-US/advisory/CVE-2024-5496", "CVE-2024-5496")</f>
        <v/>
      </c>
      <c r="C16" t="inlineStr">
        <is>
          <t>Chromium: CVE-2024-5496 Use after free in Media Session</t>
        </is>
      </c>
      <c r="D16" t="inlineStr">
        <is>
          <t>Unknown</t>
        </is>
      </c>
    </row>
    <row r="17">
      <c r="A17" t="inlineStr">
        <is>
          <t>Microsoft Office</t>
        </is>
      </c>
      <c r="B17">
        <f>HYPERLINK("https://msrc.microsoft.com/update-guide/en-US/advisory/CVE-2024-30101", "CVE-2024-30101")</f>
        <v/>
      </c>
      <c r="C17" t="inlineStr">
        <is>
          <t>Microsoft Office Remote Code Execution Vulnerability</t>
        </is>
      </c>
      <c r="D17" t="inlineStr">
        <is>
          <t>Important</t>
        </is>
      </c>
    </row>
    <row r="18">
      <c r="A18" t="inlineStr">
        <is>
          <t>Microsoft Office</t>
        </is>
      </c>
      <c r="B18">
        <f>HYPERLINK("https://msrc.microsoft.com/update-guide/en-US/advisory/CVE-2024-30104", "CVE-2024-30104")</f>
        <v/>
      </c>
      <c r="C18" t="inlineStr">
        <is>
          <t>Microsoft Office Remote Code Execution Vulnerability</t>
        </is>
      </c>
      <c r="D18" t="inlineStr">
        <is>
          <t>Important</t>
        </is>
      </c>
    </row>
    <row r="19">
      <c r="A19" t="inlineStr">
        <is>
          <t>Microsoft Office Outlook</t>
        </is>
      </c>
      <c r="B19">
        <f>HYPERLINK("https://msrc.microsoft.com/update-guide/en-US/advisory/CVE-2024-30103", "CVE-2024-30103")</f>
        <v/>
      </c>
      <c r="C19" t="inlineStr">
        <is>
          <t>Microsoft Outlook Remote Code Execution Vulnerability</t>
        </is>
      </c>
      <c r="D19" t="inlineStr">
        <is>
          <t>Important</t>
        </is>
      </c>
    </row>
    <row r="20">
      <c r="A20" t="inlineStr">
        <is>
          <t>Microsoft Office SharePoint</t>
        </is>
      </c>
      <c r="B20">
        <f>HYPERLINK("https://msrc.microsoft.com/update-guide/en-US/advisory/CVE-2024-30100", "CVE-2024-30100")</f>
        <v/>
      </c>
      <c r="C20" t="inlineStr">
        <is>
          <t>Microsoft SharePoint Server Remote Code Execution Vulnerability</t>
        </is>
      </c>
      <c r="D20" t="inlineStr">
        <is>
          <t>Important</t>
        </is>
      </c>
    </row>
    <row r="21">
      <c r="A21" t="inlineStr">
        <is>
          <t>Microsoft Office Word</t>
        </is>
      </c>
      <c r="B21">
        <f>HYPERLINK("https://msrc.microsoft.com/update-guide/en-US/advisory/CVE-2024-30102", "CVE-2024-30102")</f>
        <v/>
      </c>
      <c r="C21" t="inlineStr">
        <is>
          <t>Microsoft Office Remote Code Execution Vulnerability</t>
        </is>
      </c>
      <c r="D21" t="inlineStr">
        <is>
          <t>Important</t>
        </is>
      </c>
    </row>
    <row r="22">
      <c r="A22" t="inlineStr">
        <is>
          <t>Microsoft Streaming Service</t>
        </is>
      </c>
      <c r="B22">
        <f>HYPERLINK("https://msrc.microsoft.com/update-guide/en-US/advisory/CVE-2024-30090", "CVE-2024-30090")</f>
        <v/>
      </c>
      <c r="C22" t="inlineStr">
        <is>
          <t>Microsoft Streaming Service Elevation of Privilege Vulnerability</t>
        </is>
      </c>
      <c r="D22" t="inlineStr">
        <is>
          <t>Important</t>
        </is>
      </c>
    </row>
    <row r="23">
      <c r="A23" t="inlineStr">
        <is>
          <t>Microsoft Streaming Service</t>
        </is>
      </c>
      <c r="B23">
        <f>HYPERLINK("https://msrc.microsoft.com/update-guide/en-US/advisory/CVE-2024-30089", "CVE-2024-30089")</f>
        <v/>
      </c>
      <c r="C23" t="inlineStr">
        <is>
          <t>Microsoft Streaming Service Elevation of Privilege Vulnerability</t>
        </is>
      </c>
      <c r="D23" t="inlineStr">
        <is>
          <t>Important</t>
        </is>
      </c>
    </row>
    <row r="24">
      <c r="A24" t="inlineStr">
        <is>
          <t>Microsoft WDAC OLE DB provider for SQL</t>
        </is>
      </c>
      <c r="B24">
        <f>HYPERLINK("https://msrc.microsoft.com/update-guide/en-US/advisory/CVE-2024-30077", "CVE-2024-30077")</f>
        <v/>
      </c>
      <c r="C24" t="inlineStr">
        <is>
          <t>Windows OLE Remote Code Execution Vulnerability</t>
        </is>
      </c>
      <c r="D24" t="inlineStr">
        <is>
          <t>Important</t>
        </is>
      </c>
    </row>
    <row r="25">
      <c r="A25" t="inlineStr">
        <is>
          <t>Microsoft Windows</t>
        </is>
      </c>
      <c r="B25">
        <f>HYPERLINK("https://msrc.microsoft.com/update-guide/en-US/advisory/CVE-2023-50868", "CVE-2023-50868")</f>
        <v/>
      </c>
      <c r="C25" t="inlineStr">
        <is>
          <t>MITRE: CVE-2023-50868 NSEC3 closest encloser proof can exhaust CPU</t>
        </is>
      </c>
      <c r="D25" t="inlineStr">
        <is>
          <t>Important</t>
        </is>
      </c>
    </row>
    <row r="26">
      <c r="A26" t="inlineStr">
        <is>
          <t>Microsoft Windows Speech</t>
        </is>
      </c>
      <c r="B26">
        <f>HYPERLINK("https://msrc.microsoft.com/update-guide/en-US/advisory/CVE-2024-30097", "CVE-2024-30097")</f>
        <v/>
      </c>
      <c r="C26" t="inlineStr">
        <is>
          <t>Microsoft Speech Application Programming Interface (SAPI) Remote Code Execution Vulnerability</t>
        </is>
      </c>
      <c r="D26" t="inlineStr">
        <is>
          <t>Important</t>
        </is>
      </c>
    </row>
    <row r="27">
      <c r="A27" t="inlineStr">
        <is>
          <t>Visual Studio</t>
        </is>
      </c>
      <c r="B27">
        <f>HYPERLINK("https://msrc.microsoft.com/update-guide/en-US/advisory/CVE-2024-30052", "CVE-2024-30052")</f>
        <v/>
      </c>
      <c r="C27" t="inlineStr">
        <is>
          <t>Visual Studio Remote Code Execution Vulnerability</t>
        </is>
      </c>
      <c r="D27" t="inlineStr">
        <is>
          <t>Important</t>
        </is>
      </c>
    </row>
    <row r="28">
      <c r="A28" t="inlineStr">
        <is>
          <t>Visual Studio</t>
        </is>
      </c>
      <c r="B28">
        <f>HYPERLINK("https://msrc.microsoft.com/update-guide/en-US/advisory/CVE-2024-29060", "CVE-2024-29060")</f>
        <v/>
      </c>
      <c r="C28" t="inlineStr">
        <is>
          <t>Visual Studio Elevation of Privilege Vulnerability</t>
        </is>
      </c>
      <c r="D28" t="inlineStr">
        <is>
          <t>Important</t>
        </is>
      </c>
    </row>
    <row r="29">
      <c r="A29" t="inlineStr">
        <is>
          <t>Visual Studio</t>
        </is>
      </c>
      <c r="B29">
        <f>HYPERLINK("https://msrc.microsoft.com/update-guide/en-US/advisory/CVE-2024-29187", "CVE-2024-29187")</f>
        <v/>
      </c>
      <c r="C29" t="inlineStr">
        <is>
          <t>GitHub: CVE-2024-29187 WiX Burn-based bundles are vulnerable to binary hijack when run as SYSTEM</t>
        </is>
      </c>
      <c r="D29" t="inlineStr">
        <is>
          <t>Important</t>
        </is>
      </c>
    </row>
    <row r="30">
      <c r="A30" t="inlineStr">
        <is>
          <t>Windows Cloud Files Mini Filter Driver</t>
        </is>
      </c>
      <c r="B30">
        <f>HYPERLINK("https://msrc.microsoft.com/update-guide/en-US/advisory/CVE-2024-30085", "CVE-2024-30085")</f>
        <v/>
      </c>
      <c r="C30" t="inlineStr">
        <is>
          <t>Windows Cloud Files Mini Filter Driver Elevation of Privilege Vulnerability</t>
        </is>
      </c>
      <c r="D30" t="inlineStr">
        <is>
          <t>Important</t>
        </is>
      </c>
    </row>
    <row r="31">
      <c r="A31" t="inlineStr">
        <is>
          <t>Windows Container Manager Service</t>
        </is>
      </c>
      <c r="B31">
        <f>HYPERLINK("https://msrc.microsoft.com/update-guide/en-US/advisory/CVE-2024-30076", "CVE-2024-30076")</f>
        <v/>
      </c>
      <c r="C31" t="inlineStr">
        <is>
          <t>Windows Container Manager Service Elevation of Privilege Vulnerability</t>
        </is>
      </c>
      <c r="D31" t="inlineStr">
        <is>
          <t>Important</t>
        </is>
      </c>
    </row>
    <row r="32">
      <c r="A32" t="inlineStr">
        <is>
          <t>Windows Cryptographic Services</t>
        </is>
      </c>
      <c r="B32">
        <f>HYPERLINK("https://msrc.microsoft.com/update-guide/en-US/advisory/CVE-2024-30096", "CVE-2024-30096")</f>
        <v/>
      </c>
      <c r="C32" t="inlineStr">
        <is>
          <t>Windows Cryptographic Services Information Disclosure Vulnerability</t>
        </is>
      </c>
      <c r="D32" t="inlineStr">
        <is>
          <t>Important</t>
        </is>
      </c>
    </row>
    <row r="33">
      <c r="A33" t="inlineStr">
        <is>
          <t>Windows DHCP Server</t>
        </is>
      </c>
      <c r="B33">
        <f>HYPERLINK("https://msrc.microsoft.com/update-guide/en-US/advisory/CVE-2024-30070", "CVE-2024-30070")</f>
        <v/>
      </c>
      <c r="C33" t="inlineStr">
        <is>
          <t>DHCP Server Service Denial of Service Vulnerability</t>
        </is>
      </c>
      <c r="D33" t="inlineStr">
        <is>
          <t>Important</t>
        </is>
      </c>
    </row>
    <row r="34">
      <c r="A34" t="inlineStr">
        <is>
          <t>Windows Distributed File System (DFS)</t>
        </is>
      </c>
      <c r="B34">
        <f>HYPERLINK("https://msrc.microsoft.com/update-guide/en-US/advisory/CVE-2024-30063", "CVE-2024-30063")</f>
        <v/>
      </c>
      <c r="C34" t="inlineStr">
        <is>
          <t>Windows Distributed File System (DFS) Remote Code Execution Vulnerability</t>
        </is>
      </c>
      <c r="D34" t="inlineStr">
        <is>
          <t>Important</t>
        </is>
      </c>
    </row>
    <row r="35">
      <c r="A35" t="inlineStr">
        <is>
          <t>Windows Event Logging Service</t>
        </is>
      </c>
      <c r="B35">
        <f>HYPERLINK("https://msrc.microsoft.com/update-guide/en-US/advisory/CVE-2024-30072", "CVE-2024-30072")</f>
        <v/>
      </c>
      <c r="C35" t="inlineStr">
        <is>
          <t>Microsoft Event Trace Log File Parsing Remote Code Execution Vulnerability</t>
        </is>
      </c>
      <c r="D35" t="inlineStr">
        <is>
          <t>Important</t>
        </is>
      </c>
    </row>
    <row r="36">
      <c r="A36" t="inlineStr">
        <is>
          <t>Windows Kernel</t>
        </is>
      </c>
      <c r="B36">
        <f>HYPERLINK("https://msrc.microsoft.com/update-guide/en-US/advisory/CVE-2024-30068", "CVE-2024-30068")</f>
        <v/>
      </c>
      <c r="C36" t="inlineStr">
        <is>
          <t>Windows Kernel Elevation of Privilege Vulnerability</t>
        </is>
      </c>
      <c r="D36" t="inlineStr">
        <is>
          <t>Important</t>
        </is>
      </c>
    </row>
    <row r="37">
      <c r="A37" t="inlineStr">
        <is>
          <t>Windows Kernel</t>
        </is>
      </c>
      <c r="B37">
        <f>HYPERLINK("https://msrc.microsoft.com/update-guide/en-US/advisory/CVE-2024-30064", "CVE-2024-30064")</f>
        <v/>
      </c>
      <c r="C37" t="inlineStr">
        <is>
          <t>Windows Kernel Elevation of Privilege Vulnerability</t>
        </is>
      </c>
      <c r="D37" t="inlineStr">
        <is>
          <t>Important</t>
        </is>
      </c>
    </row>
    <row r="38">
      <c r="A38" t="inlineStr">
        <is>
          <t>Windows Kernel-Mode Drivers</t>
        </is>
      </c>
      <c r="B38">
        <f>HYPERLINK("https://msrc.microsoft.com/update-guide/en-US/advisory/CVE-2024-30084", "CVE-2024-30084")</f>
        <v/>
      </c>
      <c r="C38" t="inlineStr">
        <is>
          <t>Windows Kernel-Mode Driver Elevation of Privilege Vulnerability</t>
        </is>
      </c>
      <c r="D38" t="inlineStr">
        <is>
          <t>Important</t>
        </is>
      </c>
    </row>
    <row r="39">
      <c r="A39" t="inlineStr">
        <is>
          <t>Windows Kernel-Mode Drivers</t>
        </is>
      </c>
      <c r="B39">
        <f>HYPERLINK("https://msrc.microsoft.com/update-guide/en-US/advisory/CVE-2024-35250", "CVE-2024-35250")</f>
        <v/>
      </c>
      <c r="C39" t="inlineStr">
        <is>
          <t>Windows Kernel-Mode Driver Elevation of Privilege Vulnerability</t>
        </is>
      </c>
      <c r="D39" t="inlineStr">
        <is>
          <t>Important</t>
        </is>
      </c>
    </row>
    <row r="40">
      <c r="A40" t="inlineStr">
        <is>
          <t>Windows Link Layer Topology Discovery Protocol</t>
        </is>
      </c>
      <c r="B40">
        <f>HYPERLINK("https://msrc.microsoft.com/update-guide/en-US/advisory/CVE-2024-30075", "CVE-2024-30075")</f>
        <v/>
      </c>
      <c r="C40" t="inlineStr">
        <is>
          <t>Windows Link Layer Topology Discovery Protocol Remote Code Execution Vulnerability</t>
        </is>
      </c>
      <c r="D40" t="inlineStr">
        <is>
          <t>Important</t>
        </is>
      </c>
    </row>
    <row r="41">
      <c r="A41" t="inlineStr">
        <is>
          <t>Windows Link Layer Topology Discovery Protocol</t>
        </is>
      </c>
      <c r="B41">
        <f>HYPERLINK("https://msrc.microsoft.com/update-guide/en-US/advisory/CVE-2024-30074", "CVE-2024-30074")</f>
        <v/>
      </c>
      <c r="C41" t="inlineStr">
        <is>
          <t>Windows Link Layer Topology Discovery Protocol Remote Code Execution Vulnerability</t>
        </is>
      </c>
      <c r="D41" t="inlineStr">
        <is>
          <t>Important</t>
        </is>
      </c>
    </row>
    <row r="42">
      <c r="A42" t="inlineStr">
        <is>
          <t>Windows NT OS Kernel</t>
        </is>
      </c>
      <c r="B42">
        <f>HYPERLINK("https://msrc.microsoft.com/update-guide/en-US/advisory/CVE-2024-30099", "CVE-2024-30099")</f>
        <v/>
      </c>
      <c r="C42" t="inlineStr">
        <is>
          <t>Windows Kernel Elevation of Privilege Vulnerability</t>
        </is>
      </c>
      <c r="D42" t="inlineStr">
        <is>
          <t>Important</t>
        </is>
      </c>
    </row>
    <row r="43">
      <c r="A43" t="inlineStr">
        <is>
          <t>Windows NT OS Kernel</t>
        </is>
      </c>
      <c r="B43">
        <f>HYPERLINK("https://msrc.microsoft.com/update-guide/en-US/advisory/CVE-2024-30088", "CVE-2024-30088")</f>
        <v/>
      </c>
      <c r="C43" t="inlineStr">
        <is>
          <t>Windows Kernel Elevation of Privilege Vulnerability</t>
        </is>
      </c>
      <c r="D43" t="inlineStr">
        <is>
          <t>Important</t>
        </is>
      </c>
    </row>
    <row r="44">
      <c r="A44" t="inlineStr">
        <is>
          <t>Windows Perception Service</t>
        </is>
      </c>
      <c r="B44">
        <f>HYPERLINK("https://msrc.microsoft.com/update-guide/en-US/advisory/CVE-2024-35265", "CVE-2024-35265")</f>
        <v/>
      </c>
      <c r="C44" t="inlineStr">
        <is>
          <t>Windows Perception Service Elevation of Privilege Vulnerability</t>
        </is>
      </c>
      <c r="D44" t="inlineStr">
        <is>
          <t>Important</t>
        </is>
      </c>
    </row>
    <row r="45">
      <c r="A45" t="inlineStr">
        <is>
          <t>Windows Remote Access Connection Manager</t>
        </is>
      </c>
      <c r="B45">
        <f>HYPERLINK("https://msrc.microsoft.com/update-guide/en-US/advisory/CVE-2024-30069", "CVE-2024-30069")</f>
        <v/>
      </c>
      <c r="C45" t="inlineStr">
        <is>
          <t>Windows Remote Access Connection Manager Information Disclosure Vulnerability</t>
        </is>
      </c>
      <c r="D45" t="inlineStr">
        <is>
          <t>Important</t>
        </is>
      </c>
    </row>
    <row r="46">
      <c r="A46" t="inlineStr">
        <is>
          <t>Windows Routing and Remote Access Service (RRAS)</t>
        </is>
      </c>
      <c r="B46">
        <f>HYPERLINK("https://msrc.microsoft.com/update-guide/en-US/advisory/CVE-2024-30095", "CVE-2024-30095")</f>
        <v/>
      </c>
      <c r="C46" t="inlineStr">
        <is>
          <t>Windows Routing and Remote Access Service (RRAS) Remote Code Execution Vulnerability</t>
        </is>
      </c>
      <c r="D46" t="inlineStr">
        <is>
          <t>Important</t>
        </is>
      </c>
    </row>
    <row r="47">
      <c r="A47" t="inlineStr">
        <is>
          <t>Windows Routing and Remote Access Service (RRAS)</t>
        </is>
      </c>
      <c r="B47">
        <f>HYPERLINK("https://msrc.microsoft.com/update-guide/en-US/advisory/CVE-2024-30094", "CVE-2024-30094")</f>
        <v/>
      </c>
      <c r="C47" t="inlineStr">
        <is>
          <t>Windows Routing and Remote Access Service (RRAS) Remote Code Execution Vulnerability</t>
        </is>
      </c>
      <c r="D47" t="inlineStr">
        <is>
          <t>Important</t>
        </is>
      </c>
    </row>
    <row r="48">
      <c r="A48" t="inlineStr">
        <is>
          <t>Windows Server Service</t>
        </is>
      </c>
      <c r="B48">
        <f>HYPERLINK("https://msrc.microsoft.com/update-guide/en-US/advisory/CVE-2024-30062", "CVE-2024-30062")</f>
        <v/>
      </c>
      <c r="C48" t="inlineStr">
        <is>
          <t>Windows Standards-Based Storage Management Service Remote Code Execution Vulnerability</t>
        </is>
      </c>
      <c r="D48" t="inlineStr">
        <is>
          <t>Important</t>
        </is>
      </c>
    </row>
    <row r="49">
      <c r="A49" t="inlineStr">
        <is>
          <t>Windows Server Service</t>
        </is>
      </c>
      <c r="B49">
        <f>HYPERLINK("https://msrc.microsoft.com/update-guide/en-US/advisory/CVE-2024-30080", "CVE-2024-30080")</f>
        <v/>
      </c>
      <c r="C49" t="inlineStr">
        <is>
          <t>Microsoft Message Queuing (MSMQ) Remote Code Execution Vulnerability</t>
        </is>
      </c>
      <c r="D49" t="inlineStr">
        <is>
          <t>Critical</t>
        </is>
      </c>
    </row>
    <row r="50">
      <c r="A50" t="inlineStr">
        <is>
          <t>Windows Standards-Based Storage Management Service</t>
        </is>
      </c>
      <c r="B50">
        <f>HYPERLINK("https://msrc.microsoft.com/update-guide/en-US/advisory/CVE-2024-30083", "CVE-2024-30083")</f>
        <v/>
      </c>
      <c r="C50" t="inlineStr">
        <is>
          <t>Windows Standards-Based Storage Management Service Denial of Service Vulnerability</t>
        </is>
      </c>
      <c r="D50" t="inlineStr">
        <is>
          <t>Important</t>
        </is>
      </c>
    </row>
    <row r="51">
      <c r="A51" t="inlineStr">
        <is>
          <t>Windows Storage</t>
        </is>
      </c>
      <c r="B51">
        <f>HYPERLINK("https://msrc.microsoft.com/update-guide/en-US/advisory/CVE-2024-30093", "CVE-2024-30093")</f>
        <v/>
      </c>
      <c r="C51" t="inlineStr">
        <is>
          <t>Windows Storage Elevation of Privilege Vulnerability</t>
        </is>
      </c>
      <c r="D51" t="inlineStr">
        <is>
          <t>Important</t>
        </is>
      </c>
    </row>
    <row r="52">
      <c r="A52" t="inlineStr">
        <is>
          <t>Windows Themes</t>
        </is>
      </c>
      <c r="B52">
        <f>HYPERLINK("https://msrc.microsoft.com/update-guide/en-US/advisory/CVE-2024-30065", "CVE-2024-30065")</f>
        <v/>
      </c>
      <c r="C52" t="inlineStr">
        <is>
          <t>Windows Themes Denial of Service Vulnerability</t>
        </is>
      </c>
      <c r="D52" t="inlineStr">
        <is>
          <t>Important</t>
        </is>
      </c>
    </row>
    <row r="53">
      <c r="A53" t="inlineStr">
        <is>
          <t>Windows Wi-Fi Driver</t>
        </is>
      </c>
      <c r="B53">
        <f>HYPERLINK("https://msrc.microsoft.com/update-guide/en-US/advisory/CVE-2024-30078", "CVE-2024-30078")</f>
        <v/>
      </c>
      <c r="C53" t="inlineStr">
        <is>
          <t>Windows Wi-Fi Driver Remote Code Execution Vulnerability</t>
        </is>
      </c>
      <c r="D53" t="inlineStr">
        <is>
          <t>Important</t>
        </is>
      </c>
    </row>
    <row r="54">
      <c r="A54" t="inlineStr">
        <is>
          <t>Windows Win32 Kernel Subsystem</t>
        </is>
      </c>
      <c r="B54">
        <f>HYPERLINK("https://msrc.microsoft.com/update-guide/en-US/advisory/CVE-2024-30086", "CVE-2024-30086")</f>
        <v/>
      </c>
      <c r="C54" t="inlineStr">
        <is>
          <t>Windows Win32 Kernel Subsystem Elevation of Privilege Vulnerability</t>
        </is>
      </c>
      <c r="D54" t="inlineStr">
        <is>
          <t>Important</t>
        </is>
      </c>
    </row>
    <row r="55">
      <c r="A55" t="inlineStr">
        <is>
          <t>Windows Win32K - GRFX</t>
        </is>
      </c>
      <c r="B55">
        <f>HYPERLINK("https://msrc.microsoft.com/update-guide/en-US/advisory/CVE-2024-30087", "CVE-2024-30087")</f>
        <v/>
      </c>
      <c r="C55" t="inlineStr">
        <is>
          <t>Win32k Elevation of Privilege Vulnerability</t>
        </is>
      </c>
      <c r="D55" t="inlineStr">
        <is>
          <t>Important</t>
        </is>
      </c>
    </row>
    <row r="56">
      <c r="A56" t="inlineStr">
        <is>
          <t>Windows Win32K - GRFX</t>
        </is>
      </c>
      <c r="B56">
        <f>HYPERLINK("https://msrc.microsoft.com/update-guide/en-US/advisory/CVE-2024-30091", "CVE-2024-30091")</f>
        <v/>
      </c>
      <c r="C56" t="inlineStr">
        <is>
          <t>Win32k Elevation of Privilege Vulnerability</t>
        </is>
      </c>
      <c r="D56" t="inlineStr">
        <is>
          <t>Important</t>
        </is>
      </c>
    </row>
    <row r="57">
      <c r="A57" t="inlineStr">
        <is>
          <t>Windows Win32K - GRFX</t>
        </is>
      </c>
      <c r="B57">
        <f>HYPERLINK("https://msrc.microsoft.com/update-guide/en-US/advisory/CVE-2024-30082", "CVE-2024-30082")</f>
        <v/>
      </c>
      <c r="C57" t="inlineStr">
        <is>
          <t>Win32k Elevation of Privilege Vulnerability</t>
        </is>
      </c>
      <c r="D57" t="inlineStr">
        <is>
          <t>Important</t>
        </is>
      </c>
    </row>
    <row r="58">
      <c r="A58" t="inlineStr">
        <is>
          <t>Winlogon</t>
        </is>
      </c>
      <c r="B58">
        <f>HYPERLINK("https://msrc.microsoft.com/update-guide/en-US/advisory/CVE-2024-30067", "CVE-2024-30067")</f>
        <v/>
      </c>
      <c r="C58" t="inlineStr">
        <is>
          <t>Winlogon Elevation of Privilege Vulnerability</t>
        </is>
      </c>
      <c r="D58" t="inlineStr">
        <is>
          <t>Important</t>
        </is>
      </c>
    </row>
    <row r="59">
      <c r="A59" t="inlineStr">
        <is>
          <t>Winlogon</t>
        </is>
      </c>
      <c r="B59">
        <f>HYPERLINK("https://msrc.microsoft.com/update-guide/en-US/advisory/CVE-2024-30066", "CVE-2024-30066")</f>
        <v/>
      </c>
      <c r="C59" t="inlineStr">
        <is>
          <t>Winlogon Elevation of Privilege Vulnerability</t>
        </is>
      </c>
      <c r="D59" t="inlineStr">
        <is>
          <t>Important</t>
        </is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2024-06-21T12:50:59Z</dcterms:created>
  <dcterms:modified xsi:type="dcterms:W3CDTF">2024-06-21T12:50:59Z</dcterms:modified>
</cp:coreProperties>
</file>