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_{9AE572E1-24BF-48DC-B356-7F71079EF66F}" xr6:coauthVersionLast="47" xr6:coauthVersionMax="47" xr10:uidLastSave="{00000000-0000-0000-0000-000000000000}"/>
  <bookViews>
    <workbookView xWindow="-108" yWindow="-108" windowWidth="23256" windowHeight="12576" xr2:uid="{00000000-000D-0000-FFFF-FFFF00000000}"/>
  </bookViews>
  <sheets>
    <sheet name="ガントチャート" sheetId="13" r:id="rId1"/>
    <sheet name="工程表" sheetId="17" r:id="rId2"/>
    <sheet name="210927" sheetId="15" state="hidden" r:id="rId3"/>
    <sheet name="プロジェクトのスケジュール" sheetId="11" state="hidden" r:id="rId4"/>
    <sheet name="詳細情報" sheetId="12" state="hidden" r:id="rId5"/>
  </sheets>
  <definedNames>
    <definedName name="_xlnm.Print_Titles" localSheetId="2">'210927'!$3:$3</definedName>
    <definedName name="_xlnm.Print_Titles" localSheetId="0">ガントチャート!$4:$6</definedName>
    <definedName name="_xlnm.Print_Titles" localSheetId="3">プロジェクトのスケジュール!$4:$6</definedName>
    <definedName name="タスク_開始" localSheetId="0">ガントチャート!$F1</definedName>
    <definedName name="タスク_開始" localSheetId="3">プロジェクトのスケジュール!$E1</definedName>
    <definedName name="タスク_終了" localSheetId="0">ガントチャート!$G1</definedName>
    <definedName name="タスク_終了" localSheetId="3">プロジェクトのスケジュール!$F1</definedName>
    <definedName name="タスク_進捗状況" localSheetId="0">ガントチャート!$E1</definedName>
    <definedName name="タスク_進捗状況" localSheetId="3">プロジェクトのスケジュール!$D1</definedName>
    <definedName name="プロジェクト_開始" localSheetId="0">ガントチャート!$F$3</definedName>
    <definedName name="プロジェクト_開始">プロジェクトのスケジュール!$E$3</definedName>
    <definedName name="開始時刻">'210927'!$F$2</definedName>
    <definedName name="間隔">'210927'!$H$2</definedName>
    <definedName name="今日" localSheetId="0">TODAY()</definedName>
    <definedName name="今日" localSheetId="3">TODAY()</definedName>
    <definedName name="週_表示" localSheetId="0">ガントチャート!$F$4</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3" l="1"/>
  <c r="F10" i="13" s="1"/>
  <c r="G10" i="13" s="1"/>
  <c r="F11" i="13" s="1"/>
  <c r="B4" i="15"/>
  <c r="B5" i="15" s="1"/>
  <c r="B6" i="15" s="1"/>
  <c r="B7" i="15" s="1"/>
  <c r="B8" i="15" s="1"/>
  <c r="B9" i="15" s="1"/>
  <c r="B10" i="15" s="1"/>
  <c r="B11" i="15" s="1"/>
  <c r="B12" i="15" s="1"/>
  <c r="B13" i="15" s="1"/>
  <c r="B14" i="15" s="1"/>
  <c r="B15" i="15" s="1"/>
  <c r="B16" i="15" s="1"/>
  <c r="B17" i="15" s="1"/>
  <c r="B18" i="15" s="1"/>
  <c r="B19" i="15" s="1"/>
  <c r="B20" i="15" s="1"/>
  <c r="B21" i="15" s="1"/>
  <c r="B22" i="15" s="1"/>
  <c r="B23" i="15" s="1"/>
  <c r="B24" i="15" s="1"/>
  <c r="B25" i="15" s="1"/>
  <c r="B26" i="15" s="1"/>
  <c r="B27" i="15" s="1"/>
  <c r="B28" i="15" s="1"/>
  <c r="B29" i="15" s="1"/>
  <c r="B30" i="15" s="1"/>
  <c r="B31" i="15" s="1"/>
  <c r="B32" i="15" s="1"/>
  <c r="B33" i="15" s="1"/>
  <c r="B34" i="15" s="1"/>
  <c r="B35" i="15" s="1"/>
  <c r="B36" i="15" s="1"/>
  <c r="B37" i="15" s="1"/>
  <c r="B38" i="15" s="1"/>
  <c r="B39" i="15" s="1"/>
  <c r="B40" i="15" s="1"/>
  <c r="B41" i="15" s="1"/>
  <c r="B42" i="15" s="1"/>
  <c r="B43" i="15" s="1"/>
  <c r="B44" i="15" s="1"/>
  <c r="B45" i="15" s="1"/>
  <c r="B46" i="15" s="1"/>
  <c r="B47" i="15" s="1"/>
  <c r="B48" i="15" s="1"/>
  <c r="B49" i="15" s="1"/>
  <c r="B50" i="15" s="1"/>
  <c r="B51" i="15" s="1"/>
  <c r="I38" i="13"/>
  <c r="I37" i="13"/>
  <c r="I36" i="13"/>
  <c r="I35" i="13"/>
  <c r="I31" i="13"/>
  <c r="I25" i="13"/>
  <c r="I17" i="13"/>
  <c r="I8" i="13"/>
  <c r="I7" i="13"/>
  <c r="J5" i="13"/>
  <c r="H7" i="11"/>
  <c r="J6" i="13" l="1"/>
  <c r="J4" i="13"/>
  <c r="K5" i="13"/>
  <c r="E3" i="11"/>
  <c r="E9" i="11" s="1"/>
  <c r="K6" i="13" l="1"/>
  <c r="L5" i="13"/>
  <c r="E21" i="11"/>
  <c r="F21" i="11" s="1"/>
  <c r="E22" i="11" s="1"/>
  <c r="E23" i="11" s="1"/>
  <c r="F9" i="11"/>
  <c r="E10" i="11" s="1"/>
  <c r="I5" i="11"/>
  <c r="I6" i="11" s="1"/>
  <c r="H33" i="11"/>
  <c r="H32" i="11"/>
  <c r="H31" i="11"/>
  <c r="H30" i="11"/>
  <c r="H29" i="11"/>
  <c r="H28" i="11"/>
  <c r="H26" i="11"/>
  <c r="H20" i="11"/>
  <c r="H14" i="11"/>
  <c r="H8" i="11"/>
  <c r="I9" i="13" l="1"/>
  <c r="L6" i="13"/>
  <c r="M5" i="13"/>
  <c r="F22" i="11"/>
  <c r="H22" i="11" s="1"/>
  <c r="H21" i="11"/>
  <c r="H9" i="11"/>
  <c r="F23" i="11"/>
  <c r="E25" i="11"/>
  <c r="F10" i="11"/>
  <c r="E11" i="11" s="1"/>
  <c r="E13" i="11"/>
  <c r="E15" i="11" s="1"/>
  <c r="E16" i="11" s="1"/>
  <c r="G11" i="13" l="1"/>
  <c r="F12" i="13" s="1"/>
  <c r="G12" i="13" s="1"/>
  <c r="F13" i="13" s="1"/>
  <c r="I10" i="13"/>
  <c r="M6" i="13"/>
  <c r="N5" i="13"/>
  <c r="H27" i="11"/>
  <c r="F25" i="11"/>
  <c r="H25" i="11" s="1"/>
  <c r="H10" i="11"/>
  <c r="E24" i="11"/>
  <c r="H23" i="11"/>
  <c r="F16" i="11"/>
  <c r="F15" i="11"/>
  <c r="H15" i="11" s="1"/>
  <c r="F13" i="11"/>
  <c r="H13" i="11" s="1"/>
  <c r="F11" i="11"/>
  <c r="E12" i="11" s="1"/>
  <c r="J5" i="11"/>
  <c r="I4" i="11"/>
  <c r="G13" i="13" l="1"/>
  <c r="F14" i="13" s="1"/>
  <c r="I11" i="13"/>
  <c r="O5" i="13"/>
  <c r="N6" i="13"/>
  <c r="K5" i="11"/>
  <c r="J6" i="11"/>
  <c r="F24" i="11"/>
  <c r="H24" i="11" s="1"/>
  <c r="H16" i="11"/>
  <c r="E17" i="11"/>
  <c r="E18" i="11" s="1"/>
  <c r="E19" i="11" s="1"/>
  <c r="H11" i="11"/>
  <c r="F12" i="11"/>
  <c r="H12" i="11" s="1"/>
  <c r="I12" i="13" l="1"/>
  <c r="P5" i="13"/>
  <c r="O6" i="13"/>
  <c r="L5" i="11"/>
  <c r="K6" i="11"/>
  <c r="F19" i="11"/>
  <c r="H19" i="11" s="1"/>
  <c r="F18" i="11"/>
  <c r="H18" i="11" s="1"/>
  <c r="F17" i="11"/>
  <c r="H17" i="11" s="1"/>
  <c r="I13" i="13" l="1"/>
  <c r="P6" i="13"/>
  <c r="Q5" i="13"/>
  <c r="M5" i="11"/>
  <c r="L6" i="11"/>
  <c r="G14" i="13" l="1"/>
  <c r="F15" i="13" s="1"/>
  <c r="R5" i="13"/>
  <c r="Q6" i="13"/>
  <c r="Q4" i="13"/>
  <c r="N5" i="11"/>
  <c r="M6" i="11"/>
  <c r="G15" i="13" l="1"/>
  <c r="R6" i="13"/>
  <c r="S5" i="13"/>
  <c r="O5" i="11"/>
  <c r="N6" i="11"/>
  <c r="F16" i="13" l="1"/>
  <c r="G16" i="13" s="1"/>
  <c r="S6" i="13"/>
  <c r="T5" i="13"/>
  <c r="P5" i="11"/>
  <c r="O6" i="11"/>
  <c r="F19" i="13" l="1"/>
  <c r="G19" i="13" s="1"/>
  <c r="F20" i="13" s="1"/>
  <c r="G20" i="13" s="1"/>
  <c r="F18" i="13"/>
  <c r="G18" i="13" s="1"/>
  <c r="I18" i="13"/>
  <c r="U5" i="13"/>
  <c r="T6" i="13"/>
  <c r="P6" i="11"/>
  <c r="Q5" i="11"/>
  <c r="P4" i="11"/>
  <c r="V5" i="13" l="1"/>
  <c r="U6" i="13"/>
  <c r="R5" i="11"/>
  <c r="Q6" i="11"/>
  <c r="I20" i="13" l="1"/>
  <c r="F21" i="13"/>
  <c r="W5" i="13"/>
  <c r="V6" i="13"/>
  <c r="S5" i="11"/>
  <c r="R6" i="11"/>
  <c r="F22" i="13" l="1"/>
  <c r="G22" i="13" s="1"/>
  <c r="G21" i="13"/>
  <c r="I21" i="13"/>
  <c r="X5" i="13"/>
  <c r="W6" i="13"/>
  <c r="T5" i="11"/>
  <c r="S6" i="11"/>
  <c r="I22" i="13" l="1"/>
  <c r="F23" i="13"/>
  <c r="G23" i="13" s="1"/>
  <c r="Y5" i="13"/>
  <c r="X6" i="13"/>
  <c r="X4" i="13"/>
  <c r="U5" i="11"/>
  <c r="T6" i="11"/>
  <c r="I23" i="13" l="1"/>
  <c r="F24" i="13"/>
  <c r="Z5" i="13"/>
  <c r="Y6" i="13"/>
  <c r="V5" i="11"/>
  <c r="U6" i="11"/>
  <c r="G24" i="13" l="1"/>
  <c r="F26" i="13" s="1"/>
  <c r="G26" i="13" s="1"/>
  <c r="Z6" i="13"/>
  <c r="AA5" i="13"/>
  <c r="W5" i="11"/>
  <c r="V6" i="11"/>
  <c r="F27" i="13" l="1"/>
  <c r="I26" i="13"/>
  <c r="AB5" i="13"/>
  <c r="AA6" i="13"/>
  <c r="W6" i="11"/>
  <c r="W4" i="11"/>
  <c r="X5" i="11"/>
  <c r="G27" i="13" l="1"/>
  <c r="F28" i="13" s="1"/>
  <c r="I27" i="13"/>
  <c r="AC5" i="13"/>
  <c r="AB6" i="13"/>
  <c r="Y5" i="11"/>
  <c r="X6" i="11"/>
  <c r="G28" i="13" l="1"/>
  <c r="F29" i="13" s="1"/>
  <c r="G29" i="13" s="1"/>
  <c r="F30" i="13" s="1"/>
  <c r="G30" i="13" s="1"/>
  <c r="I28" i="13"/>
  <c r="I29" i="13"/>
  <c r="AC6" i="13"/>
  <c r="AD5" i="13"/>
  <c r="Z5" i="11"/>
  <c r="Y6" i="11"/>
  <c r="AE5" i="13" l="1"/>
  <c r="AD6" i="13"/>
  <c r="AA5" i="11"/>
  <c r="Z6" i="11"/>
  <c r="I30" i="13" l="1"/>
  <c r="F32" i="13"/>
  <c r="G32" i="13" s="1"/>
  <c r="AF5" i="13"/>
  <c r="AE6" i="13"/>
  <c r="AE4" i="13"/>
  <c r="AB5" i="11"/>
  <c r="AA6" i="11"/>
  <c r="AF6" i="13" l="1"/>
  <c r="AG5" i="13"/>
  <c r="AC5" i="11"/>
  <c r="AB6" i="11"/>
  <c r="I32" i="13" l="1"/>
  <c r="F33" i="13"/>
  <c r="G33" i="13" s="1"/>
  <c r="AH5" i="13"/>
  <c r="AG6" i="13"/>
  <c r="AD5" i="11"/>
  <c r="AC6" i="11"/>
  <c r="AH6" i="13" l="1"/>
  <c r="AI5" i="13"/>
  <c r="AD6" i="11"/>
  <c r="AE5" i="11"/>
  <c r="AD4" i="11"/>
  <c r="I33" i="13" l="1"/>
  <c r="F34" i="13"/>
  <c r="G34" i="13" s="1"/>
  <c r="AI6" i="13"/>
  <c r="AJ5" i="13"/>
  <c r="AF5" i="11"/>
  <c r="AE6" i="11"/>
  <c r="I34" i="13" l="1"/>
  <c r="AJ6" i="13"/>
  <c r="AK5" i="13"/>
  <c r="AG5" i="11"/>
  <c r="AF6" i="11"/>
  <c r="AL5" i="13" l="1"/>
  <c r="AK6" i="13"/>
  <c r="AH5" i="11"/>
  <c r="AG6" i="11"/>
  <c r="AM5" i="13" l="1"/>
  <c r="AL6" i="13"/>
  <c r="AL4" i="13"/>
  <c r="AI5" i="11"/>
  <c r="AH6" i="11"/>
  <c r="AN5" i="13" l="1"/>
  <c r="AM6" i="13"/>
  <c r="AJ5" i="11"/>
  <c r="AI6" i="11"/>
  <c r="AO5" i="13" l="1"/>
  <c r="AN6" i="13"/>
  <c r="AJ6" i="11"/>
  <c r="AK5" i="11"/>
  <c r="AP5" i="13" l="1"/>
  <c r="AO6" i="13"/>
  <c r="AL5" i="11"/>
  <c r="AK6" i="11"/>
  <c r="AK4" i="11"/>
  <c r="AP6" i="13" l="1"/>
  <c r="AQ5" i="13"/>
  <c r="AM5" i="11"/>
  <c r="AL6" i="11"/>
  <c r="AR5" i="13" l="1"/>
  <c r="AQ6" i="13"/>
  <c r="AN5" i="11"/>
  <c r="AM6" i="11"/>
  <c r="AS5" i="13" l="1"/>
  <c r="AR6" i="13"/>
  <c r="AO5" i="11"/>
  <c r="AN6" i="11"/>
  <c r="AT5" i="13" l="1"/>
  <c r="AS4" i="13"/>
  <c r="AS6" i="13"/>
  <c r="AP5" i="11"/>
  <c r="AO6" i="11"/>
  <c r="AU5" i="13" l="1"/>
  <c r="AT6" i="13"/>
  <c r="AQ5" i="11"/>
  <c r="AP6" i="11"/>
  <c r="AV5" i="13" l="1"/>
  <c r="AU6" i="13"/>
  <c r="AQ6" i="11"/>
  <c r="AR5" i="11"/>
  <c r="AV6" i="13" l="1"/>
  <c r="AW5" i="13"/>
  <c r="AS5" i="11"/>
  <c r="AR6" i="11"/>
  <c r="AR4" i="11"/>
  <c r="AX5" i="13" l="1"/>
  <c r="AW6" i="13"/>
  <c r="AS6" i="11"/>
  <c r="AT5" i="11"/>
  <c r="AX6" i="13" l="1"/>
  <c r="AY5" i="13"/>
  <c r="AT6" i="11"/>
  <c r="AU5" i="11"/>
  <c r="AZ5" i="13" l="1"/>
  <c r="AY6" i="13"/>
  <c r="AU6" i="11"/>
  <c r="AV5" i="11"/>
  <c r="AZ4" i="13" l="1"/>
  <c r="BA5" i="13"/>
  <c r="AZ6" i="13"/>
  <c r="AV6" i="11"/>
  <c r="AW5" i="11"/>
  <c r="BA6" i="13" l="1"/>
  <c r="BB5" i="13"/>
  <c r="AW6" i="11"/>
  <c r="AX5" i="11"/>
  <c r="BB6" i="13" l="1"/>
  <c r="BC5" i="13"/>
  <c r="AY5" i="11"/>
  <c r="AX6" i="11"/>
  <c r="BD5" i="13" l="1"/>
  <c r="BC6" i="13"/>
  <c r="AY6" i="11"/>
  <c r="AZ5" i="11"/>
  <c r="AY4" i="11"/>
  <c r="BE5" i="13" l="1"/>
  <c r="BD6" i="13"/>
  <c r="AZ6" i="11"/>
  <c r="BA5" i="11"/>
  <c r="BF5" i="13" l="1"/>
  <c r="BE6" i="13"/>
  <c r="BA6" i="11"/>
  <c r="BB5" i="11"/>
  <c r="BF6" i="13" l="1"/>
  <c r="BG5" i="13"/>
  <c r="BB6" i="11"/>
  <c r="BC5" i="11"/>
  <c r="BG4" i="13" l="1"/>
  <c r="BG6" i="13"/>
  <c r="BH5" i="13"/>
  <c r="BC6" i="11"/>
  <c r="BD5" i="11"/>
  <c r="BH6" i="13" l="1"/>
  <c r="BI5" i="13"/>
  <c r="BD6" i="11"/>
  <c r="BE5" i="11"/>
  <c r="BJ5" i="13" l="1"/>
  <c r="BI6" i="13"/>
  <c r="BE6" i="11"/>
  <c r="BF5" i="11"/>
  <c r="BJ6" i="13" l="1"/>
  <c r="BK5" i="13"/>
  <c r="BF6" i="11"/>
  <c r="BG5" i="11"/>
  <c r="BF4" i="11"/>
  <c r="BL5" i="13" l="1"/>
  <c r="BK6" i="13"/>
  <c r="BG6" i="11"/>
  <c r="BH5" i="11"/>
  <c r="BL6" i="13" l="1"/>
  <c r="BM5" i="13"/>
  <c r="BM6" i="13" s="1"/>
  <c r="BH6" i="11"/>
  <c r="BI5" i="11"/>
  <c r="BI6" i="11" l="1"/>
  <c r="BJ5" i="11"/>
  <c r="BJ6" i="11" l="1"/>
  <c r="BK5" i="11"/>
  <c r="BK6" i="11" l="1"/>
  <c r="BL5" i="11"/>
  <c r="BL6" i="11" s="1"/>
</calcChain>
</file>

<file path=xl/sharedStrings.xml><?xml version="1.0" encoding="utf-8"?>
<sst xmlns="http://schemas.openxmlformats.org/spreadsheetml/2006/main" count="222" uniqueCount="111">
  <si>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</si>
  <si>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</si>
  <si>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</si>
  <si>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</si>
  <si>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</si>
  <si>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</si>
  <si>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</si>
  <si>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</si>
  <si>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</si>
  <si>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</si>
  <si>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</si>
  <si>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</si>
  <si>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</si>
  <si>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</si>
  <si>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</si>
  <si>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</si>
  <si>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t>
  </si>
  <si>
    <t>タスク 1</t>
  </si>
  <si>
    <t>タスク 2</t>
  </si>
  <si>
    <t>タスク 3</t>
  </si>
  <si>
    <t>タスク 4</t>
  </si>
  <si>
    <t>タスク 5</t>
  </si>
  <si>
    <t>フェーズ 2 タイトル</t>
  </si>
  <si>
    <t>フェーズ 3 タイトル</t>
  </si>
  <si>
    <t>フェーズ 4 タイトル</t>
  </si>
  <si>
    <t>この行の上に新しい行を挿入する</t>
  </si>
  <si>
    <t>プロジェクトの開始:</t>
  </si>
  <si>
    <t>週表示:</t>
  </si>
  <si>
    <t>担当
者</t>
  </si>
  <si>
    <t>名前</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</si>
  <si>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</si>
  <si>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</si>
  <si>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</si>
  <si>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</si>
  <si>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</si>
  <si>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</si>
  <si>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</si>
  <si>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</si>
  <si>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</si>
  <si>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</si>
  <si>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</si>
  <si>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</si>
  <si>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</si>
  <si>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</si>
  <si>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</si>
  <si>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</si>
  <si>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</si>
  <si>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</si>
  <si>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</si>
  <si>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</si>
  <si>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フェーズ 1 タイトル</t>
    <phoneticPr fontId="37"/>
  </si>
  <si>
    <t>プロジェクト タイトル</t>
    <phoneticPr fontId="37"/>
  </si>
  <si>
    <t>CovidReader</t>
    <phoneticPr fontId="37"/>
  </si>
  <si>
    <t>三浦</t>
    <rPh sb="0" eb="2">
      <t>ミウラ</t>
    </rPh>
    <phoneticPr fontId="37"/>
  </si>
  <si>
    <t>フロントエンド</t>
    <phoneticPr fontId="37"/>
  </si>
  <si>
    <t>バックエンド</t>
    <phoneticPr fontId="37"/>
  </si>
  <si>
    <t>工程表</t>
    <rPh sb="0" eb="3">
      <t>コウテイヒョウ</t>
    </rPh>
    <phoneticPr fontId="41"/>
  </si>
  <si>
    <t>工程名</t>
    <rPh sb="0" eb="2">
      <t>コウテイ</t>
    </rPh>
    <rPh sb="2" eb="3">
      <t>メイ</t>
    </rPh>
    <phoneticPr fontId="41"/>
  </si>
  <si>
    <t>開始</t>
    <rPh sb="0" eb="2">
      <t>カイシ</t>
    </rPh>
    <phoneticPr fontId="41"/>
  </si>
  <si>
    <t>終了</t>
    <rPh sb="0" eb="2">
      <t>シュウリョウ</t>
    </rPh>
    <phoneticPr fontId="41"/>
  </si>
  <si>
    <t>Webデプロイ</t>
    <phoneticPr fontId="37"/>
  </si>
  <si>
    <t>フロントエンド/バックエンド連携</t>
    <rPh sb="14" eb="16">
      <t>レンケイ</t>
    </rPh>
    <phoneticPr fontId="37"/>
  </si>
  <si>
    <t>三浦</t>
    <rPh sb="0" eb="2">
      <t>ミウラ</t>
    </rPh>
    <phoneticPr fontId="37"/>
  </si>
  <si>
    <t>1 日の予定</t>
  </si>
  <si>
    <t>週:</t>
  </si>
  <si>
    <t>開始時刻:</t>
  </si>
  <si>
    <t>時刻</t>
  </si>
  <si>
    <t>月</t>
  </si>
  <si>
    <t>火</t>
  </si>
  <si>
    <t>水</t>
  </si>
  <si>
    <t>木</t>
  </si>
  <si>
    <t>金</t>
  </si>
  <si>
    <t>土</t>
  </si>
  <si>
    <t>日</t>
  </si>
  <si>
    <t>担当者</t>
    <phoneticPr fontId="37"/>
  </si>
  <si>
    <t>チャートビュー：デザイン</t>
    <phoneticPr fontId="37"/>
  </si>
  <si>
    <t>チャートビュー：スクリプト</t>
    <phoneticPr fontId="37"/>
  </si>
  <si>
    <t>ダッシュボード：デザイン</t>
    <phoneticPr fontId="37"/>
  </si>
  <si>
    <t>ダッシュボード：スクリプト</t>
    <phoneticPr fontId="37"/>
  </si>
  <si>
    <t>ホームビュー：デザイン</t>
    <phoneticPr fontId="37"/>
  </si>
  <si>
    <t>ホームビュー：スクリプト</t>
    <phoneticPr fontId="37"/>
  </si>
  <si>
    <t>セッティングビュー：デザイン</t>
    <phoneticPr fontId="37"/>
  </si>
  <si>
    <t>セッティングビュー：スクリプト</t>
    <phoneticPr fontId="37"/>
  </si>
  <si>
    <t>チャート：コンフィグリポジトリ作成</t>
    <rPh sb="15" eb="17">
      <t>サクセイ</t>
    </rPh>
    <phoneticPr fontId="37"/>
  </si>
  <si>
    <t>チャート：コンフィグデータモデル作成</t>
    <rPh sb="16" eb="18">
      <t>サクセイ</t>
    </rPh>
    <phoneticPr fontId="37"/>
  </si>
  <si>
    <t>ユーザ設定：UI設定データモデル作成</t>
    <rPh sb="3" eb="5">
      <t>セッテイ</t>
    </rPh>
    <rPh sb="8" eb="10">
      <t>セッテイ</t>
    </rPh>
    <rPh sb="16" eb="18">
      <t>サクセイ</t>
    </rPh>
    <phoneticPr fontId="37"/>
  </si>
  <si>
    <t>ユーザ設定：UI設定リポジトリ作成</t>
    <rPh sb="3" eb="5">
      <t>セッテイ</t>
    </rPh>
    <rPh sb="8" eb="10">
      <t>セッテイ</t>
    </rPh>
    <rPh sb="15" eb="17">
      <t>サクセイ</t>
    </rPh>
    <phoneticPr fontId="37"/>
  </si>
  <si>
    <t>感染データ：クエリ機能追加</t>
    <rPh sb="0" eb="2">
      <t>カンセン</t>
    </rPh>
    <rPh sb="9" eb="11">
      <t>キノウ</t>
    </rPh>
    <rPh sb="11" eb="13">
      <t>ツイカ</t>
    </rPh>
    <phoneticPr fontId="37"/>
  </si>
  <si>
    <t>検査データ：クエリ機能追加</t>
    <rPh sb="0" eb="2">
      <t>ケンサ</t>
    </rPh>
    <rPh sb="9" eb="11">
      <t>キノウ</t>
    </rPh>
    <rPh sb="11" eb="13">
      <t>ツイカ</t>
    </rPh>
    <phoneticPr fontId="37"/>
  </si>
  <si>
    <t>チャート</t>
    <phoneticPr fontId="37"/>
  </si>
  <si>
    <t>ダッシュボード</t>
    <phoneticPr fontId="37"/>
  </si>
  <si>
    <t>ユーザ設定</t>
    <rPh sb="3" eb="5">
      <t>セッテイ</t>
    </rPh>
    <phoneticPr fontId="37"/>
  </si>
  <si>
    <t>ホーム</t>
    <phoneticPr fontId="37"/>
  </si>
  <si>
    <t>描画高速化</t>
    <rPh sb="0" eb="2">
      <t>ビョウガ</t>
    </rPh>
    <rPh sb="2" eb="5">
      <t>コウソクカ</t>
    </rPh>
    <phoneticPr fontId="37"/>
  </si>
  <si>
    <t>ローカル環境デプロイ</t>
    <rPh sb="4" eb="6">
      <t>カンキョウ</t>
    </rPh>
    <phoneticPr fontId="37"/>
  </si>
  <si>
    <t>GitHubPageデプロイ</t>
    <phoneticPr fontId="37"/>
  </si>
  <si>
    <t>Herokuデプロイ</t>
    <phoneticPr fontId="37"/>
  </si>
  <si>
    <t>DBをSQLite→PostgreDBに移管</t>
    <rPh sb="20" eb="22">
      <t>イカン</t>
    </rPh>
    <phoneticPr fontId="37"/>
  </si>
  <si>
    <t>三浦</t>
    <rPh sb="0" eb="2">
      <t>ミウ</t>
    </rPh>
    <phoneticPr fontId="37"/>
  </si>
  <si>
    <t>チャートビュー
デザイン</t>
  </si>
  <si>
    <t>チャートビュー
デザイン</t>
    <phoneticPr fontId="37"/>
  </si>
  <si>
    <t>チャートビュー
スクリプト</t>
  </si>
  <si>
    <t>チャートビュー
スクリプト</t>
    <phoneticPr fontId="37"/>
  </si>
  <si>
    <t>ダッシュボード
デザイン</t>
  </si>
  <si>
    <t>ダッシュボード
デザイン</t>
    <phoneticPr fontId="37"/>
  </si>
  <si>
    <t>チャートビュー：デザイン</t>
    <phoneticPr fontId="41"/>
  </si>
  <si>
    <t>日付</t>
    <rPh sb="0" eb="2">
      <t>ヒヅケ</t>
    </rPh>
    <phoneticPr fontId="37"/>
  </si>
  <si>
    <t>ダッシュボード：デザイン</t>
    <phoneticPr fontId="37"/>
  </si>
  <si>
    <t>ダッシュボード：スクリプト</t>
    <phoneticPr fontId="37"/>
  </si>
  <si>
    <t>PJ開始:</t>
    <phoneticPr fontId="37"/>
  </si>
  <si>
    <t>日数</t>
    <rPh sb="0" eb="2">
      <t>ニッスウ</t>
    </rPh>
    <phoneticPr fontId="3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</si>
</sst>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 numFmtId="182" formatCode="[$-F800]dddd\,\ mmmm\ dd\,\ yyyy"/>
    <numFmt numFmtId="183" formatCode="h:mm;@"/>
  </numFmts>
  <fonts count="50"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i/>
      <sz val="9"/>
      <color theme="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
      <sz val="9"/>
      <color theme="1"/>
      <name val="Meiryo UI"/>
      <family val="3"/>
      <charset val="128"/>
    </font>
    <font>
      <sz val="11"/>
      <color theme="1"/>
      <name val="游ゴシック"/>
      <family val="2"/>
      <charset val="128"/>
    </font>
    <font>
      <b/>
      <sz val="16"/>
      <color rgb="FF000000"/>
      <name val="游ゴシック"/>
      <family val="3"/>
      <charset val="128"/>
    </font>
    <font>
      <sz val="6"/>
      <name val="游ゴシック"/>
      <family val="2"/>
      <charset val="128"/>
    </font>
    <font>
      <sz val="16"/>
      <color theme="0"/>
      <name val="Meiryo UI"/>
      <family val="2"/>
    </font>
    <font>
      <sz val="16"/>
      <color theme="0"/>
      <name val="Meiryo UI"/>
      <family val="3"/>
      <charset val="128"/>
    </font>
    <font>
      <sz val="11"/>
      <color theme="4"/>
      <name val="Meiryo UI"/>
      <family val="2"/>
    </font>
    <font>
      <sz val="11"/>
      <color theme="4"/>
      <name val="Meiryo UI"/>
      <family val="3"/>
      <charset val="128"/>
    </font>
    <font>
      <sz val="12"/>
      <color theme="5" tint="-0.499984740745262"/>
      <name val="Meiryo UI"/>
      <family val="2"/>
    </font>
    <font>
      <sz val="12"/>
      <color theme="5" tint="-0.499984740745262"/>
      <name val="Meiryo UI"/>
      <family val="3"/>
      <charset val="128"/>
    </font>
    <font>
      <b/>
      <sz val="12"/>
      <color theme="0"/>
      <name val="Meiryo UI"/>
      <family val="2"/>
    </font>
    <font>
      <sz val="12"/>
      <color theme="0"/>
      <name val="Meiryo UI"/>
      <family val="3"/>
      <charset val="128"/>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rgb="FFFFFF00"/>
        <bgColor indexed="64"/>
      </patternFill>
    </fill>
    <fill>
      <patternFill patternType="solid">
        <fgColor rgb="FFFFC000"/>
        <bgColor indexed="64"/>
      </patternFill>
    </fill>
  </fills>
  <borders count="3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ck">
        <color theme="0"/>
      </top>
      <bottom/>
      <diagonal/>
    </border>
    <border>
      <left/>
      <right/>
      <top/>
      <bottom style="thick">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60">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39" fillId="0" borderId="0">
      <alignment vertical="center"/>
    </xf>
    <xf numFmtId="0" fontId="42" fillId="45" borderId="0" applyProtection="0"/>
    <xf numFmtId="0" fontId="44" fillId="0" borderId="0">
      <alignment wrapText="1"/>
    </xf>
    <xf numFmtId="0" fontId="46" fillId="0" borderId="0" applyNumberFormat="0" applyFill="0" applyProtection="0">
      <alignment horizontal="left" vertical="center"/>
    </xf>
    <xf numFmtId="0" fontId="44" fillId="0" borderId="0" applyNumberFormat="0" applyFill="0" applyProtection="0">
      <alignment horizontal="left" vertical="center"/>
    </xf>
    <xf numFmtId="0" fontId="48" fillId="45" borderId="19" applyNumberFormat="0" applyAlignment="0" applyProtection="0"/>
  </cellStyleXfs>
  <cellXfs count="13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178" fontId="0" fillId="8" borderId="2" xfId="0" applyNumberFormat="1" applyFill="1" applyBorder="1" applyAlignment="1">
      <alignment horizontal="center" vertical="center"/>
    </xf>
    <xf numFmtId="178" fontId="0" fillId="9"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178" fontId="0" fillId="5"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178" fontId="1" fillId="0" borderId="2" xfId="10">
      <alignment horizontal="center" vertical="center"/>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8" fillId="0" borderId="0" xfId="0" applyFont="1" applyAlignment="1">
      <alignment vertical="top"/>
    </xf>
    <xf numFmtId="0" fontId="28" fillId="0" borderId="0" xfId="0" applyFont="1"/>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vertical="top"/>
    </xf>
    <xf numFmtId="0" fontId="28" fillId="0" borderId="0" xfId="0" applyFont="1" applyAlignment="1">
      <alignment horizontal="left" vertical="top"/>
    </xf>
    <xf numFmtId="0" fontId="32" fillId="0" borderId="0" xfId="0" applyFont="1" applyAlignment="1">
      <alignment vertical="center"/>
    </xf>
    <xf numFmtId="0" fontId="33" fillId="0" borderId="0" xfId="0" applyFont="1"/>
    <xf numFmtId="0" fontId="34" fillId="0" borderId="0" xfId="0" applyFont="1" applyAlignment="1">
      <alignment horizontal="left" vertical="top" wrapText="1" indent="1"/>
    </xf>
    <xf numFmtId="0" fontId="35" fillId="0" borderId="0" xfId="0" applyFont="1" applyAlignment="1">
      <alignment vertical="top" wrapText="1"/>
    </xf>
    <xf numFmtId="0" fontId="36" fillId="0" borderId="0" xfId="1" applyFont="1" applyAlignment="1" applyProtection="1">
      <alignment horizontal="left" vertical="top"/>
    </xf>
    <xf numFmtId="181" fontId="23" fillId="7" borderId="6" xfId="0" applyNumberFormat="1" applyFont="1" applyFill="1" applyBorder="1" applyAlignment="1">
      <alignment horizontal="center" vertical="center"/>
    </xf>
    <xf numFmtId="181" fontId="23" fillId="7" borderId="0" xfId="0" applyNumberFormat="1" applyFont="1" applyFill="1" applyAlignment="1">
      <alignment horizontal="center" vertical="center"/>
    </xf>
    <xf numFmtId="181" fontId="23" fillId="7" borderId="7" xfId="0" applyNumberFormat="1" applyFont="1" applyFill="1" applyBorder="1" applyAlignment="1">
      <alignment horizontal="center" vertical="center"/>
    </xf>
    <xf numFmtId="178" fontId="1" fillId="2" borderId="2" xfId="10" applyFill="1">
      <alignment horizontal="center" vertical="center"/>
    </xf>
    <xf numFmtId="0" fontId="38" fillId="2" borderId="2" xfId="0" applyFont="1" applyFill="1" applyBorder="1" applyAlignment="1">
      <alignment horizontal="left" vertical="center" indent="1"/>
    </xf>
    <xf numFmtId="0" fontId="40" fillId="0" borderId="0" xfId="54" applyFont="1">
      <alignment vertical="center"/>
    </xf>
    <xf numFmtId="0" fontId="39" fillId="0" borderId="0" xfId="54">
      <alignment vertical="center"/>
    </xf>
    <xf numFmtId="20" fontId="39" fillId="0" borderId="0" xfId="54" applyNumberFormat="1">
      <alignment vertical="center"/>
    </xf>
    <xf numFmtId="20" fontId="39" fillId="0" borderId="17" xfId="54" applyNumberFormat="1" applyBorder="1" applyAlignment="1">
      <alignment horizontal="center" vertical="center"/>
    </xf>
    <xf numFmtId="0" fontId="39" fillId="0" borderId="17" xfId="54" applyBorder="1">
      <alignment vertical="center"/>
    </xf>
    <xf numFmtId="0" fontId="43" fillId="45" borderId="18" xfId="55" applyFont="1" applyBorder="1" applyAlignment="1">
      <alignment horizontal="left" vertical="center" indent="1"/>
    </xf>
    <xf numFmtId="0" fontId="43" fillId="45" borderId="18" xfId="55" applyFont="1" applyBorder="1" applyAlignment="1">
      <alignment horizontal="left" indent="1"/>
    </xf>
    <xf numFmtId="0" fontId="43" fillId="0" borderId="0" xfId="55" applyFont="1" applyFill="1" applyAlignment="1">
      <alignment horizontal="left" indent="1"/>
    </xf>
    <xf numFmtId="0" fontId="45" fillId="0" borderId="0" xfId="56" applyFont="1" applyAlignment="1">
      <alignment horizontal="left"/>
    </xf>
    <xf numFmtId="0" fontId="47" fillId="0" borderId="0" xfId="57" applyFont="1" applyAlignment="1">
      <alignment horizontal="right" vertical="center"/>
    </xf>
    <xf numFmtId="183" fontId="45" fillId="0" borderId="0" xfId="58" applyNumberFormat="1" applyFont="1">
      <alignment horizontal="left" vertical="center"/>
    </xf>
    <xf numFmtId="0" fontId="45" fillId="0" borderId="0" xfId="56" applyFont="1">
      <alignment wrapText="1"/>
    </xf>
    <xf numFmtId="0" fontId="49" fillId="45" borderId="0" xfId="59" applyFont="1" applyBorder="1" applyAlignment="1">
      <alignment horizontal="center" vertical="center"/>
    </xf>
    <xf numFmtId="183" fontId="45" fillId="0" borderId="0" xfId="56" applyNumberFormat="1" applyFont="1" applyAlignment="1">
      <alignment horizontal="center" vertical="center"/>
    </xf>
    <xf numFmtId="0" fontId="45" fillId="0" borderId="0" xfId="56" applyFont="1" applyAlignment="1">
      <alignment horizontal="center" vertical="center" wrapText="1"/>
    </xf>
    <xf numFmtId="0" fontId="39" fillId="0" borderId="21" xfId="54" applyBorder="1">
      <alignment vertical="center"/>
    </xf>
    <xf numFmtId="20" fontId="39" fillId="0" borderId="21" xfId="54" applyNumberFormat="1" applyBorder="1" applyAlignment="1">
      <alignment horizontal="center" vertical="center"/>
    </xf>
    <xf numFmtId="0" fontId="39" fillId="0" borderId="22" xfId="54" applyBorder="1" applyAlignment="1">
      <alignment horizontal="center" vertical="center"/>
    </xf>
    <xf numFmtId="0" fontId="39" fillId="0" borderId="23" xfId="54" applyBorder="1" applyAlignment="1">
      <alignment horizontal="center" vertical="center"/>
    </xf>
    <xf numFmtId="20" fontId="39" fillId="0" borderId="23" xfId="54" applyNumberFormat="1" applyBorder="1" applyAlignment="1">
      <alignment horizontal="center" vertical="center"/>
    </xf>
    <xf numFmtId="20" fontId="39" fillId="0" borderId="24" xfId="54" applyNumberFormat="1" applyBorder="1" applyAlignment="1">
      <alignment horizontal="center" vertical="center"/>
    </xf>
    <xf numFmtId="0" fontId="39" fillId="0" borderId="25" xfId="54" applyBorder="1" applyAlignment="1">
      <alignment horizontal="center" vertical="center"/>
    </xf>
    <xf numFmtId="20" fontId="39" fillId="0" borderId="26" xfId="54" applyNumberFormat="1" applyBorder="1" applyAlignment="1">
      <alignment horizontal="center" vertical="center"/>
    </xf>
    <xf numFmtId="20" fontId="39" fillId="0" borderId="27" xfId="54" applyNumberFormat="1" applyBorder="1" applyAlignment="1">
      <alignment horizontal="center" vertical="center"/>
    </xf>
    <xf numFmtId="0" fontId="39" fillId="0" borderId="24" xfId="54" applyBorder="1" applyAlignment="1">
      <alignment horizontal="center" vertical="center"/>
    </xf>
    <xf numFmtId="56" fontId="39" fillId="0" borderId="28" xfId="54" applyNumberFormat="1" applyBorder="1" applyAlignment="1">
      <alignment horizontal="right" vertical="center"/>
    </xf>
    <xf numFmtId="0" fontId="39" fillId="0" borderId="29" xfId="54" applyBorder="1">
      <alignment vertical="center"/>
    </xf>
    <xf numFmtId="0" fontId="39" fillId="0" borderId="31" xfId="54" applyBorder="1">
      <alignment vertical="center"/>
    </xf>
    <xf numFmtId="0" fontId="39" fillId="0" borderId="33" xfId="54" applyBorder="1">
      <alignment vertical="center"/>
    </xf>
    <xf numFmtId="20" fontId="39" fillId="0" borderId="34" xfId="54" applyNumberFormat="1" applyBorder="1" applyAlignment="1">
      <alignment horizontal="center" vertical="center"/>
    </xf>
    <xf numFmtId="20" fontId="39" fillId="0" borderId="35" xfId="54" applyNumberFormat="1" applyBorder="1" applyAlignment="1">
      <alignment horizontal="center" vertical="center"/>
    </xf>
    <xf numFmtId="0" fontId="39" fillId="0" borderId="35" xfId="54" applyBorder="1">
      <alignment vertical="center"/>
    </xf>
    <xf numFmtId="0" fontId="45" fillId="46" borderId="0" xfId="56" applyFont="1" applyFill="1" applyAlignment="1">
      <alignment horizontal="center" vertical="center" wrapText="1"/>
    </xf>
    <xf numFmtId="0" fontId="45" fillId="47" borderId="0" xfId="56" applyFont="1" applyFill="1" applyAlignment="1">
      <alignment horizontal="center" vertical="center" wrapText="1"/>
    </xf>
    <xf numFmtId="179" fontId="1" fillId="0" borderId="36" xfId="9" applyBorder="1" applyAlignment="1">
      <alignment vertical="center"/>
    </xf>
    <xf numFmtId="179" fontId="1" fillId="0" borderId="20" xfId="9" applyBorder="1" applyAlignment="1">
      <alignment vertical="center" shrinkToFit="1"/>
    </xf>
    <xf numFmtId="0" fontId="0" fillId="0" borderId="37" xfId="0" applyBorder="1" applyAlignment="1">
      <alignment horizontal="center" vertical="center"/>
    </xf>
    <xf numFmtId="0" fontId="0" fillId="0" borderId="36" xfId="0" applyBorder="1"/>
    <xf numFmtId="0" fontId="1" fillId="0" borderId="0" xfId="8" applyAlignment="1">
      <alignment vertical="center"/>
    </xf>
    <xf numFmtId="0" fontId="1" fillId="0" borderId="0" xfId="8" applyBorder="1" applyAlignment="1">
      <alignment horizontal="right" vertical="center"/>
    </xf>
    <xf numFmtId="56" fontId="39" fillId="0" borderId="30" xfId="54" applyNumberFormat="1" applyBorder="1" applyAlignment="1">
      <alignment vertical="center"/>
    </xf>
    <xf numFmtId="56" fontId="39" fillId="0" borderId="32" xfId="54" applyNumberFormat="1" applyBorder="1" applyAlignment="1">
      <alignment vertical="center"/>
    </xf>
    <xf numFmtId="180" fontId="0" fillId="7" borderId="4" xfId="0" applyNumberFormat="1" applyFill="1" applyBorder="1" applyAlignment="1">
      <alignment horizontal="left" vertical="center" wrapText="1" indent="1"/>
    </xf>
    <xf numFmtId="180" fontId="0" fillId="7" borderId="1" xfId="0" applyNumberFormat="1" applyFill="1" applyBorder="1" applyAlignment="1">
      <alignment horizontal="left" vertical="center" wrapText="1" indent="1"/>
    </xf>
    <xf numFmtId="180" fontId="0" fillId="7" borderId="5" xfId="0" applyNumberFormat="1" applyFill="1" applyBorder="1" applyAlignment="1">
      <alignment horizontal="left" vertical="center" wrapText="1" indent="1"/>
    </xf>
    <xf numFmtId="0" fontId="0" fillId="0" borderId="10" xfId="0" applyBorder="1"/>
    <xf numFmtId="182" fontId="45" fillId="0" borderId="0" xfId="58" applyNumberFormat="1" applyFont="1">
      <alignment horizontal="left" vertical="center"/>
    </xf>
    <xf numFmtId="0" fontId="1" fillId="0" borderId="0" xfId="8">
      <alignment horizontal="right" indent="1"/>
    </xf>
    <xf numFmtId="0" fontId="1" fillId="0" borderId="7" xfId="8" applyBorder="1">
      <alignment horizontal="right" indent="1"/>
    </xf>
    <xf numFmtId="179" fontId="1" fillId="0" borderId="3" xfId="9">
      <alignment horizontal="center" vertical="center"/>
    </xf>
  </cellXfs>
  <cellStyles count="60">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イトル 2" xfId="55" xr:uid="{C9C4A4FA-A84D-4FB0-A929-0895AE67EE75}"/>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1 2" xfId="59" xr:uid="{73C89955-1AEE-423B-8388-928A02BCA4D7}"/>
    <cellStyle name="見出し 2" xfId="7" builtinId="17" customBuiltin="1"/>
    <cellStyle name="見出し 2 2" xfId="57" xr:uid="{BB6FB201-845D-46E9-8640-F28F2C3145AD}"/>
    <cellStyle name="見出し 3" xfId="8" builtinId="18" customBuiltin="1"/>
    <cellStyle name="見出し 3 2" xfId="58" xr:uid="{4F00BF19-7ED3-4F30-B828-4BB66F46236E}"/>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標準 2" xfId="54" xr:uid="{6A9F5F76-3F3F-4D4E-962C-8238579C7187}"/>
    <cellStyle name="標準 3" xfId="56" xr:uid="{2CAE1A00-2F05-429B-9E20-B02093CFC178}"/>
    <cellStyle name="表示済みのハイパーリンク" xfId="13" builtinId="9" customBuiltin="1"/>
    <cellStyle name="名前" xfId="11" xr:uid="{00000000-0005-0000-0000-000034000000}"/>
    <cellStyle name="良い" xfId="18" builtinId="26" customBuiltin="1"/>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alignment horizontal="center" vertical="center" textRotation="0" wrapText="1" indent="0" justifyLastLine="0" shrinkToFit="0" readingOrder="0"/>
    </dxf>
    <dxf>
      <font>
        <strike val="0"/>
        <outline val="0"/>
        <shadow val="0"/>
        <u val="none"/>
        <vertAlign val="baseline"/>
        <name val="Meiryo UI"/>
        <scheme val="none"/>
      </font>
      <numFmt numFmtId="183" formatCode="h:mm;@"/>
      <alignment horizontal="center" vertical="center" textRotation="0" wrapText="0" indent="0" justifyLastLine="0" shrinkToFit="0" readingOrder="0"/>
    </dxf>
    <dxf>
      <font>
        <strike val="0"/>
        <outline val="0"/>
        <shadow val="0"/>
        <u val="none"/>
        <vertAlign val="baseline"/>
        <name val="Meiryo UI"/>
        <scheme val="none"/>
      </font>
      <alignment vertical="center" textRotation="0" indent="0" justifyLastLine="0" shrinkToFit="0" readingOrder="0"/>
    </dxf>
    <dxf>
      <font>
        <b val="0"/>
        <i val="0"/>
        <strike val="0"/>
        <outline val="0"/>
        <shadow val="0"/>
        <u val="none"/>
        <vertAlign val="baseline"/>
        <sz val="12"/>
        <color theme="0"/>
        <name val="Meiryo UI"/>
        <scheme val="none"/>
      </font>
      <alignment horizontal="center" vertical="center" textRotation="0" wrapText="0" indent="0" justifyLastLine="0" shrinkToFit="0" readingOrder="0"/>
    </dxf>
    <dxf>
      <fill>
        <patternFill>
          <bgColor rgb="FFFFFF00"/>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2"/>
        </patternFill>
      </fill>
    </dxf>
    <dxf>
      <font>
        <color theme="5" tint="-0.499984740745262"/>
      </font>
    </dxf>
    <dxf>
      <font>
        <color theme="0"/>
      </font>
      <fill>
        <patternFill>
          <bgColor theme="4"/>
        </patternFill>
      </fill>
      <border diagonalUp="0" diagonalDown="0">
        <left/>
        <right/>
        <top/>
        <bottom style="thin">
          <color theme="4"/>
        </bottom>
        <vertical/>
        <horizontal/>
      </border>
    </dxf>
    <dxf>
      <font>
        <color theme="4"/>
      </font>
      <border>
        <bottom style="medium">
          <color theme="5"/>
        </bottom>
        <horizontal style="medium">
          <color theme="5"/>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_リスト"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 name="スケジュール" pivot="0" count="4" xr9:uid="{FE5C26DC-6021-4BEB-853E-58C48F20C49F}">
      <tableStyleElement type="wholeTable" dxfId="20"/>
      <tableStyleElement type="headerRow" dxfId="19"/>
      <tableStyleElement type="firstColumn"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94D97-6440-4092-A3BA-97FF8EEE0B46}" name="スケジュール" displayName="スケジュール" ref="B3:I51" totalsRowShown="0" headerRowDxfId="12" dataDxfId="11">
  <autoFilter ref="B3:I51" xr:uid="{00000000-0009-0000-0100-000003000000}"/>
  <tableColumns count="8">
    <tableColumn id="1" xr3:uid="{22735272-9BBC-4423-8255-E4B481ADDF75}" name="時刻" dataDxfId="10"/>
    <tableColumn id="2" xr3:uid="{B0FE321B-C664-4D0A-816C-79B7234A3276}" name="月" dataDxfId="9"/>
    <tableColumn id="3" xr3:uid="{A7F49256-5CB0-418B-B339-8E5DF0863F43}" name="火" dataDxfId="8"/>
    <tableColumn id="4" xr3:uid="{6D1E9B6A-66E9-4CF7-B775-E3C821FB11D7}" name="水" dataDxfId="7"/>
    <tableColumn id="5" xr3:uid="{E7486B4F-138B-48BE-8A69-2E626874BF29}" name="木" dataDxfId="6"/>
    <tableColumn id="6" xr3:uid="{21A57594-FF22-40A8-B61F-6FBFA0CF2303}" name="金" dataDxfId="5"/>
    <tableColumn id="7" xr3:uid="{A8173C71-34E7-4BF1-9E38-5CA9F96BC2B7}" name="土" dataDxfId="4"/>
    <tableColumn id="8" xr3:uid="{D4746B53-62D0-48F8-B228-8BE696A15DB7}" name="日" dataDxfId="3"/>
  </tableColumns>
  <tableStyleInfo name="スケジュール" showFirstColumn="1" showLastColumn="0" showRowStripes="1" showColumnStripes="1"/>
  <extLst>
    <ext xmlns:x14="http://schemas.microsoft.com/office/spreadsheetml/2009/9/main" uri="{504A1905-F514-4f6f-8877-14C23A59335A}">
      <x14:table altTextSummary="このテーブルに平日の予定を入力します"/>
    </ext>
  </extLst>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61568-F613-4F54-9DAA-318DE333E4D0}">
  <sheetPr>
    <pageSetUpPr fitToPage="1"/>
  </sheetPr>
  <dimension ref="A1:BM41"/>
  <sheetViews>
    <sheetView showGridLines="0" tabSelected="1" showRuler="0" zoomScaleNormal="100" zoomScalePageLayoutView="70" workbookViewId="0">
      <pane ySplit="6" topLeftCell="A8" activePane="bottomLeft" state="frozen"/>
      <selection pane="bottomLeft" activeCell="E10" sqref="E10"/>
    </sheetView>
  </sheetViews>
  <sheetFormatPr defaultRowHeight="30" customHeight="1" x14ac:dyDescent="0.3"/>
  <cols>
    <col min="1" max="1" width="2.6328125" style="12" customWidth="1"/>
    <col min="2" max="2" width="29.54296875" customWidth="1"/>
    <col min="3" max="4" width="9.453125" customWidth="1"/>
    <col min="5" max="5" width="10.6328125" customWidth="1"/>
    <col min="6" max="6" width="10.453125" style="2" customWidth="1"/>
    <col min="7" max="7" width="10.453125" customWidth="1"/>
    <col min="8" max="8" width="2.6328125" customWidth="1"/>
    <col min="9" max="9" width="6.1796875" hidden="1" customWidth="1"/>
    <col min="10" max="65" width="2.54296875" customWidth="1"/>
  </cols>
  <sheetData>
    <row r="1" spans="1:65" ht="30" customHeight="1" x14ac:dyDescent="0.55000000000000004">
      <c r="A1" s="13" t="s">
        <v>0</v>
      </c>
      <c r="B1" s="15" t="s">
        <v>52</v>
      </c>
      <c r="C1" s="37"/>
      <c r="D1" s="37"/>
      <c r="E1" s="38"/>
      <c r="F1" s="39"/>
      <c r="G1" s="40"/>
      <c r="I1" s="38"/>
      <c r="J1" s="41"/>
    </row>
    <row r="2" spans="1:65" ht="30" customHeight="1" x14ac:dyDescent="0.35">
      <c r="A2" s="12" t="s">
        <v>1</v>
      </c>
      <c r="B2" s="16"/>
      <c r="J2" s="42"/>
    </row>
    <row r="3" spans="1:65" ht="30" customHeight="1" x14ac:dyDescent="0.3">
      <c r="A3" s="12" t="s">
        <v>2</v>
      </c>
      <c r="B3" s="17"/>
      <c r="C3" s="124"/>
      <c r="D3" s="124"/>
      <c r="E3" s="125" t="s">
        <v>109</v>
      </c>
      <c r="F3" s="121">
        <v>44468</v>
      </c>
      <c r="G3" s="120"/>
    </row>
    <row r="4" spans="1:65" ht="30" customHeight="1" x14ac:dyDescent="0.3">
      <c r="A4" s="13" t="s">
        <v>3</v>
      </c>
      <c r="C4" s="124"/>
      <c r="D4" s="124"/>
      <c r="E4" s="125" t="s">
        <v>27</v>
      </c>
      <c r="F4" s="122">
        <v>1</v>
      </c>
      <c r="G4" s="123"/>
      <c r="J4" s="128">
        <f>J5</f>
        <v>44466</v>
      </c>
      <c r="K4" s="129"/>
      <c r="L4" s="129"/>
      <c r="M4" s="129"/>
      <c r="N4" s="129"/>
      <c r="O4" s="129"/>
      <c r="P4" s="130"/>
      <c r="Q4" s="128">
        <f>Q5</f>
        <v>44473</v>
      </c>
      <c r="R4" s="129"/>
      <c r="S4" s="129"/>
      <c r="T4" s="129"/>
      <c r="U4" s="129"/>
      <c r="V4" s="129"/>
      <c r="W4" s="130"/>
      <c r="X4" s="128">
        <f>X5</f>
        <v>44480</v>
      </c>
      <c r="Y4" s="129"/>
      <c r="Z4" s="129"/>
      <c r="AA4" s="129"/>
      <c r="AB4" s="129"/>
      <c r="AC4" s="129"/>
      <c r="AD4" s="130"/>
      <c r="AE4" s="128">
        <f>AE5</f>
        <v>44487</v>
      </c>
      <c r="AF4" s="129"/>
      <c r="AG4" s="129"/>
      <c r="AH4" s="129"/>
      <c r="AI4" s="129"/>
      <c r="AJ4" s="129"/>
      <c r="AK4" s="130"/>
      <c r="AL4" s="128">
        <f>AL5</f>
        <v>44494</v>
      </c>
      <c r="AM4" s="129"/>
      <c r="AN4" s="129"/>
      <c r="AO4" s="129"/>
      <c r="AP4" s="129"/>
      <c r="AQ4" s="129"/>
      <c r="AR4" s="130"/>
      <c r="AS4" s="128">
        <f>AS5</f>
        <v>44501</v>
      </c>
      <c r="AT4" s="129"/>
      <c r="AU4" s="129"/>
      <c r="AV4" s="129"/>
      <c r="AW4" s="129"/>
      <c r="AX4" s="129"/>
      <c r="AY4" s="130"/>
      <c r="AZ4" s="128">
        <f>AZ5</f>
        <v>44508</v>
      </c>
      <c r="BA4" s="129"/>
      <c r="BB4" s="129"/>
      <c r="BC4" s="129"/>
      <c r="BD4" s="129"/>
      <c r="BE4" s="129"/>
      <c r="BF4" s="130"/>
      <c r="BG4" s="128">
        <f>BG5</f>
        <v>44515</v>
      </c>
      <c r="BH4" s="129"/>
      <c r="BI4" s="129"/>
      <c r="BJ4" s="129"/>
      <c r="BK4" s="129"/>
      <c r="BL4" s="129"/>
      <c r="BM4" s="130"/>
    </row>
    <row r="5" spans="1:65" ht="15" customHeight="1" x14ac:dyDescent="0.3">
      <c r="A5" s="13" t="s">
        <v>4</v>
      </c>
      <c r="B5" s="131"/>
      <c r="C5" s="131"/>
      <c r="D5" s="131"/>
      <c r="E5" s="131"/>
      <c r="F5" s="131"/>
      <c r="G5" s="131"/>
      <c r="H5" s="131"/>
      <c r="J5" s="81">
        <f>プロジェクト_開始-WEEKDAY(プロジェクト_開始,1)+2+7*(週_表示-1)</f>
        <v>44466</v>
      </c>
      <c r="K5" s="82">
        <f>J5+1</f>
        <v>44467</v>
      </c>
      <c r="L5" s="82">
        <f t="shared" ref="L5:AY5" si="0">K5+1</f>
        <v>44468</v>
      </c>
      <c r="M5" s="82">
        <f t="shared" si="0"/>
        <v>44469</v>
      </c>
      <c r="N5" s="82">
        <f t="shared" si="0"/>
        <v>44470</v>
      </c>
      <c r="O5" s="82">
        <f t="shared" si="0"/>
        <v>44471</v>
      </c>
      <c r="P5" s="83">
        <f t="shared" si="0"/>
        <v>44472</v>
      </c>
      <c r="Q5" s="81">
        <f>P5+1</f>
        <v>44473</v>
      </c>
      <c r="R5" s="82">
        <f>Q5+1</f>
        <v>44474</v>
      </c>
      <c r="S5" s="82">
        <f t="shared" si="0"/>
        <v>44475</v>
      </c>
      <c r="T5" s="82">
        <f t="shared" si="0"/>
        <v>44476</v>
      </c>
      <c r="U5" s="82">
        <f t="shared" si="0"/>
        <v>44477</v>
      </c>
      <c r="V5" s="82">
        <f t="shared" si="0"/>
        <v>44478</v>
      </c>
      <c r="W5" s="83">
        <f t="shared" si="0"/>
        <v>44479</v>
      </c>
      <c r="X5" s="81">
        <f>W5+1</f>
        <v>44480</v>
      </c>
      <c r="Y5" s="82">
        <f>X5+1</f>
        <v>44481</v>
      </c>
      <c r="Z5" s="82">
        <f t="shared" si="0"/>
        <v>44482</v>
      </c>
      <c r="AA5" s="82">
        <f t="shared" si="0"/>
        <v>44483</v>
      </c>
      <c r="AB5" s="82">
        <f t="shared" si="0"/>
        <v>44484</v>
      </c>
      <c r="AC5" s="82">
        <f t="shared" si="0"/>
        <v>44485</v>
      </c>
      <c r="AD5" s="83">
        <f t="shared" si="0"/>
        <v>44486</v>
      </c>
      <c r="AE5" s="81">
        <f>AD5+1</f>
        <v>44487</v>
      </c>
      <c r="AF5" s="82">
        <f>AE5+1</f>
        <v>44488</v>
      </c>
      <c r="AG5" s="82">
        <f t="shared" si="0"/>
        <v>44489</v>
      </c>
      <c r="AH5" s="82">
        <f t="shared" si="0"/>
        <v>44490</v>
      </c>
      <c r="AI5" s="82">
        <f t="shared" si="0"/>
        <v>44491</v>
      </c>
      <c r="AJ5" s="82">
        <f t="shared" si="0"/>
        <v>44492</v>
      </c>
      <c r="AK5" s="83">
        <f t="shared" si="0"/>
        <v>44493</v>
      </c>
      <c r="AL5" s="81">
        <f>AK5+1</f>
        <v>44494</v>
      </c>
      <c r="AM5" s="82">
        <f>AL5+1</f>
        <v>44495</v>
      </c>
      <c r="AN5" s="82">
        <f t="shared" si="0"/>
        <v>44496</v>
      </c>
      <c r="AO5" s="82">
        <f t="shared" si="0"/>
        <v>44497</v>
      </c>
      <c r="AP5" s="82">
        <f t="shared" si="0"/>
        <v>44498</v>
      </c>
      <c r="AQ5" s="82">
        <f t="shared" si="0"/>
        <v>44499</v>
      </c>
      <c r="AR5" s="83">
        <f t="shared" si="0"/>
        <v>44500</v>
      </c>
      <c r="AS5" s="81">
        <f>AR5+1</f>
        <v>44501</v>
      </c>
      <c r="AT5" s="82">
        <f>AS5+1</f>
        <v>44502</v>
      </c>
      <c r="AU5" s="82">
        <f t="shared" si="0"/>
        <v>44503</v>
      </c>
      <c r="AV5" s="82">
        <f t="shared" si="0"/>
        <v>44504</v>
      </c>
      <c r="AW5" s="82">
        <f t="shared" si="0"/>
        <v>44505</v>
      </c>
      <c r="AX5" s="82">
        <f t="shared" si="0"/>
        <v>44506</v>
      </c>
      <c r="AY5" s="83">
        <f t="shared" si="0"/>
        <v>44507</v>
      </c>
      <c r="AZ5" s="81">
        <f>AY5+1</f>
        <v>44508</v>
      </c>
      <c r="BA5" s="82">
        <f>AZ5+1</f>
        <v>44509</v>
      </c>
      <c r="BB5" s="82">
        <f t="shared" ref="BB5:BF5" si="1">BA5+1</f>
        <v>44510</v>
      </c>
      <c r="BC5" s="82">
        <f t="shared" si="1"/>
        <v>44511</v>
      </c>
      <c r="BD5" s="82">
        <f t="shared" si="1"/>
        <v>44512</v>
      </c>
      <c r="BE5" s="82">
        <f t="shared" si="1"/>
        <v>44513</v>
      </c>
      <c r="BF5" s="83">
        <f t="shared" si="1"/>
        <v>44514</v>
      </c>
      <c r="BG5" s="81">
        <f>BF5+1</f>
        <v>44515</v>
      </c>
      <c r="BH5" s="82">
        <f>BG5+1</f>
        <v>44516</v>
      </c>
      <c r="BI5" s="82">
        <f t="shared" ref="BI5:BM5" si="2">BH5+1</f>
        <v>44517</v>
      </c>
      <c r="BJ5" s="82">
        <f t="shared" si="2"/>
        <v>44518</v>
      </c>
      <c r="BK5" s="82">
        <f t="shared" si="2"/>
        <v>44519</v>
      </c>
      <c r="BL5" s="82">
        <f t="shared" si="2"/>
        <v>44520</v>
      </c>
      <c r="BM5" s="83">
        <f t="shared" si="2"/>
        <v>44521</v>
      </c>
    </row>
    <row r="6" spans="1:65" ht="30" customHeight="1" thickBot="1" x14ac:dyDescent="0.35">
      <c r="A6" s="13" t="s">
        <v>5</v>
      </c>
      <c r="B6" s="43" t="s">
        <v>16</v>
      </c>
      <c r="C6" s="44" t="s">
        <v>74</v>
      </c>
      <c r="D6" s="44" t="s">
        <v>110</v>
      </c>
      <c r="E6" s="44" t="s">
        <v>30</v>
      </c>
      <c r="F6" s="44" t="s">
        <v>31</v>
      </c>
      <c r="G6" s="44" t="s">
        <v>33</v>
      </c>
      <c r="H6" s="44"/>
      <c r="I6" s="44" t="s">
        <v>34</v>
      </c>
      <c r="J6" s="45" t="str">
        <f t="shared" ref="J6:BM6" si="3">LEFT(TEXT(J5,"aaa"),1)</f>
        <v>月</v>
      </c>
      <c r="K6" s="45" t="str">
        <f t="shared" si="3"/>
        <v>火</v>
      </c>
      <c r="L6" s="45" t="str">
        <f t="shared" si="3"/>
        <v>水</v>
      </c>
      <c r="M6" s="45" t="str">
        <f t="shared" si="3"/>
        <v>木</v>
      </c>
      <c r="N6" s="45" t="str">
        <f t="shared" si="3"/>
        <v>金</v>
      </c>
      <c r="O6" s="45" t="str">
        <f t="shared" si="3"/>
        <v>土</v>
      </c>
      <c r="P6" s="45" t="str">
        <f t="shared" si="3"/>
        <v>日</v>
      </c>
      <c r="Q6" s="45" t="str">
        <f t="shared" si="3"/>
        <v>月</v>
      </c>
      <c r="R6" s="45" t="str">
        <f t="shared" si="3"/>
        <v>火</v>
      </c>
      <c r="S6" s="45" t="str">
        <f t="shared" si="3"/>
        <v>水</v>
      </c>
      <c r="T6" s="45" t="str">
        <f t="shared" si="3"/>
        <v>木</v>
      </c>
      <c r="U6" s="45" t="str">
        <f t="shared" si="3"/>
        <v>金</v>
      </c>
      <c r="V6" s="45" t="str">
        <f t="shared" si="3"/>
        <v>土</v>
      </c>
      <c r="W6" s="45" t="str">
        <f t="shared" si="3"/>
        <v>日</v>
      </c>
      <c r="X6" s="45" t="str">
        <f t="shared" si="3"/>
        <v>月</v>
      </c>
      <c r="Y6" s="45" t="str">
        <f t="shared" si="3"/>
        <v>火</v>
      </c>
      <c r="Z6" s="45" t="str">
        <f t="shared" si="3"/>
        <v>水</v>
      </c>
      <c r="AA6" s="45" t="str">
        <f t="shared" si="3"/>
        <v>木</v>
      </c>
      <c r="AB6" s="45" t="str">
        <f t="shared" si="3"/>
        <v>金</v>
      </c>
      <c r="AC6" s="45" t="str">
        <f t="shared" si="3"/>
        <v>土</v>
      </c>
      <c r="AD6" s="45" t="str">
        <f t="shared" si="3"/>
        <v>日</v>
      </c>
      <c r="AE6" s="45" t="str">
        <f t="shared" si="3"/>
        <v>月</v>
      </c>
      <c r="AF6" s="45" t="str">
        <f t="shared" si="3"/>
        <v>火</v>
      </c>
      <c r="AG6" s="45" t="str">
        <f t="shared" si="3"/>
        <v>水</v>
      </c>
      <c r="AH6" s="45" t="str">
        <f t="shared" si="3"/>
        <v>木</v>
      </c>
      <c r="AI6" s="45" t="str">
        <f t="shared" si="3"/>
        <v>金</v>
      </c>
      <c r="AJ6" s="45" t="str">
        <f t="shared" si="3"/>
        <v>土</v>
      </c>
      <c r="AK6" s="45" t="str">
        <f t="shared" si="3"/>
        <v>日</v>
      </c>
      <c r="AL6" s="45" t="str">
        <f t="shared" si="3"/>
        <v>月</v>
      </c>
      <c r="AM6" s="45" t="str">
        <f t="shared" si="3"/>
        <v>火</v>
      </c>
      <c r="AN6" s="45" t="str">
        <f t="shared" si="3"/>
        <v>水</v>
      </c>
      <c r="AO6" s="45" t="str">
        <f t="shared" si="3"/>
        <v>木</v>
      </c>
      <c r="AP6" s="45" t="str">
        <f t="shared" si="3"/>
        <v>金</v>
      </c>
      <c r="AQ6" s="45" t="str">
        <f t="shared" si="3"/>
        <v>土</v>
      </c>
      <c r="AR6" s="45" t="str">
        <f t="shared" si="3"/>
        <v>日</v>
      </c>
      <c r="AS6" s="45" t="str">
        <f t="shared" si="3"/>
        <v>月</v>
      </c>
      <c r="AT6" s="45" t="str">
        <f t="shared" si="3"/>
        <v>火</v>
      </c>
      <c r="AU6" s="45" t="str">
        <f t="shared" si="3"/>
        <v>水</v>
      </c>
      <c r="AV6" s="45" t="str">
        <f t="shared" si="3"/>
        <v>木</v>
      </c>
      <c r="AW6" s="45" t="str">
        <f t="shared" si="3"/>
        <v>金</v>
      </c>
      <c r="AX6" s="45" t="str">
        <f t="shared" si="3"/>
        <v>土</v>
      </c>
      <c r="AY6" s="45" t="str">
        <f t="shared" si="3"/>
        <v>日</v>
      </c>
      <c r="AZ6" s="45" t="str">
        <f t="shared" si="3"/>
        <v>月</v>
      </c>
      <c r="BA6" s="45" t="str">
        <f t="shared" si="3"/>
        <v>火</v>
      </c>
      <c r="BB6" s="45" t="str">
        <f t="shared" si="3"/>
        <v>水</v>
      </c>
      <c r="BC6" s="45" t="str">
        <f t="shared" si="3"/>
        <v>木</v>
      </c>
      <c r="BD6" s="45" t="str">
        <f t="shared" si="3"/>
        <v>金</v>
      </c>
      <c r="BE6" s="45" t="str">
        <f t="shared" si="3"/>
        <v>土</v>
      </c>
      <c r="BF6" s="45" t="str">
        <f t="shared" si="3"/>
        <v>日</v>
      </c>
      <c r="BG6" s="45" t="str">
        <f t="shared" si="3"/>
        <v>月</v>
      </c>
      <c r="BH6" s="45" t="str">
        <f t="shared" si="3"/>
        <v>火</v>
      </c>
      <c r="BI6" s="45" t="str">
        <f t="shared" si="3"/>
        <v>水</v>
      </c>
      <c r="BJ6" s="45" t="str">
        <f t="shared" si="3"/>
        <v>木</v>
      </c>
      <c r="BK6" s="45" t="str">
        <f t="shared" si="3"/>
        <v>金</v>
      </c>
      <c r="BL6" s="45" t="str">
        <f t="shared" si="3"/>
        <v>土</v>
      </c>
      <c r="BM6" s="45" t="str">
        <f t="shared" si="3"/>
        <v>日</v>
      </c>
    </row>
    <row r="7" spans="1:65" ht="30" hidden="1" customHeight="1" thickBot="1" x14ac:dyDescent="0.35">
      <c r="A7" s="12" t="s">
        <v>6</v>
      </c>
      <c r="C7" s="14"/>
      <c r="D7" s="14"/>
      <c r="F7"/>
      <c r="I7" t="str">
        <f>IF(OR(ISBLANK(タスク_開始),ISBLANK(タスク_終了)),"",タスク_終了-タスク_開始+1)</f>
        <v/>
      </c>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row>
    <row r="8" spans="1:65" s="1" customFormat="1" ht="30" customHeight="1" thickBot="1" x14ac:dyDescent="0.35">
      <c r="A8" s="13" t="s">
        <v>7</v>
      </c>
      <c r="B8" s="46" t="s">
        <v>54</v>
      </c>
      <c r="C8" s="23"/>
      <c r="D8" s="23"/>
      <c r="E8" s="47"/>
      <c r="F8" s="5"/>
      <c r="G8" s="48"/>
      <c r="H8" s="49"/>
      <c r="I8" s="49" t="str">
        <f t="shared" ref="I8:I38" si="4">IF(OR(ISBLANK(タスク_開始),ISBLANK(タスク_終了)),"",タスク_終了-タスク_開始+1)</f>
        <v/>
      </c>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row>
    <row r="9" spans="1:65" s="1" customFormat="1" ht="30" customHeight="1" thickBot="1" x14ac:dyDescent="0.35">
      <c r="A9" s="13" t="s">
        <v>8</v>
      </c>
      <c r="B9" s="32" t="s">
        <v>75</v>
      </c>
      <c r="C9" s="24" t="s">
        <v>53</v>
      </c>
      <c r="D9" s="24">
        <v>1</v>
      </c>
      <c r="E9" s="50">
        <v>1</v>
      </c>
      <c r="F9" s="18">
        <v>44468</v>
      </c>
      <c r="G9" s="18">
        <f>F9+(D9-1)</f>
        <v>44468</v>
      </c>
      <c r="H9" s="49"/>
      <c r="I9" s="49">
        <f t="shared" si="4"/>
        <v>1</v>
      </c>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row>
    <row r="10" spans="1:65" s="1" customFormat="1" ht="30" customHeight="1" thickBot="1" x14ac:dyDescent="0.35">
      <c r="A10" s="13" t="s">
        <v>9</v>
      </c>
      <c r="B10" s="32" t="s">
        <v>76</v>
      </c>
      <c r="C10" s="24" t="s">
        <v>62</v>
      </c>
      <c r="D10" s="24">
        <v>1</v>
      </c>
      <c r="E10" s="50">
        <v>0.5</v>
      </c>
      <c r="F10" s="18">
        <f t="shared" ref="F10:F16" si="5">G9+1</f>
        <v>44469</v>
      </c>
      <c r="G10" s="18">
        <f t="shared" ref="G10:G34" si="6">F10+(D10-1)</f>
        <v>44469</v>
      </c>
      <c r="H10" s="49"/>
      <c r="I10" s="49">
        <f t="shared" si="4"/>
        <v>1</v>
      </c>
      <c r="J10" s="9"/>
      <c r="K10" s="9"/>
      <c r="L10" s="9"/>
      <c r="M10" s="9"/>
      <c r="N10" s="9"/>
      <c r="O10" s="9"/>
      <c r="P10" s="9"/>
      <c r="Q10" s="9"/>
      <c r="R10" s="9"/>
      <c r="S10" s="9"/>
      <c r="T10" s="9"/>
      <c r="U10" s="9"/>
      <c r="V10" s="10"/>
      <c r="W10" s="10"/>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row>
    <row r="11" spans="1:65" s="1" customFormat="1" ht="30" customHeight="1" thickBot="1" x14ac:dyDescent="0.35">
      <c r="A11" s="12"/>
      <c r="B11" s="32" t="s">
        <v>77</v>
      </c>
      <c r="C11" s="24" t="s">
        <v>62</v>
      </c>
      <c r="D11" s="24">
        <v>1</v>
      </c>
      <c r="E11" s="50">
        <v>0</v>
      </c>
      <c r="F11" s="18">
        <f t="shared" si="5"/>
        <v>44470</v>
      </c>
      <c r="G11" s="18">
        <f t="shared" si="6"/>
        <v>44470</v>
      </c>
      <c r="H11" s="49"/>
      <c r="I11" s="49">
        <f t="shared" si="4"/>
        <v>1</v>
      </c>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row>
    <row r="12" spans="1:65" s="1" customFormat="1" ht="30" customHeight="1" thickBot="1" x14ac:dyDescent="0.35">
      <c r="A12" s="12"/>
      <c r="B12" s="32" t="s">
        <v>78</v>
      </c>
      <c r="C12" s="24" t="s">
        <v>62</v>
      </c>
      <c r="D12" s="24">
        <v>1</v>
      </c>
      <c r="E12" s="50">
        <v>0</v>
      </c>
      <c r="F12" s="18">
        <f t="shared" si="5"/>
        <v>44471</v>
      </c>
      <c r="G12" s="18">
        <f t="shared" si="6"/>
        <v>44471</v>
      </c>
      <c r="H12" s="49"/>
      <c r="I12" s="49">
        <f t="shared" si="4"/>
        <v>1</v>
      </c>
      <c r="J12" s="9"/>
      <c r="K12" s="9"/>
      <c r="L12" s="9"/>
      <c r="M12" s="9"/>
      <c r="N12" s="9"/>
      <c r="O12" s="9"/>
      <c r="P12" s="9"/>
      <c r="Q12" s="9"/>
      <c r="R12" s="9"/>
      <c r="S12" s="9"/>
      <c r="T12" s="9"/>
      <c r="U12" s="9"/>
      <c r="V12" s="9"/>
      <c r="W12" s="9"/>
      <c r="X12" s="9"/>
      <c r="Y12" s="9"/>
      <c r="Z12" s="10"/>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row>
    <row r="13" spans="1:65" s="1" customFormat="1" ht="30" customHeight="1" thickBot="1" x14ac:dyDescent="0.35">
      <c r="A13" s="12"/>
      <c r="B13" s="32" t="s">
        <v>79</v>
      </c>
      <c r="C13" s="24" t="s">
        <v>62</v>
      </c>
      <c r="D13" s="24">
        <v>1</v>
      </c>
      <c r="E13" s="50">
        <v>0</v>
      </c>
      <c r="F13" s="18">
        <f t="shared" si="5"/>
        <v>44472</v>
      </c>
      <c r="G13" s="18">
        <f t="shared" si="6"/>
        <v>44472</v>
      </c>
      <c r="H13" s="49"/>
      <c r="I13" s="49">
        <f t="shared" si="4"/>
        <v>1</v>
      </c>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row>
    <row r="14" spans="1:65" s="1" customFormat="1" ht="30" customHeight="1" thickBot="1" x14ac:dyDescent="0.35">
      <c r="A14" s="12"/>
      <c r="B14" s="32" t="s">
        <v>80</v>
      </c>
      <c r="C14" s="24" t="s">
        <v>62</v>
      </c>
      <c r="D14" s="24">
        <v>1</v>
      </c>
      <c r="E14" s="50">
        <v>0</v>
      </c>
      <c r="F14" s="18">
        <f t="shared" si="5"/>
        <v>44473</v>
      </c>
      <c r="G14" s="18">
        <f t="shared" si="6"/>
        <v>44473</v>
      </c>
      <c r="H14" s="49"/>
      <c r="I14" s="4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row>
    <row r="15" spans="1:65" s="1" customFormat="1" ht="30" customHeight="1" thickBot="1" x14ac:dyDescent="0.35">
      <c r="A15" s="12"/>
      <c r="B15" s="32" t="s">
        <v>81</v>
      </c>
      <c r="C15" s="24" t="s">
        <v>62</v>
      </c>
      <c r="D15" s="24">
        <v>1</v>
      </c>
      <c r="E15" s="50">
        <v>0</v>
      </c>
      <c r="F15" s="18">
        <f t="shared" si="5"/>
        <v>44474</v>
      </c>
      <c r="G15" s="18">
        <f t="shared" si="6"/>
        <v>44474</v>
      </c>
      <c r="H15" s="49"/>
      <c r="I15" s="4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row>
    <row r="16" spans="1:65" s="1" customFormat="1" ht="30" customHeight="1" thickBot="1" x14ac:dyDescent="0.35">
      <c r="A16" s="12"/>
      <c r="B16" s="32" t="s">
        <v>82</v>
      </c>
      <c r="C16" s="24" t="s">
        <v>62</v>
      </c>
      <c r="D16" s="24">
        <v>1</v>
      </c>
      <c r="E16" s="50">
        <v>0</v>
      </c>
      <c r="F16" s="18">
        <f t="shared" si="5"/>
        <v>44475</v>
      </c>
      <c r="G16" s="18">
        <f t="shared" si="6"/>
        <v>44475</v>
      </c>
      <c r="H16" s="49"/>
      <c r="I16" s="49"/>
      <c r="J16" s="9"/>
      <c r="K16" s="9"/>
      <c r="L16" s="9"/>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row>
    <row r="17" spans="1:65" s="1" customFormat="1" ht="30" customHeight="1" thickBot="1" x14ac:dyDescent="0.35">
      <c r="A17" s="13" t="s">
        <v>10</v>
      </c>
      <c r="B17" s="51" t="s">
        <v>55</v>
      </c>
      <c r="C17" s="25"/>
      <c r="D17" s="25"/>
      <c r="E17" s="52"/>
      <c r="F17" s="6"/>
      <c r="G17" s="53"/>
      <c r="H17" s="49"/>
      <c r="I17" s="49" t="str">
        <f t="shared" si="4"/>
        <v/>
      </c>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row>
    <row r="18" spans="1:65" s="1" customFormat="1" ht="30" customHeight="1" thickBot="1" x14ac:dyDescent="0.35">
      <c r="A18" s="12"/>
      <c r="B18" s="33" t="s">
        <v>87</v>
      </c>
      <c r="C18" s="26" t="s">
        <v>62</v>
      </c>
      <c r="D18" s="26">
        <v>1</v>
      </c>
      <c r="E18" s="54"/>
      <c r="F18" s="19">
        <f>G16+1</f>
        <v>44476</v>
      </c>
      <c r="G18" s="19">
        <f t="shared" si="6"/>
        <v>44476</v>
      </c>
      <c r="H18" s="49"/>
      <c r="I18" s="49">
        <f t="shared" si="4"/>
        <v>1</v>
      </c>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row>
    <row r="19" spans="1:65" s="1" customFormat="1" ht="30" customHeight="1" thickBot="1" x14ac:dyDescent="0.35">
      <c r="A19" s="12"/>
      <c r="B19" s="33" t="s">
        <v>88</v>
      </c>
      <c r="C19" s="26" t="s">
        <v>62</v>
      </c>
      <c r="D19" s="26">
        <v>1</v>
      </c>
      <c r="E19" s="54"/>
      <c r="F19" s="19">
        <f>G18+1</f>
        <v>44477</v>
      </c>
      <c r="G19" s="19">
        <f t="shared" si="6"/>
        <v>44477</v>
      </c>
      <c r="H19" s="49"/>
      <c r="I19" s="4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c r="BM19" s="9"/>
    </row>
    <row r="20" spans="1:65" s="1" customFormat="1" ht="30" customHeight="1" thickBot="1" x14ac:dyDescent="0.35">
      <c r="A20" s="13"/>
      <c r="B20" s="33" t="s">
        <v>84</v>
      </c>
      <c r="C20" s="26" t="s">
        <v>62</v>
      </c>
      <c r="D20" s="26">
        <v>1</v>
      </c>
      <c r="E20" s="54">
        <v>0.5</v>
      </c>
      <c r="F20" s="19">
        <f>G19+1</f>
        <v>44478</v>
      </c>
      <c r="G20" s="19">
        <f t="shared" si="6"/>
        <v>44478</v>
      </c>
      <c r="H20" s="49"/>
      <c r="I20" s="49">
        <f t="shared" si="4"/>
        <v>1</v>
      </c>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c r="BM20" s="9"/>
    </row>
    <row r="21" spans="1:65" s="1" customFormat="1" ht="30" customHeight="1" thickBot="1" x14ac:dyDescent="0.35">
      <c r="A21" s="12"/>
      <c r="B21" s="33" t="s">
        <v>83</v>
      </c>
      <c r="C21" s="26" t="s">
        <v>62</v>
      </c>
      <c r="D21" s="26">
        <v>1</v>
      </c>
      <c r="E21" s="54">
        <v>0.5</v>
      </c>
      <c r="F21" s="19">
        <f t="shared" ref="F21:F24" si="7">G20+1</f>
        <v>44479</v>
      </c>
      <c r="G21" s="19">
        <f t="shared" si="6"/>
        <v>44479</v>
      </c>
      <c r="H21" s="49"/>
      <c r="I21" s="49">
        <f t="shared" si="4"/>
        <v>1</v>
      </c>
      <c r="J21" s="9"/>
      <c r="K21" s="9"/>
      <c r="L21" s="9"/>
      <c r="M21" s="9"/>
      <c r="N21" s="9"/>
      <c r="O21" s="9"/>
      <c r="P21" s="9"/>
      <c r="Q21" s="9"/>
      <c r="R21" s="9"/>
      <c r="S21" s="9"/>
      <c r="T21" s="9"/>
      <c r="U21" s="9"/>
      <c r="V21" s="10"/>
      <c r="W21" s="10"/>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row>
    <row r="22" spans="1:65" s="1" customFormat="1" ht="30" customHeight="1" thickBot="1" x14ac:dyDescent="0.35">
      <c r="A22" s="12"/>
      <c r="B22" s="33" t="s">
        <v>85</v>
      </c>
      <c r="C22" s="26" t="s">
        <v>62</v>
      </c>
      <c r="D22" s="26">
        <v>1</v>
      </c>
      <c r="E22" s="54"/>
      <c r="F22" s="19">
        <f t="shared" si="7"/>
        <v>44480</v>
      </c>
      <c r="G22" s="19">
        <f t="shared" si="6"/>
        <v>44480</v>
      </c>
      <c r="H22" s="49"/>
      <c r="I22" s="49">
        <f t="shared" si="4"/>
        <v>1</v>
      </c>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row>
    <row r="23" spans="1:65" s="1" customFormat="1" ht="30" customHeight="1" thickBot="1" x14ac:dyDescent="0.35">
      <c r="A23" s="12"/>
      <c r="B23" s="33" t="s">
        <v>86</v>
      </c>
      <c r="C23" s="26" t="s">
        <v>62</v>
      </c>
      <c r="D23" s="26">
        <v>1</v>
      </c>
      <c r="E23" s="54"/>
      <c r="F23" s="19">
        <f t="shared" si="7"/>
        <v>44481</v>
      </c>
      <c r="G23" s="19">
        <f t="shared" si="6"/>
        <v>44481</v>
      </c>
      <c r="H23" s="49"/>
      <c r="I23" s="49">
        <f t="shared" si="4"/>
        <v>1</v>
      </c>
      <c r="J23" s="9"/>
      <c r="K23" s="9"/>
      <c r="L23" s="9"/>
      <c r="M23" s="9"/>
      <c r="N23" s="9"/>
      <c r="O23" s="9"/>
      <c r="P23" s="9"/>
      <c r="Q23" s="9"/>
      <c r="R23" s="9"/>
      <c r="S23" s="9"/>
      <c r="T23" s="9"/>
      <c r="U23" s="9"/>
      <c r="V23" s="9"/>
      <c r="W23" s="9"/>
      <c r="X23" s="9"/>
      <c r="Y23" s="9"/>
      <c r="Z23" s="10"/>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row>
    <row r="24" spans="1:65" s="1" customFormat="1" ht="30" customHeight="1" thickBot="1" x14ac:dyDescent="0.35">
      <c r="A24" s="12"/>
      <c r="B24" s="33" t="s">
        <v>97</v>
      </c>
      <c r="C24" s="26" t="s">
        <v>62</v>
      </c>
      <c r="D24" s="26">
        <v>1</v>
      </c>
      <c r="E24" s="54"/>
      <c r="F24" s="19">
        <f t="shared" si="7"/>
        <v>44482</v>
      </c>
      <c r="G24" s="19">
        <f t="shared" si="6"/>
        <v>44482</v>
      </c>
      <c r="H24" s="49"/>
      <c r="I24" s="49"/>
      <c r="J24" s="9"/>
      <c r="K24" s="9"/>
      <c r="L24" s="9"/>
      <c r="M24" s="9"/>
      <c r="N24" s="9"/>
      <c r="O24" s="9"/>
      <c r="P24" s="9"/>
      <c r="Q24" s="9"/>
      <c r="R24" s="9"/>
      <c r="S24" s="9"/>
      <c r="T24" s="9"/>
      <c r="U24" s="9"/>
      <c r="V24" s="9"/>
      <c r="W24" s="9"/>
      <c r="X24" s="9"/>
      <c r="Y24" s="9"/>
      <c r="Z24" s="10"/>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row>
    <row r="25" spans="1:65" s="1" customFormat="1" ht="30" customHeight="1" thickBot="1" x14ac:dyDescent="0.35">
      <c r="A25" s="12" t="s">
        <v>11</v>
      </c>
      <c r="B25" s="55" t="s">
        <v>61</v>
      </c>
      <c r="C25" s="27"/>
      <c r="D25" s="27"/>
      <c r="E25" s="56"/>
      <c r="F25" s="7"/>
      <c r="G25" s="57"/>
      <c r="H25" s="49"/>
      <c r="I25" s="49" t="str">
        <f t="shared" si="4"/>
        <v/>
      </c>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row>
    <row r="26" spans="1:65" s="1" customFormat="1" ht="30" customHeight="1" thickBot="1" x14ac:dyDescent="0.35">
      <c r="A26" s="12"/>
      <c r="B26" s="34" t="s">
        <v>89</v>
      </c>
      <c r="C26" s="28" t="s">
        <v>62</v>
      </c>
      <c r="D26" s="28">
        <v>1</v>
      </c>
      <c r="E26" s="58"/>
      <c r="F26" s="20">
        <f>G24+1</f>
        <v>44483</v>
      </c>
      <c r="G26" s="20">
        <f t="shared" si="6"/>
        <v>44483</v>
      </c>
      <c r="H26" s="49"/>
      <c r="I26" s="49">
        <f t="shared" si="4"/>
        <v>1</v>
      </c>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row>
    <row r="27" spans="1:65" s="1" customFormat="1" ht="30" customHeight="1" thickBot="1" x14ac:dyDescent="0.35">
      <c r="A27" s="12"/>
      <c r="B27" s="34" t="s">
        <v>90</v>
      </c>
      <c r="C27" s="28" t="s">
        <v>62</v>
      </c>
      <c r="D27" s="28">
        <v>1</v>
      </c>
      <c r="E27" s="58"/>
      <c r="F27" s="20">
        <f>G26+1</f>
        <v>44484</v>
      </c>
      <c r="G27" s="20">
        <f t="shared" si="6"/>
        <v>44484</v>
      </c>
      <c r="H27" s="49"/>
      <c r="I27" s="49">
        <f t="shared" si="4"/>
        <v>1</v>
      </c>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row>
    <row r="28" spans="1:65" s="1" customFormat="1" ht="30" customHeight="1" thickBot="1" x14ac:dyDescent="0.35">
      <c r="A28" s="12"/>
      <c r="B28" s="34" t="s">
        <v>92</v>
      </c>
      <c r="C28" s="28" t="s">
        <v>62</v>
      </c>
      <c r="D28" s="28">
        <v>1</v>
      </c>
      <c r="E28" s="58"/>
      <c r="F28" s="20">
        <f t="shared" ref="F28:F30" si="8">G27+1</f>
        <v>44485</v>
      </c>
      <c r="G28" s="20">
        <f t="shared" si="6"/>
        <v>44485</v>
      </c>
      <c r="H28" s="49"/>
      <c r="I28" s="49">
        <f t="shared" si="4"/>
        <v>1</v>
      </c>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row>
    <row r="29" spans="1:65" s="1" customFormat="1" ht="30" customHeight="1" thickBot="1" x14ac:dyDescent="0.35">
      <c r="A29" s="12"/>
      <c r="B29" s="34" t="s">
        <v>91</v>
      </c>
      <c r="C29" s="28" t="s">
        <v>62</v>
      </c>
      <c r="D29" s="28">
        <v>1</v>
      </c>
      <c r="E29" s="58"/>
      <c r="F29" s="20">
        <f t="shared" si="8"/>
        <v>44486</v>
      </c>
      <c r="G29" s="20">
        <f t="shared" si="6"/>
        <v>44486</v>
      </c>
      <c r="H29" s="49"/>
      <c r="I29" s="49">
        <f t="shared" si="4"/>
        <v>1</v>
      </c>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row>
    <row r="30" spans="1:65" s="1" customFormat="1" ht="30" customHeight="1" thickBot="1" x14ac:dyDescent="0.35">
      <c r="A30" s="12"/>
      <c r="B30" s="34" t="s">
        <v>93</v>
      </c>
      <c r="C30" s="28" t="s">
        <v>62</v>
      </c>
      <c r="D30" s="28">
        <v>1</v>
      </c>
      <c r="E30" s="58"/>
      <c r="F30" s="20">
        <f t="shared" si="8"/>
        <v>44487</v>
      </c>
      <c r="G30" s="20">
        <f t="shared" si="6"/>
        <v>44487</v>
      </c>
      <c r="H30" s="49"/>
      <c r="I30" s="49">
        <f t="shared" si="4"/>
        <v>1</v>
      </c>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row>
    <row r="31" spans="1:65" s="1" customFormat="1" ht="30" customHeight="1" thickBot="1" x14ac:dyDescent="0.35">
      <c r="A31" s="12" t="s">
        <v>11</v>
      </c>
      <c r="B31" s="59" t="s">
        <v>60</v>
      </c>
      <c r="C31" s="29"/>
      <c r="D31" s="29"/>
      <c r="E31" s="60"/>
      <c r="F31" s="8"/>
      <c r="G31" s="61"/>
      <c r="H31" s="49"/>
      <c r="I31" s="49" t="str">
        <f t="shared" si="4"/>
        <v/>
      </c>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row>
    <row r="32" spans="1:65" s="1" customFormat="1" ht="30" customHeight="1" thickBot="1" x14ac:dyDescent="0.35">
      <c r="A32" s="12"/>
      <c r="B32" s="35" t="s">
        <v>94</v>
      </c>
      <c r="C32" s="30" t="s">
        <v>98</v>
      </c>
      <c r="D32" s="30">
        <v>1</v>
      </c>
      <c r="E32" s="62"/>
      <c r="F32" s="21">
        <f>G30+1</f>
        <v>44488</v>
      </c>
      <c r="G32" s="21">
        <f t="shared" si="6"/>
        <v>44488</v>
      </c>
      <c r="H32" s="49"/>
      <c r="I32" s="49">
        <f t="shared" si="4"/>
        <v>1</v>
      </c>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row>
    <row r="33" spans="1:65" s="1" customFormat="1" ht="30" customHeight="1" thickBot="1" x14ac:dyDescent="0.35">
      <c r="A33" s="12"/>
      <c r="B33" s="35" t="s">
        <v>95</v>
      </c>
      <c r="C33" s="30" t="s">
        <v>98</v>
      </c>
      <c r="D33" s="30">
        <v>1</v>
      </c>
      <c r="E33" s="62"/>
      <c r="F33" s="21">
        <f>G32+1</f>
        <v>44489</v>
      </c>
      <c r="G33" s="21">
        <f t="shared" si="6"/>
        <v>44489</v>
      </c>
      <c r="H33" s="49"/>
      <c r="I33" s="49">
        <f t="shared" si="4"/>
        <v>1</v>
      </c>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row>
    <row r="34" spans="1:65" s="1" customFormat="1" ht="30" customHeight="1" thickBot="1" x14ac:dyDescent="0.35">
      <c r="A34" s="12"/>
      <c r="B34" s="35" t="s">
        <v>96</v>
      </c>
      <c r="C34" s="30" t="s">
        <v>98</v>
      </c>
      <c r="D34" s="30">
        <v>1</v>
      </c>
      <c r="E34" s="62"/>
      <c r="F34" s="21">
        <f>G33+1</f>
        <v>44490</v>
      </c>
      <c r="G34" s="21">
        <f t="shared" si="6"/>
        <v>44490</v>
      </c>
      <c r="H34" s="49"/>
      <c r="I34" s="49">
        <f t="shared" si="4"/>
        <v>1</v>
      </c>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row>
    <row r="35" spans="1:65" s="1" customFormat="1" ht="30" customHeight="1" thickBot="1" x14ac:dyDescent="0.35">
      <c r="A35" s="12"/>
      <c r="B35" s="35" t="s">
        <v>20</v>
      </c>
      <c r="C35" s="30"/>
      <c r="D35" s="30"/>
      <c r="E35" s="62"/>
      <c r="F35" s="21" t="s">
        <v>32</v>
      </c>
      <c r="G35" s="21" t="s">
        <v>32</v>
      </c>
      <c r="H35" s="49"/>
      <c r="I35" s="49" t="e">
        <f t="shared" si="4"/>
        <v>#VALUE!</v>
      </c>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row>
    <row r="36" spans="1:65" s="1" customFormat="1" ht="30" customHeight="1" thickBot="1" x14ac:dyDescent="0.35">
      <c r="A36" s="12"/>
      <c r="B36" s="35" t="s">
        <v>21</v>
      </c>
      <c r="C36" s="30"/>
      <c r="D36" s="30"/>
      <c r="E36" s="62"/>
      <c r="F36" s="21" t="s">
        <v>32</v>
      </c>
      <c r="G36" s="21" t="s">
        <v>32</v>
      </c>
      <c r="H36" s="49"/>
      <c r="I36" s="49" t="e">
        <f t="shared" si="4"/>
        <v>#VALUE!</v>
      </c>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row>
    <row r="37" spans="1:65" s="1" customFormat="1" ht="30" customHeight="1" thickBot="1" x14ac:dyDescent="0.35">
      <c r="A37" s="12" t="s">
        <v>12</v>
      </c>
      <c r="B37" s="36"/>
      <c r="C37" s="31"/>
      <c r="D37" s="31"/>
      <c r="E37" s="63"/>
      <c r="F37" s="22"/>
      <c r="G37" s="22"/>
      <c r="H37" s="49"/>
      <c r="I37" s="49" t="str">
        <f t="shared" si="4"/>
        <v/>
      </c>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row>
    <row r="38" spans="1:65" s="1" customFormat="1" ht="30" customHeight="1" thickBot="1" x14ac:dyDescent="0.35">
      <c r="A38" s="13" t="s">
        <v>13</v>
      </c>
      <c r="B38" s="85" t="s">
        <v>25</v>
      </c>
      <c r="C38" s="64"/>
      <c r="D38" s="64"/>
      <c r="E38" s="65"/>
      <c r="F38" s="84"/>
      <c r="G38" s="66"/>
      <c r="H38" s="67"/>
      <c r="I38" s="67" t="str">
        <f t="shared" si="4"/>
        <v/>
      </c>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row>
    <row r="39" spans="1:65" ht="30" customHeight="1" x14ac:dyDescent="0.3">
      <c r="H39" s="3"/>
    </row>
    <row r="40" spans="1:65" ht="30" customHeight="1" x14ac:dyDescent="0.3">
      <c r="C40" s="41"/>
      <c r="D40" s="41"/>
      <c r="G40" s="68"/>
    </row>
    <row r="41" spans="1:65" ht="30" customHeight="1" x14ac:dyDescent="0.3">
      <c r="C41" s="69"/>
      <c r="D41" s="69"/>
    </row>
  </sheetData>
  <mergeCells count="9">
    <mergeCell ref="Q4:W4"/>
    <mergeCell ref="X4:AD4"/>
    <mergeCell ref="B5:H5"/>
    <mergeCell ref="J4:P4"/>
    <mergeCell ref="AE4:AK4"/>
    <mergeCell ref="AL4:AR4"/>
    <mergeCell ref="AS4:AY4"/>
    <mergeCell ref="AZ4:BF4"/>
    <mergeCell ref="BG4:BM4"/>
  </mergeCells>
  <phoneticPr fontId="37"/>
  <conditionalFormatting sqref="E7:E38">
    <cfRule type="dataBar" priority="1">
      <dataBar>
        <cfvo type="num" val="0"/>
        <cfvo type="num" val="1"/>
        <color theme="0" tint="-0.249977111117893"/>
      </dataBar>
      <extLst>
        <ext xmlns:x14="http://schemas.microsoft.com/office/spreadsheetml/2009/9/main" uri="{B025F937-C7B1-47D3-B67F-A62EFF666E3E}">
          <x14:id>{A6091A3F-72D1-4C82-841B-55F637C6BFE3}</x14:id>
        </ext>
      </extLst>
    </cfRule>
  </conditionalFormatting>
  <conditionalFormatting sqref="J5:BM38">
    <cfRule type="expression" dxfId="16" priority="4">
      <formula>AND(TODAY()&gt;=J$5,TODAY()&lt;K$5)</formula>
    </cfRule>
  </conditionalFormatting>
  <conditionalFormatting sqref="J7:BM38">
    <cfRule type="expression" dxfId="15" priority="2">
      <formula>AND(タスク_開始&lt;=J$5,ROUNDDOWN((タスク_終了-タスク_開始+1)*タスク_進捗状況,0)+タスク_開始-1&gt;=J$5)</formula>
    </cfRule>
    <cfRule type="expression" dxfId="14" priority="3" stopIfTrue="1">
      <formula>AND(タスク_終了&gt;=J$5,タスク_開始&lt;K$5)</formula>
    </cfRule>
  </conditionalFormatting>
  <dataValidations count="1">
    <dataValidation type="whole" operator="greaterThanOrEqual" allowBlank="1" showInputMessage="1" promptTitle="週表示" prompt="この数字を変更すると、ガント チャート ビューがスクロールされます。" sqref="F4" xr:uid="{8CB4CC93-12A5-49EF-A943-6BEC69FC31E1}">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A6091A3F-72D1-4C82-841B-55F637C6BFE3}">
            <x14:dataBar minLength="0" maxLength="100" gradient="0">
              <x14:cfvo type="num">
                <xm:f>0</xm:f>
              </x14:cfvo>
              <x14:cfvo type="num">
                <xm:f>1</xm:f>
              </x14:cfvo>
              <x14:negativeFillColor rgb="FFFF0000"/>
              <x14:axisColor rgb="FF000000"/>
            </x14:dataBar>
          </x14:cfRule>
          <xm:sqref>E7:E38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B7499-8146-4EC8-9A33-CCF837496A2B}">
  <dimension ref="A1:AE24"/>
  <sheetViews>
    <sheetView zoomScale="85" zoomScaleNormal="85" workbookViewId="0">
      <selection activeCell="F11" sqref="F11"/>
    </sheetView>
  </sheetViews>
  <sheetFormatPr defaultRowHeight="18" x14ac:dyDescent="0.3"/>
  <cols>
    <col min="1" max="1" width="9.08984375" style="87" customWidth="1"/>
    <col min="2" max="2" width="23.81640625" style="87" customWidth="1"/>
    <col min="3" max="31" width="5.08984375" style="87" customWidth="1"/>
    <col min="32" max="16384" width="8.7265625" style="87"/>
  </cols>
  <sheetData>
    <row r="1" spans="1:31" ht="26.4" x14ac:dyDescent="0.3">
      <c r="A1" s="86" t="s">
        <v>56</v>
      </c>
      <c r="G1" s="88"/>
    </row>
    <row r="2" spans="1:31" ht="18.600000000000001" thickBot="1" x14ac:dyDescent="0.35"/>
    <row r="3" spans="1:31" ht="21.6" customHeight="1" thickBot="1" x14ac:dyDescent="0.35">
      <c r="A3" s="103" t="s">
        <v>106</v>
      </c>
      <c r="B3" s="110" t="s">
        <v>57</v>
      </c>
      <c r="C3" s="107" t="s">
        <v>58</v>
      </c>
      <c r="D3" s="104" t="s">
        <v>59</v>
      </c>
      <c r="E3" s="105">
        <v>0.375</v>
      </c>
      <c r="F3" s="105">
        <v>0.39583333333333331</v>
      </c>
      <c r="G3" s="105">
        <v>0.41666666666666669</v>
      </c>
      <c r="H3" s="105">
        <v>0.4375</v>
      </c>
      <c r="I3" s="105">
        <v>0.45833333333333331</v>
      </c>
      <c r="J3" s="105">
        <v>0.47916666666666669</v>
      </c>
      <c r="K3" s="105">
        <v>0.5</v>
      </c>
      <c r="L3" s="105">
        <v>0.52083333333333337</v>
      </c>
      <c r="M3" s="105">
        <v>0.54166666666666663</v>
      </c>
      <c r="N3" s="105">
        <v>0.5625</v>
      </c>
      <c r="O3" s="105">
        <v>0.58333333333333337</v>
      </c>
      <c r="P3" s="105">
        <v>0.60416666666666663</v>
      </c>
      <c r="Q3" s="105">
        <v>0.625</v>
      </c>
      <c r="R3" s="105">
        <v>0.64583333333333337</v>
      </c>
      <c r="S3" s="105">
        <v>0.66666666666666663</v>
      </c>
      <c r="T3" s="105">
        <v>0.6875</v>
      </c>
      <c r="U3" s="105">
        <v>0.70833333333333337</v>
      </c>
      <c r="V3" s="105">
        <v>0.72916666666666663</v>
      </c>
      <c r="W3" s="105">
        <v>0.75</v>
      </c>
      <c r="X3" s="105">
        <v>0.77083333333333337</v>
      </c>
      <c r="Y3" s="105">
        <v>0.79166666666666663</v>
      </c>
      <c r="Z3" s="105">
        <v>0.8125</v>
      </c>
      <c r="AA3" s="105">
        <v>0.83333333333333337</v>
      </c>
      <c r="AB3" s="105">
        <v>0.85416666666666663</v>
      </c>
      <c r="AC3" s="105">
        <v>0.875</v>
      </c>
      <c r="AD3" s="105">
        <v>0.91666666666666696</v>
      </c>
      <c r="AE3" s="106">
        <v>0.95833333333333304</v>
      </c>
    </row>
    <row r="4" spans="1:31" ht="21.6" customHeight="1" x14ac:dyDescent="0.3">
      <c r="A4" s="111">
        <v>44468</v>
      </c>
      <c r="B4" s="112" t="s">
        <v>105</v>
      </c>
      <c r="C4" s="108">
        <v>0.75</v>
      </c>
      <c r="D4" s="102">
        <v>0.91666666666666663</v>
      </c>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12"/>
    </row>
    <row r="5" spans="1:31" ht="21.6" customHeight="1" x14ac:dyDescent="0.3">
      <c r="A5" s="126">
        <v>44469</v>
      </c>
      <c r="B5" s="113" t="s">
        <v>76</v>
      </c>
      <c r="C5" s="109">
        <v>0.375</v>
      </c>
      <c r="D5" s="89">
        <v>0.75</v>
      </c>
      <c r="E5" s="90"/>
      <c r="F5" s="90"/>
      <c r="G5" s="90"/>
      <c r="H5" s="90"/>
      <c r="I5" s="90"/>
      <c r="J5" s="90"/>
      <c r="K5" s="90"/>
      <c r="L5" s="90"/>
      <c r="M5" s="90"/>
      <c r="N5" s="90"/>
      <c r="O5" s="90"/>
      <c r="P5" s="90"/>
      <c r="Q5" s="90"/>
      <c r="R5" s="90"/>
      <c r="S5" s="90"/>
      <c r="T5" s="90"/>
      <c r="U5" s="90"/>
      <c r="V5" s="90"/>
      <c r="W5" s="90"/>
      <c r="X5" s="90"/>
      <c r="Y5" s="90"/>
      <c r="Z5" s="90"/>
      <c r="AA5" s="90"/>
      <c r="AB5" s="90"/>
      <c r="AC5" s="90"/>
      <c r="AD5" s="90"/>
      <c r="AE5" s="113"/>
    </row>
    <row r="6" spans="1:31" ht="21.6" customHeight="1" x14ac:dyDescent="0.3">
      <c r="A6" s="126">
        <v>44470</v>
      </c>
      <c r="B6" s="113" t="s">
        <v>107</v>
      </c>
      <c r="C6" s="109">
        <v>0.77083333333333337</v>
      </c>
      <c r="D6" s="89">
        <v>0.91666666666666663</v>
      </c>
      <c r="E6" s="90"/>
      <c r="F6" s="90"/>
      <c r="G6" s="90"/>
      <c r="H6" s="90"/>
      <c r="I6" s="90"/>
      <c r="J6" s="90"/>
      <c r="K6" s="90"/>
      <c r="L6" s="90"/>
      <c r="M6" s="90"/>
      <c r="N6" s="90"/>
      <c r="O6" s="90"/>
      <c r="P6" s="90"/>
      <c r="Q6" s="90"/>
      <c r="R6" s="90"/>
      <c r="S6" s="90"/>
      <c r="T6" s="90"/>
      <c r="U6" s="90"/>
      <c r="V6" s="90"/>
      <c r="W6" s="90"/>
      <c r="X6" s="90"/>
      <c r="Y6" s="90"/>
      <c r="Z6" s="90"/>
      <c r="AA6" s="90"/>
      <c r="AB6" s="90"/>
      <c r="AC6" s="90"/>
      <c r="AD6" s="90"/>
      <c r="AE6" s="113"/>
    </row>
    <row r="7" spans="1:31" ht="21.6" customHeight="1" x14ac:dyDescent="0.3">
      <c r="A7" s="126">
        <v>44471</v>
      </c>
      <c r="B7" s="113" t="s">
        <v>108</v>
      </c>
      <c r="C7" s="109">
        <v>0.83333333333333337</v>
      </c>
      <c r="D7" s="89">
        <v>0.91666666666666663</v>
      </c>
      <c r="E7" s="90"/>
      <c r="F7" s="90"/>
      <c r="G7" s="90"/>
      <c r="H7" s="90"/>
      <c r="I7" s="90"/>
      <c r="J7" s="90"/>
      <c r="K7" s="90"/>
      <c r="L7" s="90"/>
      <c r="M7" s="90"/>
      <c r="N7" s="90"/>
      <c r="O7" s="90"/>
      <c r="P7" s="90"/>
      <c r="Q7" s="90"/>
      <c r="R7" s="90"/>
      <c r="S7" s="90"/>
      <c r="T7" s="90"/>
      <c r="U7" s="90"/>
      <c r="V7" s="90"/>
      <c r="W7" s="90"/>
      <c r="X7" s="90"/>
      <c r="Y7" s="90"/>
      <c r="Z7" s="90"/>
      <c r="AA7" s="90"/>
      <c r="AB7" s="90"/>
      <c r="AC7" s="90"/>
      <c r="AD7" s="90"/>
      <c r="AE7" s="113"/>
    </row>
    <row r="8" spans="1:31" ht="21.6" customHeight="1" x14ac:dyDescent="0.3">
      <c r="A8" s="126">
        <v>44472</v>
      </c>
      <c r="B8" s="113"/>
      <c r="C8" s="109"/>
      <c r="D8" s="89"/>
      <c r="E8" s="90"/>
      <c r="F8" s="90"/>
      <c r="G8" s="90"/>
      <c r="H8" s="90"/>
      <c r="I8" s="90"/>
      <c r="J8" s="90"/>
      <c r="K8" s="90"/>
      <c r="L8" s="90"/>
      <c r="M8" s="90"/>
      <c r="N8" s="90"/>
      <c r="O8" s="90"/>
      <c r="P8" s="90"/>
      <c r="Q8" s="90"/>
      <c r="R8" s="90"/>
      <c r="S8" s="90"/>
      <c r="T8" s="90"/>
      <c r="U8" s="90"/>
      <c r="V8" s="90"/>
      <c r="W8" s="90"/>
      <c r="X8" s="90"/>
      <c r="Y8" s="90"/>
      <c r="Z8" s="90"/>
      <c r="AA8" s="90"/>
      <c r="AB8" s="90"/>
      <c r="AC8" s="90"/>
      <c r="AD8" s="90"/>
      <c r="AE8" s="113"/>
    </row>
    <row r="9" spans="1:31" ht="21.6" customHeight="1" x14ac:dyDescent="0.3">
      <c r="A9" s="126">
        <v>44473</v>
      </c>
      <c r="B9" s="113"/>
      <c r="C9" s="109"/>
      <c r="D9" s="89"/>
      <c r="E9" s="90"/>
      <c r="F9" s="90"/>
      <c r="G9" s="90"/>
      <c r="H9" s="90"/>
      <c r="I9" s="90"/>
      <c r="J9" s="90"/>
      <c r="K9" s="90"/>
      <c r="L9" s="90"/>
      <c r="M9" s="90"/>
      <c r="N9" s="90"/>
      <c r="O9" s="90"/>
      <c r="P9" s="90"/>
      <c r="Q9" s="90"/>
      <c r="R9" s="90"/>
      <c r="S9" s="90"/>
      <c r="T9" s="90"/>
      <c r="U9" s="90"/>
      <c r="V9" s="90"/>
      <c r="W9" s="90"/>
      <c r="X9" s="90"/>
      <c r="Y9" s="90"/>
      <c r="Z9" s="90"/>
      <c r="AA9" s="90"/>
      <c r="AB9" s="90"/>
      <c r="AC9" s="90"/>
      <c r="AD9" s="90"/>
      <c r="AE9" s="113"/>
    </row>
    <row r="10" spans="1:31" ht="21.6" customHeight="1" x14ac:dyDescent="0.3">
      <c r="A10" s="126">
        <v>44474</v>
      </c>
      <c r="B10" s="113"/>
      <c r="C10" s="109"/>
      <c r="D10" s="89"/>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c r="AE10" s="113"/>
    </row>
    <row r="11" spans="1:31" ht="21.6" customHeight="1" x14ac:dyDescent="0.3">
      <c r="A11" s="126">
        <v>44475</v>
      </c>
      <c r="B11" s="113"/>
      <c r="C11" s="109"/>
      <c r="D11" s="89"/>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c r="AE11" s="113"/>
    </row>
    <row r="12" spans="1:31" ht="21.6" customHeight="1" x14ac:dyDescent="0.3">
      <c r="A12" s="126">
        <v>44476</v>
      </c>
      <c r="B12" s="113"/>
      <c r="C12" s="109"/>
      <c r="D12" s="89"/>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113"/>
    </row>
    <row r="13" spans="1:31" ht="21.6" customHeight="1" x14ac:dyDescent="0.3">
      <c r="A13" s="126">
        <v>44477</v>
      </c>
      <c r="B13" s="113"/>
      <c r="C13" s="109"/>
      <c r="D13" s="89"/>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113"/>
    </row>
    <row r="14" spans="1:31" ht="21.6" customHeight="1" x14ac:dyDescent="0.3">
      <c r="A14" s="126">
        <v>44478</v>
      </c>
      <c r="B14" s="113"/>
      <c r="C14" s="109"/>
      <c r="D14" s="89"/>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113"/>
    </row>
    <row r="15" spans="1:31" ht="21.6" customHeight="1" x14ac:dyDescent="0.3">
      <c r="A15" s="126">
        <v>44479</v>
      </c>
      <c r="B15" s="113"/>
      <c r="C15" s="109"/>
      <c r="D15" s="89"/>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113"/>
    </row>
    <row r="16" spans="1:31" ht="21.6" customHeight="1" x14ac:dyDescent="0.3">
      <c r="A16" s="126">
        <v>44480</v>
      </c>
      <c r="B16" s="113"/>
      <c r="C16" s="109"/>
      <c r="D16" s="89"/>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c r="AE16" s="113"/>
    </row>
    <row r="17" spans="1:31" ht="21.6" customHeight="1" x14ac:dyDescent="0.3">
      <c r="A17" s="126">
        <v>44481</v>
      </c>
      <c r="B17" s="113"/>
      <c r="C17" s="109"/>
      <c r="D17" s="89"/>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113"/>
    </row>
    <row r="18" spans="1:31" ht="21.6" customHeight="1" x14ac:dyDescent="0.3">
      <c r="A18" s="126">
        <v>44482</v>
      </c>
      <c r="B18" s="113"/>
      <c r="C18" s="109"/>
      <c r="D18" s="89"/>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113"/>
    </row>
    <row r="19" spans="1:31" ht="21.6" customHeight="1" x14ac:dyDescent="0.3">
      <c r="A19" s="126">
        <v>44483</v>
      </c>
      <c r="B19" s="113"/>
      <c r="C19" s="109"/>
      <c r="D19" s="89"/>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113"/>
    </row>
    <row r="20" spans="1:31" ht="21.6" customHeight="1" x14ac:dyDescent="0.3">
      <c r="A20" s="126">
        <v>44484</v>
      </c>
      <c r="B20" s="113"/>
      <c r="C20" s="109"/>
      <c r="D20" s="89"/>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113"/>
    </row>
    <row r="21" spans="1:31" ht="21.6" customHeight="1" x14ac:dyDescent="0.3">
      <c r="A21" s="126">
        <v>44485</v>
      </c>
      <c r="B21" s="113"/>
      <c r="C21" s="109"/>
      <c r="D21" s="89"/>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113"/>
    </row>
    <row r="22" spans="1:31" ht="21.6" customHeight="1" x14ac:dyDescent="0.3">
      <c r="A22" s="126">
        <v>44486</v>
      </c>
      <c r="B22" s="113"/>
      <c r="C22" s="109"/>
      <c r="D22" s="89"/>
      <c r="E22" s="90"/>
      <c r="F22" s="90"/>
      <c r="G22" s="90"/>
      <c r="H22" s="90"/>
      <c r="I22" s="90"/>
      <c r="J22" s="90"/>
      <c r="K22" s="90"/>
      <c r="L22" s="90"/>
      <c r="M22" s="90"/>
      <c r="N22" s="90"/>
      <c r="O22" s="90"/>
      <c r="P22" s="90"/>
      <c r="Q22" s="90"/>
      <c r="R22" s="90"/>
      <c r="S22" s="90"/>
      <c r="T22" s="90"/>
      <c r="U22" s="90"/>
      <c r="V22" s="90"/>
      <c r="W22" s="90"/>
      <c r="X22" s="90"/>
      <c r="Y22" s="90"/>
      <c r="Z22" s="90"/>
      <c r="AA22" s="90"/>
      <c r="AB22" s="90"/>
      <c r="AC22" s="90"/>
      <c r="AD22" s="90"/>
      <c r="AE22" s="113"/>
    </row>
    <row r="23" spans="1:31" ht="21.6" customHeight="1" x14ac:dyDescent="0.3">
      <c r="A23" s="126">
        <v>44487</v>
      </c>
      <c r="B23" s="113"/>
      <c r="C23" s="109"/>
      <c r="D23" s="89"/>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113"/>
    </row>
    <row r="24" spans="1:31" ht="21.6" customHeight="1" thickBot="1" x14ac:dyDescent="0.35">
      <c r="A24" s="127">
        <v>44488</v>
      </c>
      <c r="B24" s="114"/>
      <c r="C24" s="115"/>
      <c r="D24" s="116"/>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4"/>
    </row>
  </sheetData>
  <phoneticPr fontId="37"/>
  <conditionalFormatting sqref="E4:AE24">
    <cfRule type="expression" dxfId="13" priority="1">
      <formula>AND($C4&lt;=E$3, E$3&lt;=$D4)</formula>
    </cfRule>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3623D-7F4B-42D1-B5F5-5ACB2F0F5070}">
  <sheetPr>
    <tabColor theme="0"/>
    <pageSetUpPr fitToPage="1"/>
  </sheetPr>
  <dimension ref="B1:J51"/>
  <sheetViews>
    <sheetView showGridLines="0" zoomScaleNormal="100" workbookViewId="0">
      <selection activeCell="I20" sqref="I20"/>
    </sheetView>
  </sheetViews>
  <sheetFormatPr defaultColWidth="8.90625" defaultRowHeight="28.95" customHeight="1" x14ac:dyDescent="0.3"/>
  <cols>
    <col min="1" max="1" width="2.81640625" style="94" customWidth="1"/>
    <col min="2" max="2" width="11.36328125" style="94" customWidth="1"/>
    <col min="3" max="9" width="10.81640625" style="94" customWidth="1"/>
    <col min="10" max="10" width="2.81640625" style="94" customWidth="1"/>
    <col min="11" max="16384" width="8.90625" style="94"/>
  </cols>
  <sheetData>
    <row r="1" spans="2:10" ht="33" customHeight="1" thickTop="1" x14ac:dyDescent="0.45">
      <c r="B1" s="91" t="s">
        <v>63</v>
      </c>
      <c r="C1" s="92"/>
      <c r="D1" s="92"/>
      <c r="E1" s="92"/>
      <c r="F1" s="92"/>
      <c r="G1" s="92"/>
      <c r="H1" s="92"/>
      <c r="I1" s="92"/>
      <c r="J1" s="93"/>
    </row>
    <row r="2" spans="2:10" ht="27.75" customHeight="1" x14ac:dyDescent="0.3">
      <c r="B2" s="95" t="s">
        <v>64</v>
      </c>
      <c r="C2" s="132">
        <v>44466</v>
      </c>
      <c r="D2" s="132"/>
      <c r="E2" s="95" t="s">
        <v>65</v>
      </c>
      <c r="F2" s="96">
        <v>0.29166666666666669</v>
      </c>
      <c r="G2" s="97"/>
      <c r="H2" s="97"/>
      <c r="I2" s="97"/>
    </row>
    <row r="3" spans="2:10" ht="27" customHeight="1" x14ac:dyDescent="0.3">
      <c r="B3" s="98" t="s">
        <v>66</v>
      </c>
      <c r="C3" s="98" t="s">
        <v>67</v>
      </c>
      <c r="D3" s="98" t="s">
        <v>68</v>
      </c>
      <c r="E3" s="98" t="s">
        <v>69</v>
      </c>
      <c r="F3" s="98" t="s">
        <v>70</v>
      </c>
      <c r="G3" s="98" t="s">
        <v>71</v>
      </c>
      <c r="H3" s="98" t="s">
        <v>72</v>
      </c>
      <c r="I3" s="98" t="s">
        <v>73</v>
      </c>
    </row>
    <row r="4" spans="2:10" ht="28.95" customHeight="1" x14ac:dyDescent="0.3">
      <c r="B4" s="99">
        <f>開始時刻</f>
        <v>0.29166666666666669</v>
      </c>
      <c r="C4" s="100"/>
      <c r="D4" s="100"/>
      <c r="E4" s="100"/>
      <c r="F4" s="100"/>
      <c r="G4" s="100"/>
      <c r="H4" s="100"/>
      <c r="I4" s="100"/>
    </row>
    <row r="5" spans="2:10" ht="28.95" customHeight="1" x14ac:dyDescent="0.3">
      <c r="B5" s="99">
        <f t="shared" ref="B5:B51" si="0">B4+TIME(0,30,0)</f>
        <v>0.3125</v>
      </c>
      <c r="C5" s="100"/>
      <c r="D5" s="100"/>
      <c r="E5" s="100"/>
      <c r="F5" s="100"/>
      <c r="G5" s="100"/>
      <c r="H5" s="100"/>
      <c r="I5" s="100"/>
    </row>
    <row r="6" spans="2:10" ht="28.95" customHeight="1" x14ac:dyDescent="0.3">
      <c r="B6" s="99">
        <f t="shared" si="0"/>
        <v>0.33333333333333331</v>
      </c>
      <c r="C6" s="100"/>
      <c r="D6" s="100"/>
      <c r="E6" s="100"/>
      <c r="F6" s="118" t="s">
        <v>99</v>
      </c>
      <c r="G6" s="100"/>
      <c r="H6" s="100"/>
      <c r="I6" s="100"/>
    </row>
    <row r="7" spans="2:10" ht="28.95" customHeight="1" x14ac:dyDescent="0.3">
      <c r="B7" s="99">
        <f t="shared" si="0"/>
        <v>0.35416666666666663</v>
      </c>
      <c r="C7" s="100"/>
      <c r="D7" s="100"/>
      <c r="E7" s="100"/>
      <c r="F7" s="118" t="s">
        <v>99</v>
      </c>
      <c r="G7" s="100"/>
      <c r="H7" s="100"/>
      <c r="I7" s="100"/>
    </row>
    <row r="8" spans="2:10" ht="28.95" customHeight="1" x14ac:dyDescent="0.3">
      <c r="B8" s="99">
        <f t="shared" si="0"/>
        <v>0.37499999999999994</v>
      </c>
      <c r="C8" s="100"/>
      <c r="D8" s="100"/>
      <c r="E8" s="100"/>
      <c r="F8" s="118" t="s">
        <v>99</v>
      </c>
      <c r="G8" s="100"/>
      <c r="H8" s="100"/>
      <c r="I8" s="100"/>
    </row>
    <row r="9" spans="2:10" ht="28.95" customHeight="1" x14ac:dyDescent="0.3">
      <c r="B9" s="99">
        <f t="shared" si="0"/>
        <v>0.39583333333333326</v>
      </c>
      <c r="C9" s="100"/>
      <c r="D9" s="100"/>
      <c r="E9" s="100"/>
      <c r="F9" s="118" t="s">
        <v>99</v>
      </c>
      <c r="G9" s="100"/>
      <c r="H9" s="100"/>
      <c r="I9" s="100"/>
    </row>
    <row r="10" spans="2:10" ht="29.4" customHeight="1" x14ac:dyDescent="0.3">
      <c r="B10" s="99">
        <f t="shared" si="0"/>
        <v>0.41666666666666657</v>
      </c>
      <c r="C10" s="100"/>
      <c r="D10" s="100"/>
      <c r="E10" s="100"/>
      <c r="F10" s="119" t="s">
        <v>102</v>
      </c>
      <c r="G10" s="100"/>
      <c r="H10" s="100"/>
      <c r="I10" s="100"/>
    </row>
    <row r="11" spans="2:10" ht="28.95" customHeight="1" x14ac:dyDescent="0.3">
      <c r="B11" s="99">
        <f t="shared" si="0"/>
        <v>0.43749999999999989</v>
      </c>
      <c r="C11" s="100"/>
      <c r="D11" s="100"/>
      <c r="E11" s="100"/>
      <c r="F11" s="119" t="s">
        <v>101</v>
      </c>
      <c r="G11" s="100"/>
      <c r="H11" s="100"/>
      <c r="I11" s="100"/>
    </row>
    <row r="12" spans="2:10" ht="28.95" customHeight="1" x14ac:dyDescent="0.3">
      <c r="B12" s="99">
        <f t="shared" si="0"/>
        <v>0.4583333333333332</v>
      </c>
      <c r="C12" s="100"/>
      <c r="D12" s="100"/>
      <c r="E12" s="100"/>
      <c r="F12" s="119" t="s">
        <v>101</v>
      </c>
      <c r="G12" s="100"/>
      <c r="H12" s="100"/>
      <c r="I12" s="100"/>
    </row>
    <row r="13" spans="2:10" ht="28.95" customHeight="1" x14ac:dyDescent="0.3">
      <c r="B13" s="99">
        <f t="shared" si="0"/>
        <v>0.47916666666666652</v>
      </c>
      <c r="C13" s="100"/>
      <c r="D13" s="100"/>
      <c r="E13" s="100"/>
      <c r="F13" s="119" t="s">
        <v>101</v>
      </c>
      <c r="G13" s="100"/>
      <c r="H13" s="100"/>
      <c r="I13" s="100"/>
    </row>
    <row r="14" spans="2:10" ht="28.95" customHeight="1" x14ac:dyDescent="0.3">
      <c r="B14" s="99">
        <f t="shared" si="0"/>
        <v>0.49999999999999983</v>
      </c>
      <c r="C14" s="100"/>
      <c r="D14" s="100"/>
      <c r="E14" s="100"/>
      <c r="F14" s="100"/>
      <c r="G14" s="100"/>
      <c r="H14" s="100"/>
      <c r="I14" s="100"/>
    </row>
    <row r="15" spans="2:10" ht="28.95" customHeight="1" x14ac:dyDescent="0.3">
      <c r="B15" s="99">
        <f t="shared" si="0"/>
        <v>0.52083333333333315</v>
      </c>
      <c r="C15" s="100"/>
      <c r="D15" s="100"/>
      <c r="E15" s="100"/>
      <c r="F15" s="100"/>
      <c r="G15" s="100"/>
      <c r="H15" s="100"/>
      <c r="I15" s="100"/>
    </row>
    <row r="16" spans="2:10" ht="28.95" customHeight="1" x14ac:dyDescent="0.3">
      <c r="B16" s="99">
        <f t="shared" si="0"/>
        <v>0.54166666666666652</v>
      </c>
      <c r="C16" s="100"/>
      <c r="D16" s="100"/>
      <c r="E16" s="100"/>
      <c r="F16" s="100" t="s">
        <v>101</v>
      </c>
      <c r="G16" s="100"/>
      <c r="H16" s="100"/>
      <c r="I16" s="100"/>
    </row>
    <row r="17" spans="2:9" ht="28.95" customHeight="1" x14ac:dyDescent="0.3">
      <c r="B17" s="99">
        <f t="shared" si="0"/>
        <v>0.56249999999999989</v>
      </c>
      <c r="C17" s="100"/>
      <c r="D17" s="100"/>
      <c r="E17" s="100"/>
      <c r="F17" s="100" t="s">
        <v>101</v>
      </c>
      <c r="G17" s="100"/>
      <c r="H17" s="100"/>
      <c r="I17" s="100"/>
    </row>
    <row r="18" spans="2:9" ht="28.95" customHeight="1" x14ac:dyDescent="0.3">
      <c r="B18" s="99">
        <f t="shared" si="0"/>
        <v>0.58333333333333326</v>
      </c>
      <c r="C18" s="100"/>
      <c r="D18" s="100"/>
      <c r="E18" s="100"/>
      <c r="F18" s="100" t="s">
        <v>101</v>
      </c>
      <c r="G18" s="100"/>
      <c r="H18" s="100"/>
      <c r="I18" s="100"/>
    </row>
    <row r="19" spans="2:9" ht="28.95" customHeight="1" x14ac:dyDescent="0.3">
      <c r="B19" s="99">
        <f t="shared" si="0"/>
        <v>0.60416666666666663</v>
      </c>
      <c r="C19" s="100"/>
      <c r="D19" s="100"/>
      <c r="E19" s="100"/>
      <c r="F19" s="100" t="s">
        <v>101</v>
      </c>
      <c r="G19" s="100"/>
      <c r="H19" s="100"/>
      <c r="I19" s="100"/>
    </row>
    <row r="20" spans="2:9" ht="28.95" customHeight="1" x14ac:dyDescent="0.3">
      <c r="B20" s="99">
        <f t="shared" si="0"/>
        <v>0.625</v>
      </c>
      <c r="C20" s="100"/>
      <c r="D20" s="100"/>
      <c r="E20" s="100"/>
      <c r="F20" s="100" t="s">
        <v>101</v>
      </c>
      <c r="G20" s="100"/>
      <c r="H20" s="100"/>
      <c r="I20" s="100"/>
    </row>
    <row r="21" spans="2:9" ht="28.95" customHeight="1" x14ac:dyDescent="0.3">
      <c r="B21" s="99">
        <f t="shared" si="0"/>
        <v>0.64583333333333337</v>
      </c>
      <c r="C21" s="100"/>
      <c r="D21" s="100"/>
      <c r="E21" s="100"/>
      <c r="F21" s="100" t="s">
        <v>101</v>
      </c>
      <c r="G21" s="100"/>
      <c r="H21" s="100"/>
      <c r="I21" s="100"/>
    </row>
    <row r="22" spans="2:9" ht="28.95" customHeight="1" x14ac:dyDescent="0.3">
      <c r="B22" s="99">
        <f t="shared" si="0"/>
        <v>0.66666666666666674</v>
      </c>
      <c r="C22" s="100"/>
      <c r="D22" s="100"/>
      <c r="E22" s="100"/>
      <c r="F22" s="100" t="s">
        <v>101</v>
      </c>
      <c r="G22" s="100"/>
      <c r="H22" s="100"/>
      <c r="I22" s="100"/>
    </row>
    <row r="23" spans="2:9" ht="28.95" customHeight="1" x14ac:dyDescent="0.3">
      <c r="B23" s="99">
        <f t="shared" si="0"/>
        <v>0.68750000000000011</v>
      </c>
      <c r="C23" s="100"/>
      <c r="D23" s="100"/>
      <c r="E23" s="100"/>
      <c r="F23" s="100" t="s">
        <v>101</v>
      </c>
      <c r="G23" s="100"/>
      <c r="H23" s="100"/>
      <c r="I23" s="100"/>
    </row>
    <row r="24" spans="2:9" ht="28.95" customHeight="1" x14ac:dyDescent="0.3">
      <c r="B24" s="99">
        <f t="shared" si="0"/>
        <v>0.70833333333333348</v>
      </c>
      <c r="C24" s="100"/>
      <c r="D24" s="100"/>
      <c r="E24" s="100"/>
      <c r="F24" s="100" t="s">
        <v>101</v>
      </c>
      <c r="G24" s="100"/>
      <c r="H24" s="100"/>
      <c r="I24" s="100"/>
    </row>
    <row r="25" spans="2:9" ht="28.95" customHeight="1" x14ac:dyDescent="0.3">
      <c r="B25" s="99">
        <f t="shared" si="0"/>
        <v>0.72916666666666685</v>
      </c>
      <c r="C25" s="100"/>
      <c r="D25" s="100"/>
      <c r="E25" s="100"/>
      <c r="F25" s="100" t="s">
        <v>101</v>
      </c>
      <c r="G25" s="100"/>
      <c r="H25" s="100"/>
      <c r="I25" s="100"/>
    </row>
    <row r="26" spans="2:9" ht="28.95" customHeight="1" x14ac:dyDescent="0.3">
      <c r="B26" s="99">
        <f t="shared" si="0"/>
        <v>0.75000000000000022</v>
      </c>
      <c r="C26" s="100"/>
      <c r="D26" s="100"/>
      <c r="E26" s="100" t="s">
        <v>100</v>
      </c>
      <c r="F26" s="100" t="s">
        <v>103</v>
      </c>
      <c r="G26" s="100"/>
      <c r="H26" s="100"/>
      <c r="I26" s="100"/>
    </row>
    <row r="27" spans="2:9" ht="28.95" customHeight="1" x14ac:dyDescent="0.3">
      <c r="B27" s="99">
        <f t="shared" si="0"/>
        <v>0.77083333333333359</v>
      </c>
      <c r="C27" s="100"/>
      <c r="D27" s="100"/>
      <c r="E27" s="100" t="s">
        <v>99</v>
      </c>
      <c r="F27" s="100" t="s">
        <v>103</v>
      </c>
      <c r="G27" s="100"/>
      <c r="H27" s="100"/>
      <c r="I27" s="100"/>
    </row>
    <row r="28" spans="2:9" ht="28.95" customHeight="1" x14ac:dyDescent="0.3">
      <c r="B28" s="99">
        <f t="shared" si="0"/>
        <v>0.79166666666666696</v>
      </c>
      <c r="C28" s="100"/>
      <c r="D28" s="100"/>
      <c r="E28" s="100" t="s">
        <v>99</v>
      </c>
      <c r="F28" s="100" t="s">
        <v>103</v>
      </c>
      <c r="G28" s="100"/>
      <c r="H28" s="100"/>
      <c r="I28" s="100"/>
    </row>
    <row r="29" spans="2:9" ht="28.95" customHeight="1" x14ac:dyDescent="0.3">
      <c r="B29" s="99">
        <f t="shared" si="0"/>
        <v>0.81250000000000033</v>
      </c>
      <c r="C29" s="100"/>
      <c r="D29" s="100"/>
      <c r="E29" s="100" t="s">
        <v>99</v>
      </c>
      <c r="F29" s="100" t="s">
        <v>103</v>
      </c>
      <c r="G29" s="100"/>
      <c r="H29" s="100"/>
      <c r="I29" s="100"/>
    </row>
    <row r="30" spans="2:9" ht="28.95" customHeight="1" x14ac:dyDescent="0.3">
      <c r="B30" s="99">
        <f t="shared" si="0"/>
        <v>0.8333333333333337</v>
      </c>
      <c r="C30" s="100"/>
      <c r="D30" s="100"/>
      <c r="E30" s="100" t="s">
        <v>99</v>
      </c>
      <c r="F30" s="100" t="s">
        <v>103</v>
      </c>
      <c r="G30" s="100" t="s">
        <v>104</v>
      </c>
      <c r="H30" s="100"/>
      <c r="I30" s="100"/>
    </row>
    <row r="31" spans="2:9" ht="28.95" customHeight="1" x14ac:dyDescent="0.3">
      <c r="B31" s="99">
        <f t="shared" si="0"/>
        <v>0.85416666666666707</v>
      </c>
      <c r="C31" s="100"/>
      <c r="D31" s="100"/>
      <c r="E31" s="100" t="s">
        <v>99</v>
      </c>
      <c r="F31" s="100" t="s">
        <v>103</v>
      </c>
      <c r="G31" s="100" t="s">
        <v>103</v>
      </c>
      <c r="H31" s="100"/>
      <c r="I31" s="100"/>
    </row>
    <row r="32" spans="2:9" ht="28.95" customHeight="1" x14ac:dyDescent="0.3">
      <c r="B32" s="99">
        <f t="shared" si="0"/>
        <v>0.87500000000000044</v>
      </c>
      <c r="C32" s="100"/>
      <c r="D32" s="100"/>
      <c r="E32" s="100" t="s">
        <v>99</v>
      </c>
      <c r="F32" s="100" t="s">
        <v>103</v>
      </c>
      <c r="G32" s="100" t="s">
        <v>103</v>
      </c>
      <c r="H32" s="100"/>
      <c r="I32" s="100"/>
    </row>
    <row r="33" spans="2:9" ht="28.95" customHeight="1" x14ac:dyDescent="0.3">
      <c r="B33" s="99">
        <f t="shared" si="0"/>
        <v>0.89583333333333381</v>
      </c>
      <c r="C33" s="100"/>
      <c r="D33" s="100"/>
      <c r="E33" s="100" t="s">
        <v>99</v>
      </c>
      <c r="F33" s="100" t="s">
        <v>103</v>
      </c>
      <c r="G33" s="100" t="s">
        <v>103</v>
      </c>
      <c r="H33" s="100"/>
      <c r="I33" s="100"/>
    </row>
    <row r="34" spans="2:9" ht="28.95" customHeight="1" x14ac:dyDescent="0.3">
      <c r="B34" s="99">
        <f t="shared" si="0"/>
        <v>0.91666666666666718</v>
      </c>
      <c r="C34" s="100"/>
      <c r="D34" s="100"/>
      <c r="E34" s="100" t="s">
        <v>99</v>
      </c>
      <c r="F34" s="100" t="s">
        <v>103</v>
      </c>
      <c r="G34" s="100" t="s">
        <v>103</v>
      </c>
      <c r="H34" s="100"/>
      <c r="I34" s="100"/>
    </row>
    <row r="35" spans="2:9" ht="28.95" customHeight="1" x14ac:dyDescent="0.3">
      <c r="B35" s="99">
        <f t="shared" si="0"/>
        <v>0.93750000000000056</v>
      </c>
      <c r="C35" s="100"/>
      <c r="D35" s="100"/>
      <c r="E35" s="100"/>
      <c r="F35" s="100"/>
      <c r="G35" s="100"/>
      <c r="H35" s="100"/>
      <c r="I35" s="100"/>
    </row>
    <row r="36" spans="2:9" ht="28.95" customHeight="1" x14ac:dyDescent="0.3">
      <c r="B36" s="99">
        <f t="shared" si="0"/>
        <v>0.95833333333333393</v>
      </c>
      <c r="C36" s="100"/>
      <c r="D36" s="100"/>
      <c r="E36" s="100"/>
      <c r="F36" s="100"/>
      <c r="G36" s="100"/>
      <c r="H36" s="100"/>
      <c r="I36" s="100"/>
    </row>
    <row r="37" spans="2:9" ht="28.95" customHeight="1" x14ac:dyDescent="0.3">
      <c r="B37" s="99">
        <f t="shared" si="0"/>
        <v>0.9791666666666673</v>
      </c>
      <c r="C37" s="100"/>
      <c r="D37" s="100"/>
      <c r="E37" s="100"/>
      <c r="F37" s="100"/>
      <c r="G37" s="100"/>
      <c r="H37" s="100"/>
      <c r="I37" s="100"/>
    </row>
    <row r="38" spans="2:9" ht="28.95" customHeight="1" x14ac:dyDescent="0.3">
      <c r="B38" s="99">
        <f t="shared" si="0"/>
        <v>1.0000000000000007</v>
      </c>
      <c r="C38" s="100"/>
      <c r="D38" s="100"/>
      <c r="E38" s="100"/>
      <c r="F38" s="100"/>
      <c r="G38" s="100"/>
      <c r="H38" s="100"/>
      <c r="I38" s="100"/>
    </row>
    <row r="39" spans="2:9" ht="28.95" customHeight="1" x14ac:dyDescent="0.3">
      <c r="B39" s="99">
        <f t="shared" si="0"/>
        <v>1.0208333333333339</v>
      </c>
      <c r="C39" s="100"/>
      <c r="D39" s="100"/>
      <c r="E39" s="100"/>
      <c r="F39" s="100"/>
      <c r="G39" s="100"/>
      <c r="H39" s="100"/>
      <c r="I39" s="100"/>
    </row>
    <row r="40" spans="2:9" ht="28.95" customHeight="1" x14ac:dyDescent="0.3">
      <c r="B40" s="99">
        <f t="shared" si="0"/>
        <v>1.0416666666666672</v>
      </c>
      <c r="C40" s="100"/>
      <c r="D40" s="100"/>
      <c r="E40" s="100"/>
      <c r="F40" s="100"/>
      <c r="G40" s="100"/>
      <c r="H40" s="100"/>
      <c r="I40" s="100"/>
    </row>
    <row r="41" spans="2:9" ht="28.95" customHeight="1" x14ac:dyDescent="0.3">
      <c r="B41" s="99">
        <f t="shared" si="0"/>
        <v>1.0625000000000004</v>
      </c>
      <c r="C41" s="100"/>
      <c r="D41" s="100"/>
      <c r="E41" s="100"/>
      <c r="F41" s="100"/>
      <c r="G41" s="100"/>
      <c r="H41" s="100"/>
      <c r="I41" s="100"/>
    </row>
    <row r="42" spans="2:9" ht="28.95" customHeight="1" x14ac:dyDescent="0.3">
      <c r="B42" s="99">
        <f t="shared" si="0"/>
        <v>1.0833333333333337</v>
      </c>
      <c r="C42" s="100"/>
      <c r="D42" s="100"/>
      <c r="E42" s="100"/>
      <c r="F42" s="100"/>
      <c r="G42" s="100"/>
      <c r="H42" s="100"/>
      <c r="I42" s="100"/>
    </row>
    <row r="43" spans="2:9" ht="28.95" customHeight="1" x14ac:dyDescent="0.3">
      <c r="B43" s="99">
        <f t="shared" si="0"/>
        <v>1.104166666666667</v>
      </c>
      <c r="C43" s="100"/>
      <c r="D43" s="100"/>
      <c r="E43" s="100"/>
      <c r="F43" s="100"/>
      <c r="G43" s="100"/>
      <c r="H43" s="100"/>
      <c r="I43" s="100"/>
    </row>
    <row r="44" spans="2:9" ht="28.95" customHeight="1" x14ac:dyDescent="0.3">
      <c r="B44" s="99">
        <f t="shared" si="0"/>
        <v>1.1250000000000002</v>
      </c>
      <c r="C44" s="100"/>
      <c r="D44" s="100"/>
      <c r="E44" s="100"/>
      <c r="F44" s="100"/>
      <c r="G44" s="100"/>
      <c r="H44" s="100"/>
      <c r="I44" s="100"/>
    </row>
    <row r="45" spans="2:9" ht="28.95" customHeight="1" x14ac:dyDescent="0.3">
      <c r="B45" s="99">
        <f t="shared" si="0"/>
        <v>1.1458333333333335</v>
      </c>
      <c r="C45" s="100"/>
      <c r="D45" s="100"/>
      <c r="E45" s="100"/>
      <c r="F45" s="100"/>
      <c r="G45" s="100"/>
      <c r="H45" s="100"/>
      <c r="I45" s="100"/>
    </row>
    <row r="46" spans="2:9" ht="28.95" customHeight="1" x14ac:dyDescent="0.3">
      <c r="B46" s="99">
        <f t="shared" si="0"/>
        <v>1.1666666666666667</v>
      </c>
      <c r="C46" s="100"/>
      <c r="D46" s="100"/>
      <c r="E46" s="100"/>
      <c r="F46" s="100"/>
      <c r="G46" s="100"/>
      <c r="H46" s="100"/>
      <c r="I46" s="100"/>
    </row>
    <row r="47" spans="2:9" ht="28.95" customHeight="1" x14ac:dyDescent="0.3">
      <c r="B47" s="99">
        <f t="shared" si="0"/>
        <v>1.1875</v>
      </c>
      <c r="C47" s="100"/>
      <c r="D47" s="100"/>
      <c r="E47" s="100"/>
      <c r="F47" s="100"/>
      <c r="G47" s="100"/>
      <c r="H47" s="100"/>
      <c r="I47" s="100"/>
    </row>
    <row r="48" spans="2:9" ht="28.95" customHeight="1" x14ac:dyDescent="0.3">
      <c r="B48" s="99">
        <f t="shared" si="0"/>
        <v>1.2083333333333333</v>
      </c>
      <c r="C48" s="100"/>
      <c r="D48" s="100"/>
      <c r="E48" s="100"/>
      <c r="F48" s="100"/>
      <c r="G48" s="100"/>
      <c r="H48" s="100"/>
      <c r="I48" s="100"/>
    </row>
    <row r="49" spans="2:9" ht="28.95" customHeight="1" x14ac:dyDescent="0.3">
      <c r="B49" s="99">
        <f t="shared" si="0"/>
        <v>1.2291666666666665</v>
      </c>
      <c r="C49" s="100"/>
      <c r="D49" s="100"/>
      <c r="E49" s="100"/>
      <c r="F49" s="100"/>
      <c r="G49" s="100"/>
      <c r="H49" s="100"/>
      <c r="I49" s="100"/>
    </row>
    <row r="50" spans="2:9" ht="28.95" customHeight="1" x14ac:dyDescent="0.3">
      <c r="B50" s="99">
        <f t="shared" si="0"/>
        <v>1.2499999999999998</v>
      </c>
      <c r="C50" s="100"/>
      <c r="D50" s="100"/>
      <c r="E50" s="100"/>
      <c r="F50" s="100"/>
      <c r="G50" s="100"/>
      <c r="H50" s="100"/>
      <c r="I50" s="100"/>
    </row>
    <row r="51" spans="2:9" ht="28.95" customHeight="1" x14ac:dyDescent="0.3">
      <c r="B51" s="99">
        <f t="shared" si="0"/>
        <v>1.270833333333333</v>
      </c>
      <c r="C51" s="100"/>
      <c r="D51" s="100"/>
      <c r="E51" s="100"/>
      <c r="F51" s="100"/>
      <c r="G51" s="100"/>
      <c r="H51" s="100"/>
      <c r="I51" s="100"/>
    </row>
  </sheetData>
  <mergeCells count="1">
    <mergeCell ref="C2:D2"/>
  </mergeCells>
  <phoneticPr fontId="37"/>
  <dataValidations count="8">
    <dataValidation allowBlank="1" showInputMessage="1" showErrorMessage="1" prompt="この見出しの下にあるこの列に、この週のアクティビティを入力します" sqref="C3:I3" xr:uid="{DAD8A793-79D9-45FC-B654-BB0AC6B73C92}"/>
    <dataValidation allowBlank="1" showInputMessage="1" showErrorMessage="1" prompt="この見出しの下にあるこの列では、時刻が自動的に更新されます。特定のエントリを検索するには、見出しフィルターを使用します" sqref="B3" xr:uid="{1207E698-5363-4544-9017-6DD0BD384FFF}"/>
    <dataValidation allowBlank="1" showInputMessage="1" showErrorMessage="1" prompt="このセルには開始時刻を入力します" sqref="F2" xr:uid="{3EB54DA4-015F-4A81-A2CB-7894AD3970EB}"/>
    <dataValidation allowBlank="1" showInputMessage="1" showErrorMessage="1" prompt="右のセルには開始時刻を入力します" sqref="E2" xr:uid="{EAFAEE96-02E6-409E-9D90-2876E8FD56A9}"/>
    <dataValidation allowBlank="1" showInputMessage="1" showErrorMessage="1" prompt="このセルに週の日付を、右のセルに開始時刻を入力します" sqref="C2:D2" xr:uid="{CFC3BD36-8ECB-4AA7-8A92-301BBE79CCFB}"/>
    <dataValidation allowBlank="1" showInputMessage="1" showErrorMessage="1" prompt="右のセルに週の日付を入力します" sqref="B2" xr:uid="{8CDCBE5D-6EB3-473F-A042-437792B28070}"/>
    <dataValidation allowBlank="1" showInputMessage="1" showErrorMessage="1" prompt="このセルに、このワークシートのタイトルが表示されます。セル C2 に日付を、セル F2 に開始時刻を入力します" sqref="B1" xr:uid="{13316633-81AF-44B8-AC32-2226789A7827}"/>
    <dataValidation allowBlank="1" showInputMessage="1" showErrorMessage="1" prompt="このワークシートで毎日の予定​​を作成します。[スケジュール] 表に毎日の予定を入力します" sqref="A1" xr:uid="{8F29A62D-F349-4E9D-A44E-7A99C5B4976F}"/>
  </dataValidations>
  <printOptions horizontalCentered="1"/>
  <pageMargins left="0.25" right="0.25" top="0.25" bottom="0.25" header="0.3" footer="0.3"/>
  <pageSetup paperSize="9" scale="91" fitToHeight="0" orientation="portrait" horizontalDpi="4294967293"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showRuler="0" zoomScaleNormal="100" zoomScalePageLayoutView="70" workbookViewId="0">
      <pane ySplit="6" topLeftCell="A8" activePane="bottomLeft" state="frozen"/>
      <selection pane="bottomLeft" activeCell="C3" sqref="C3:D3"/>
    </sheetView>
  </sheetViews>
  <sheetFormatPr defaultRowHeight="30" customHeight="1" x14ac:dyDescent="0.3"/>
  <cols>
    <col min="1" max="1" width="2.6328125" style="12" customWidth="1"/>
    <col min="2" max="2" width="19.90625" customWidth="1"/>
    <col min="3" max="3" width="30.6328125" customWidth="1"/>
    <col min="4" max="4" width="10.6328125" customWidth="1"/>
    <col min="5" max="5" width="10.453125" style="2" customWidth="1"/>
    <col min="6" max="6" width="10.453125" customWidth="1"/>
    <col min="7" max="7" width="2.6328125" customWidth="1"/>
    <col min="8" max="8" width="6.1796875" hidden="1" customWidth="1"/>
    <col min="9" max="64" width="2.54296875" customWidth="1"/>
    <col min="66" max="68" width="6.90625"/>
    <col min="69" max="70" width="8.08984375"/>
  </cols>
  <sheetData>
    <row r="1" spans="1:64" ht="30" customHeight="1" x14ac:dyDescent="0.55000000000000004">
      <c r="A1" s="13" t="s">
        <v>0</v>
      </c>
      <c r="B1" s="15" t="s">
        <v>51</v>
      </c>
      <c r="C1" s="37"/>
      <c r="D1" s="38"/>
      <c r="E1" s="39"/>
      <c r="F1" s="40"/>
      <c r="H1" s="38"/>
      <c r="I1" s="41" t="s">
        <v>35</v>
      </c>
    </row>
    <row r="2" spans="1:64" ht="30" customHeight="1" x14ac:dyDescent="0.35">
      <c r="A2" s="12" t="s">
        <v>1</v>
      </c>
      <c r="B2" s="16" t="s">
        <v>14</v>
      </c>
      <c r="I2" s="42" t="s">
        <v>36</v>
      </c>
    </row>
    <row r="3" spans="1:64" ht="30" customHeight="1" x14ac:dyDescent="0.3">
      <c r="A3" s="12" t="s">
        <v>2</v>
      </c>
      <c r="B3" s="17" t="s">
        <v>15</v>
      </c>
      <c r="C3" s="133" t="s">
        <v>26</v>
      </c>
      <c r="D3" s="134"/>
      <c r="E3" s="135">
        <f ca="1">TODAY()</f>
        <v>44468</v>
      </c>
      <c r="F3" s="135"/>
    </row>
    <row r="4" spans="1:64" ht="30" customHeight="1" x14ac:dyDescent="0.3">
      <c r="A4" s="13" t="s">
        <v>3</v>
      </c>
      <c r="C4" s="133" t="s">
        <v>27</v>
      </c>
      <c r="D4" s="134"/>
      <c r="E4" s="4">
        <v>1</v>
      </c>
      <c r="I4" s="128">
        <f ca="1">I5</f>
        <v>44466</v>
      </c>
      <c r="J4" s="129"/>
      <c r="K4" s="129"/>
      <c r="L4" s="129"/>
      <c r="M4" s="129"/>
      <c r="N4" s="129"/>
      <c r="O4" s="130"/>
      <c r="P4" s="128">
        <f ca="1">P5</f>
        <v>44473</v>
      </c>
      <c r="Q4" s="129"/>
      <c r="R4" s="129"/>
      <c r="S4" s="129"/>
      <c r="T4" s="129"/>
      <c r="U4" s="129"/>
      <c r="V4" s="130"/>
      <c r="W4" s="128">
        <f ca="1">W5</f>
        <v>44480</v>
      </c>
      <c r="X4" s="129"/>
      <c r="Y4" s="129"/>
      <c r="Z4" s="129"/>
      <c r="AA4" s="129"/>
      <c r="AB4" s="129"/>
      <c r="AC4" s="130"/>
      <c r="AD4" s="128">
        <f ca="1">AD5</f>
        <v>44487</v>
      </c>
      <c r="AE4" s="129"/>
      <c r="AF4" s="129"/>
      <c r="AG4" s="129"/>
      <c r="AH4" s="129"/>
      <c r="AI4" s="129"/>
      <c r="AJ4" s="130"/>
      <c r="AK4" s="128">
        <f ca="1">AK5</f>
        <v>44494</v>
      </c>
      <c r="AL4" s="129"/>
      <c r="AM4" s="129"/>
      <c r="AN4" s="129"/>
      <c r="AO4" s="129"/>
      <c r="AP4" s="129"/>
      <c r="AQ4" s="130"/>
      <c r="AR4" s="128">
        <f ca="1">AR5</f>
        <v>44501</v>
      </c>
      <c r="AS4" s="129"/>
      <c r="AT4" s="129"/>
      <c r="AU4" s="129"/>
      <c r="AV4" s="129"/>
      <c r="AW4" s="129"/>
      <c r="AX4" s="130"/>
      <c r="AY4" s="128">
        <f ca="1">AY5</f>
        <v>44508</v>
      </c>
      <c r="AZ4" s="129"/>
      <c r="BA4" s="129"/>
      <c r="BB4" s="129"/>
      <c r="BC4" s="129"/>
      <c r="BD4" s="129"/>
      <c r="BE4" s="130"/>
      <c r="BF4" s="128">
        <f ca="1">BF5</f>
        <v>44515</v>
      </c>
      <c r="BG4" s="129"/>
      <c r="BH4" s="129"/>
      <c r="BI4" s="129"/>
      <c r="BJ4" s="129"/>
      <c r="BK4" s="129"/>
      <c r="BL4" s="130"/>
    </row>
    <row r="5" spans="1:64" ht="15" customHeight="1" x14ac:dyDescent="0.3">
      <c r="A5" s="13" t="s">
        <v>4</v>
      </c>
      <c r="B5" s="131"/>
      <c r="C5" s="131"/>
      <c r="D5" s="131"/>
      <c r="E5" s="131"/>
      <c r="F5" s="131"/>
      <c r="G5" s="131"/>
      <c r="I5" s="81">
        <f ca="1">プロジェクト_開始-WEEKDAY(プロジェクト_開始,1)+2+7*(週_表示-1)</f>
        <v>44466</v>
      </c>
      <c r="J5" s="82">
        <f ca="1">I5+1</f>
        <v>44467</v>
      </c>
      <c r="K5" s="82">
        <f t="shared" ref="K5:AX5" ca="1" si="0">J5+1</f>
        <v>44468</v>
      </c>
      <c r="L5" s="82">
        <f t="shared" ca="1" si="0"/>
        <v>44469</v>
      </c>
      <c r="M5" s="82">
        <f t="shared" ca="1" si="0"/>
        <v>44470</v>
      </c>
      <c r="N5" s="82">
        <f t="shared" ca="1" si="0"/>
        <v>44471</v>
      </c>
      <c r="O5" s="83">
        <f t="shared" ca="1" si="0"/>
        <v>44472</v>
      </c>
      <c r="P5" s="81">
        <f ca="1">O5+1</f>
        <v>44473</v>
      </c>
      <c r="Q5" s="82">
        <f ca="1">P5+1</f>
        <v>44474</v>
      </c>
      <c r="R5" s="82">
        <f t="shared" ca="1" si="0"/>
        <v>44475</v>
      </c>
      <c r="S5" s="82">
        <f t="shared" ca="1" si="0"/>
        <v>44476</v>
      </c>
      <c r="T5" s="82">
        <f t="shared" ca="1" si="0"/>
        <v>44477</v>
      </c>
      <c r="U5" s="82">
        <f t="shared" ca="1" si="0"/>
        <v>44478</v>
      </c>
      <c r="V5" s="83">
        <f t="shared" ca="1" si="0"/>
        <v>44479</v>
      </c>
      <c r="W5" s="81">
        <f ca="1">V5+1</f>
        <v>44480</v>
      </c>
      <c r="X5" s="82">
        <f ca="1">W5+1</f>
        <v>44481</v>
      </c>
      <c r="Y5" s="82">
        <f t="shared" ca="1" si="0"/>
        <v>44482</v>
      </c>
      <c r="Z5" s="82">
        <f t="shared" ca="1" si="0"/>
        <v>44483</v>
      </c>
      <c r="AA5" s="82">
        <f t="shared" ca="1" si="0"/>
        <v>44484</v>
      </c>
      <c r="AB5" s="82">
        <f t="shared" ca="1" si="0"/>
        <v>44485</v>
      </c>
      <c r="AC5" s="83">
        <f t="shared" ca="1" si="0"/>
        <v>44486</v>
      </c>
      <c r="AD5" s="81">
        <f ca="1">AC5+1</f>
        <v>44487</v>
      </c>
      <c r="AE5" s="82">
        <f ca="1">AD5+1</f>
        <v>44488</v>
      </c>
      <c r="AF5" s="82">
        <f t="shared" ca="1" si="0"/>
        <v>44489</v>
      </c>
      <c r="AG5" s="82">
        <f t="shared" ca="1" si="0"/>
        <v>44490</v>
      </c>
      <c r="AH5" s="82">
        <f t="shared" ca="1" si="0"/>
        <v>44491</v>
      </c>
      <c r="AI5" s="82">
        <f t="shared" ca="1" si="0"/>
        <v>44492</v>
      </c>
      <c r="AJ5" s="83">
        <f t="shared" ca="1" si="0"/>
        <v>44493</v>
      </c>
      <c r="AK5" s="81">
        <f ca="1">AJ5+1</f>
        <v>44494</v>
      </c>
      <c r="AL5" s="82">
        <f ca="1">AK5+1</f>
        <v>44495</v>
      </c>
      <c r="AM5" s="82">
        <f t="shared" ca="1" si="0"/>
        <v>44496</v>
      </c>
      <c r="AN5" s="82">
        <f t="shared" ca="1" si="0"/>
        <v>44497</v>
      </c>
      <c r="AO5" s="82">
        <f t="shared" ca="1" si="0"/>
        <v>44498</v>
      </c>
      <c r="AP5" s="82">
        <f t="shared" ca="1" si="0"/>
        <v>44499</v>
      </c>
      <c r="AQ5" s="83">
        <f t="shared" ca="1" si="0"/>
        <v>44500</v>
      </c>
      <c r="AR5" s="81">
        <f ca="1">AQ5+1</f>
        <v>44501</v>
      </c>
      <c r="AS5" s="82">
        <f ca="1">AR5+1</f>
        <v>44502</v>
      </c>
      <c r="AT5" s="82">
        <f t="shared" ca="1" si="0"/>
        <v>44503</v>
      </c>
      <c r="AU5" s="82">
        <f t="shared" ca="1" si="0"/>
        <v>44504</v>
      </c>
      <c r="AV5" s="82">
        <f t="shared" ca="1" si="0"/>
        <v>44505</v>
      </c>
      <c r="AW5" s="82">
        <f t="shared" ca="1" si="0"/>
        <v>44506</v>
      </c>
      <c r="AX5" s="83">
        <f t="shared" ca="1" si="0"/>
        <v>44507</v>
      </c>
      <c r="AY5" s="81">
        <f ca="1">AX5+1</f>
        <v>44508</v>
      </c>
      <c r="AZ5" s="82">
        <f ca="1">AY5+1</f>
        <v>44509</v>
      </c>
      <c r="BA5" s="82">
        <f t="shared" ref="BA5:BE5" ca="1" si="1">AZ5+1</f>
        <v>44510</v>
      </c>
      <c r="BB5" s="82">
        <f t="shared" ca="1" si="1"/>
        <v>44511</v>
      </c>
      <c r="BC5" s="82">
        <f t="shared" ca="1" si="1"/>
        <v>44512</v>
      </c>
      <c r="BD5" s="82">
        <f t="shared" ca="1" si="1"/>
        <v>44513</v>
      </c>
      <c r="BE5" s="83">
        <f t="shared" ca="1" si="1"/>
        <v>44514</v>
      </c>
      <c r="BF5" s="81">
        <f ca="1">BE5+1</f>
        <v>44515</v>
      </c>
      <c r="BG5" s="82">
        <f ca="1">BF5+1</f>
        <v>44516</v>
      </c>
      <c r="BH5" s="82">
        <f t="shared" ref="BH5:BL5" ca="1" si="2">BG5+1</f>
        <v>44517</v>
      </c>
      <c r="BI5" s="82">
        <f t="shared" ca="1" si="2"/>
        <v>44518</v>
      </c>
      <c r="BJ5" s="82">
        <f t="shared" ca="1" si="2"/>
        <v>44519</v>
      </c>
      <c r="BK5" s="82">
        <f t="shared" ca="1" si="2"/>
        <v>44520</v>
      </c>
      <c r="BL5" s="83">
        <f t="shared" ca="1" si="2"/>
        <v>44521</v>
      </c>
    </row>
    <row r="6" spans="1:64" ht="30" customHeight="1" thickBot="1" x14ac:dyDescent="0.35">
      <c r="A6" s="13" t="s">
        <v>5</v>
      </c>
      <c r="B6" s="43" t="s">
        <v>16</v>
      </c>
      <c r="C6" s="44" t="s">
        <v>28</v>
      </c>
      <c r="D6" s="44" t="s">
        <v>30</v>
      </c>
      <c r="E6" s="44" t="s">
        <v>31</v>
      </c>
      <c r="F6" s="44" t="s">
        <v>33</v>
      </c>
      <c r="G6" s="44"/>
      <c r="H6" s="44" t="s">
        <v>34</v>
      </c>
      <c r="I6" s="45" t="str">
        <f t="shared" ref="I6:AN6" ca="1" si="3">LEFT(TEXT(I5,"aaa"),1)</f>
        <v>月</v>
      </c>
      <c r="J6" s="45" t="str">
        <f t="shared" ca="1" si="3"/>
        <v>火</v>
      </c>
      <c r="K6" s="45" t="str">
        <f t="shared" ca="1" si="3"/>
        <v>水</v>
      </c>
      <c r="L6" s="45" t="str">
        <f t="shared" ca="1" si="3"/>
        <v>木</v>
      </c>
      <c r="M6" s="45" t="str">
        <f t="shared" ca="1" si="3"/>
        <v>金</v>
      </c>
      <c r="N6" s="45" t="str">
        <f t="shared" ca="1" si="3"/>
        <v>土</v>
      </c>
      <c r="O6" s="45" t="str">
        <f t="shared" ca="1" si="3"/>
        <v>日</v>
      </c>
      <c r="P6" s="45" t="str">
        <f t="shared" ca="1" si="3"/>
        <v>月</v>
      </c>
      <c r="Q6" s="45" t="str">
        <f t="shared" ca="1" si="3"/>
        <v>火</v>
      </c>
      <c r="R6" s="45" t="str">
        <f t="shared" ca="1" si="3"/>
        <v>水</v>
      </c>
      <c r="S6" s="45" t="str">
        <f t="shared" ca="1" si="3"/>
        <v>木</v>
      </c>
      <c r="T6" s="45" t="str">
        <f t="shared" ca="1" si="3"/>
        <v>金</v>
      </c>
      <c r="U6" s="45" t="str">
        <f t="shared" ca="1" si="3"/>
        <v>土</v>
      </c>
      <c r="V6" s="45" t="str">
        <f t="shared" ca="1" si="3"/>
        <v>日</v>
      </c>
      <c r="W6" s="45" t="str">
        <f t="shared" ca="1" si="3"/>
        <v>月</v>
      </c>
      <c r="X6" s="45" t="str">
        <f t="shared" ca="1" si="3"/>
        <v>火</v>
      </c>
      <c r="Y6" s="45" t="str">
        <f t="shared" ca="1" si="3"/>
        <v>水</v>
      </c>
      <c r="Z6" s="45" t="str">
        <f t="shared" ca="1" si="3"/>
        <v>木</v>
      </c>
      <c r="AA6" s="45" t="str">
        <f t="shared" ca="1" si="3"/>
        <v>金</v>
      </c>
      <c r="AB6" s="45" t="str">
        <f t="shared" ca="1" si="3"/>
        <v>土</v>
      </c>
      <c r="AC6" s="45" t="str">
        <f t="shared" ca="1" si="3"/>
        <v>日</v>
      </c>
      <c r="AD6" s="45" t="str">
        <f t="shared" ca="1" si="3"/>
        <v>月</v>
      </c>
      <c r="AE6" s="45" t="str">
        <f t="shared" ca="1" si="3"/>
        <v>火</v>
      </c>
      <c r="AF6" s="45" t="str">
        <f t="shared" ca="1" si="3"/>
        <v>水</v>
      </c>
      <c r="AG6" s="45" t="str">
        <f t="shared" ca="1" si="3"/>
        <v>木</v>
      </c>
      <c r="AH6" s="45" t="str">
        <f t="shared" ca="1" si="3"/>
        <v>金</v>
      </c>
      <c r="AI6" s="45" t="str">
        <f t="shared" ca="1" si="3"/>
        <v>土</v>
      </c>
      <c r="AJ6" s="45" t="str">
        <f t="shared" ca="1" si="3"/>
        <v>日</v>
      </c>
      <c r="AK6" s="45" t="str">
        <f t="shared" ca="1" si="3"/>
        <v>月</v>
      </c>
      <c r="AL6" s="45" t="str">
        <f t="shared" ca="1" si="3"/>
        <v>火</v>
      </c>
      <c r="AM6" s="45" t="str">
        <f t="shared" ca="1" si="3"/>
        <v>水</v>
      </c>
      <c r="AN6" s="45" t="str">
        <f t="shared" ca="1" si="3"/>
        <v>木</v>
      </c>
      <c r="AO6" s="45" t="str">
        <f t="shared" ref="AO6:BL6" ca="1" si="4">LEFT(TEXT(AO5,"aaa"),1)</f>
        <v>金</v>
      </c>
      <c r="AP6" s="45" t="str">
        <f t="shared" ca="1" si="4"/>
        <v>土</v>
      </c>
      <c r="AQ6" s="45" t="str">
        <f t="shared" ca="1" si="4"/>
        <v>日</v>
      </c>
      <c r="AR6" s="45" t="str">
        <f t="shared" ca="1" si="4"/>
        <v>月</v>
      </c>
      <c r="AS6" s="45" t="str">
        <f t="shared" ca="1" si="4"/>
        <v>火</v>
      </c>
      <c r="AT6" s="45" t="str">
        <f t="shared" ca="1" si="4"/>
        <v>水</v>
      </c>
      <c r="AU6" s="45" t="str">
        <f t="shared" ca="1" si="4"/>
        <v>木</v>
      </c>
      <c r="AV6" s="45" t="str">
        <f t="shared" ca="1" si="4"/>
        <v>金</v>
      </c>
      <c r="AW6" s="45" t="str">
        <f t="shared" ca="1" si="4"/>
        <v>土</v>
      </c>
      <c r="AX6" s="45" t="str">
        <f t="shared" ca="1" si="4"/>
        <v>日</v>
      </c>
      <c r="AY6" s="45" t="str">
        <f t="shared" ca="1" si="4"/>
        <v>月</v>
      </c>
      <c r="AZ6" s="45" t="str">
        <f t="shared" ca="1" si="4"/>
        <v>火</v>
      </c>
      <c r="BA6" s="45" t="str">
        <f t="shared" ca="1" si="4"/>
        <v>水</v>
      </c>
      <c r="BB6" s="45" t="str">
        <f t="shared" ca="1" si="4"/>
        <v>木</v>
      </c>
      <c r="BC6" s="45" t="str">
        <f t="shared" ca="1" si="4"/>
        <v>金</v>
      </c>
      <c r="BD6" s="45" t="str">
        <f t="shared" ca="1" si="4"/>
        <v>土</v>
      </c>
      <c r="BE6" s="45" t="str">
        <f t="shared" ca="1" si="4"/>
        <v>日</v>
      </c>
      <c r="BF6" s="45" t="str">
        <f t="shared" ca="1" si="4"/>
        <v>月</v>
      </c>
      <c r="BG6" s="45" t="str">
        <f t="shared" ca="1" si="4"/>
        <v>火</v>
      </c>
      <c r="BH6" s="45" t="str">
        <f t="shared" ca="1" si="4"/>
        <v>水</v>
      </c>
      <c r="BI6" s="45" t="str">
        <f t="shared" ca="1" si="4"/>
        <v>木</v>
      </c>
      <c r="BJ6" s="45" t="str">
        <f t="shared" ca="1" si="4"/>
        <v>金</v>
      </c>
      <c r="BK6" s="45" t="str">
        <f t="shared" ca="1" si="4"/>
        <v>土</v>
      </c>
      <c r="BL6" s="45" t="str">
        <f t="shared" ca="1" si="4"/>
        <v>日</v>
      </c>
    </row>
    <row r="7" spans="1:64" ht="30" hidden="1" customHeight="1" thickBot="1" x14ac:dyDescent="0.35">
      <c r="A7" s="12" t="s">
        <v>6</v>
      </c>
      <c r="C7" s="14"/>
      <c r="E7"/>
      <c r="H7" t="str">
        <f>IF(OR(ISBLANK(タスク_開始),ISBLANK(タスク_終了)),"",タスク_終了-タスク_開始+1)</f>
        <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row>
    <row r="8" spans="1:64" s="1" customFormat="1" ht="30" customHeight="1" thickBot="1" x14ac:dyDescent="0.35">
      <c r="A8" s="13" t="s">
        <v>7</v>
      </c>
      <c r="B8" s="46" t="s">
        <v>50</v>
      </c>
      <c r="C8" s="23"/>
      <c r="D8" s="47"/>
      <c r="E8" s="5"/>
      <c r="F8" s="48"/>
      <c r="G8" s="49"/>
      <c r="H8" s="49" t="str">
        <f t="shared" ref="H8:H33" si="5">IF(OR(ISBLANK(タスク_開始),ISBLANK(タスク_終了)),"",タスク_終了-タスク_開始+1)</f>
        <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row>
    <row r="9" spans="1:64" s="1" customFormat="1" ht="30" customHeight="1" thickBot="1" x14ac:dyDescent="0.35">
      <c r="A9" s="13" t="s">
        <v>8</v>
      </c>
      <c r="B9" s="32" t="s">
        <v>17</v>
      </c>
      <c r="C9" s="24" t="s">
        <v>29</v>
      </c>
      <c r="D9" s="50">
        <v>0.5</v>
      </c>
      <c r="E9" s="18">
        <f ca="1">プロジェクト_開始</f>
        <v>44468</v>
      </c>
      <c r="F9" s="18">
        <f ca="1">E9+3</f>
        <v>44471</v>
      </c>
      <c r="G9" s="49"/>
      <c r="H9" s="49">
        <f t="shared" ca="1" si="5"/>
        <v>4</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row>
    <row r="10" spans="1:64" s="1" customFormat="1" ht="30" customHeight="1" thickBot="1" x14ac:dyDescent="0.35">
      <c r="A10" s="13" t="s">
        <v>9</v>
      </c>
      <c r="B10" s="32" t="s">
        <v>18</v>
      </c>
      <c r="C10" s="24"/>
      <c r="D10" s="50">
        <v>0.6</v>
      </c>
      <c r="E10" s="18">
        <f ca="1">F9</f>
        <v>44471</v>
      </c>
      <c r="F10" s="18">
        <f ca="1">E10+2</f>
        <v>44473</v>
      </c>
      <c r="G10" s="49"/>
      <c r="H10" s="49">
        <f t="shared" ca="1" si="5"/>
        <v>3</v>
      </c>
      <c r="I10" s="9"/>
      <c r="J10" s="9"/>
      <c r="K10" s="9"/>
      <c r="L10" s="9"/>
      <c r="M10" s="9"/>
      <c r="N10" s="9"/>
      <c r="O10" s="9"/>
      <c r="P10" s="9"/>
      <c r="Q10" s="9"/>
      <c r="R10" s="9"/>
      <c r="S10" s="9"/>
      <c r="T10" s="9"/>
      <c r="U10" s="10"/>
      <c r="V10" s="10"/>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row>
    <row r="11" spans="1:64" s="1" customFormat="1" ht="30" customHeight="1" thickBot="1" x14ac:dyDescent="0.35">
      <c r="A11" s="12"/>
      <c r="B11" s="32" t="s">
        <v>19</v>
      </c>
      <c r="C11" s="24"/>
      <c r="D11" s="50">
        <v>0.5</v>
      </c>
      <c r="E11" s="18">
        <f ca="1">F10</f>
        <v>44473</v>
      </c>
      <c r="F11" s="18">
        <f ca="1">E11+4</f>
        <v>44477</v>
      </c>
      <c r="G11" s="49"/>
      <c r="H11" s="49">
        <f t="shared" ca="1" si="5"/>
        <v>5</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row>
    <row r="12" spans="1:64" s="1" customFormat="1" ht="30" customHeight="1" thickBot="1" x14ac:dyDescent="0.35">
      <c r="A12" s="12"/>
      <c r="B12" s="32" t="s">
        <v>20</v>
      </c>
      <c r="C12" s="24"/>
      <c r="D12" s="50">
        <v>0.25</v>
      </c>
      <c r="E12" s="18">
        <f ca="1">F11</f>
        <v>44477</v>
      </c>
      <c r="F12" s="18">
        <f ca="1">E12+5</f>
        <v>44482</v>
      </c>
      <c r="G12" s="49"/>
      <c r="H12" s="49">
        <f t="shared" ca="1" si="5"/>
        <v>6</v>
      </c>
      <c r="I12" s="9"/>
      <c r="J12" s="9"/>
      <c r="K12" s="9"/>
      <c r="L12" s="9"/>
      <c r="M12" s="9"/>
      <c r="N12" s="9"/>
      <c r="O12" s="9"/>
      <c r="P12" s="9"/>
      <c r="Q12" s="9"/>
      <c r="R12" s="9"/>
      <c r="S12" s="9"/>
      <c r="T12" s="9"/>
      <c r="U12" s="9"/>
      <c r="V12" s="9"/>
      <c r="W12" s="9"/>
      <c r="X12" s="9"/>
      <c r="Y12" s="10"/>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row>
    <row r="13" spans="1:64" s="1" customFormat="1" ht="30" customHeight="1" thickBot="1" x14ac:dyDescent="0.35">
      <c r="A13" s="12"/>
      <c r="B13" s="32" t="s">
        <v>21</v>
      </c>
      <c r="C13" s="24"/>
      <c r="D13" s="50"/>
      <c r="E13" s="18">
        <f ca="1">E10+1</f>
        <v>44472</v>
      </c>
      <c r="F13" s="18">
        <f ca="1">E13+2</f>
        <v>44474</v>
      </c>
      <c r="G13" s="49"/>
      <c r="H13" s="49">
        <f t="shared" ca="1" si="5"/>
        <v>3</v>
      </c>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row>
    <row r="14" spans="1:64" s="1" customFormat="1" ht="30" customHeight="1" thickBot="1" x14ac:dyDescent="0.35">
      <c r="A14" s="13" t="s">
        <v>10</v>
      </c>
      <c r="B14" s="51" t="s">
        <v>22</v>
      </c>
      <c r="C14" s="25"/>
      <c r="D14" s="52"/>
      <c r="E14" s="6"/>
      <c r="F14" s="53"/>
      <c r="G14" s="49"/>
      <c r="H14" s="49" t="str">
        <f t="shared" si="5"/>
        <v/>
      </c>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row>
    <row r="15" spans="1:64" s="1" customFormat="1" ht="30" customHeight="1" thickBot="1" x14ac:dyDescent="0.35">
      <c r="A15" s="13"/>
      <c r="B15" s="33" t="s">
        <v>17</v>
      </c>
      <c r="C15" s="26"/>
      <c r="D15" s="54">
        <v>0.5</v>
      </c>
      <c r="E15" s="19">
        <f ca="1">E13+1</f>
        <v>44473</v>
      </c>
      <c r="F15" s="19">
        <f ca="1">E15+4</f>
        <v>44477</v>
      </c>
      <c r="G15" s="49"/>
      <c r="H15" s="49">
        <f t="shared" ca="1" si="5"/>
        <v>5</v>
      </c>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row>
    <row r="16" spans="1:64" s="1" customFormat="1" ht="30" customHeight="1" thickBot="1" x14ac:dyDescent="0.35">
      <c r="A16" s="12"/>
      <c r="B16" s="33" t="s">
        <v>18</v>
      </c>
      <c r="C16" s="26"/>
      <c r="D16" s="54">
        <v>0.5</v>
      </c>
      <c r="E16" s="19">
        <f ca="1">E15+2</f>
        <v>44475</v>
      </c>
      <c r="F16" s="19">
        <f ca="1">E16+5</f>
        <v>44480</v>
      </c>
      <c r="G16" s="49"/>
      <c r="H16" s="49">
        <f t="shared" ca="1" si="5"/>
        <v>6</v>
      </c>
      <c r="I16" s="9"/>
      <c r="J16" s="9"/>
      <c r="K16" s="9"/>
      <c r="L16" s="9"/>
      <c r="M16" s="9"/>
      <c r="N16" s="9"/>
      <c r="O16" s="9"/>
      <c r="P16" s="9"/>
      <c r="Q16" s="9"/>
      <c r="R16" s="9"/>
      <c r="S16" s="9"/>
      <c r="T16" s="9"/>
      <c r="U16" s="10"/>
      <c r="V16" s="10"/>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row>
    <row r="17" spans="1:64" s="1" customFormat="1" ht="30" customHeight="1" thickBot="1" x14ac:dyDescent="0.35">
      <c r="A17" s="12"/>
      <c r="B17" s="33" t="s">
        <v>19</v>
      </c>
      <c r="C17" s="26"/>
      <c r="D17" s="54"/>
      <c r="E17" s="19">
        <f ca="1">F16</f>
        <v>44480</v>
      </c>
      <c r="F17" s="19">
        <f ca="1">E17+3</f>
        <v>44483</v>
      </c>
      <c r="G17" s="49"/>
      <c r="H17" s="49">
        <f t="shared" ca="1" si="5"/>
        <v>4</v>
      </c>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row>
    <row r="18" spans="1:64" s="1" customFormat="1" ht="30" customHeight="1" thickBot="1" x14ac:dyDescent="0.35">
      <c r="A18" s="12"/>
      <c r="B18" s="33" t="s">
        <v>20</v>
      </c>
      <c r="C18" s="26"/>
      <c r="D18" s="54"/>
      <c r="E18" s="19">
        <f ca="1">E17</f>
        <v>44480</v>
      </c>
      <c r="F18" s="19">
        <f ca="1">E18+2</f>
        <v>44482</v>
      </c>
      <c r="G18" s="49"/>
      <c r="H18" s="49">
        <f t="shared" ca="1" si="5"/>
        <v>3</v>
      </c>
      <c r="I18" s="9"/>
      <c r="J18" s="9"/>
      <c r="K18" s="9"/>
      <c r="L18" s="9"/>
      <c r="M18" s="9"/>
      <c r="N18" s="9"/>
      <c r="O18" s="9"/>
      <c r="P18" s="9"/>
      <c r="Q18" s="9"/>
      <c r="R18" s="9"/>
      <c r="S18" s="9"/>
      <c r="T18" s="9"/>
      <c r="U18" s="9"/>
      <c r="V18" s="9"/>
      <c r="W18" s="9"/>
      <c r="X18" s="9"/>
      <c r="Y18" s="10"/>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row>
    <row r="19" spans="1:64" s="1" customFormat="1" ht="30" customHeight="1" thickBot="1" x14ac:dyDescent="0.35">
      <c r="A19" s="12"/>
      <c r="B19" s="33" t="s">
        <v>21</v>
      </c>
      <c r="C19" s="26"/>
      <c r="D19" s="54"/>
      <c r="E19" s="19">
        <f ca="1">E18</f>
        <v>44480</v>
      </c>
      <c r="F19" s="19">
        <f ca="1">E19+3</f>
        <v>44483</v>
      </c>
      <c r="G19" s="49"/>
      <c r="H19" s="49">
        <f t="shared" ca="1" si="5"/>
        <v>4</v>
      </c>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c r="BI19" s="9"/>
      <c r="BJ19" s="9"/>
      <c r="BK19" s="9"/>
      <c r="BL19" s="9"/>
    </row>
    <row r="20" spans="1:64" s="1" customFormat="1" ht="30" customHeight="1" thickBot="1" x14ac:dyDescent="0.35">
      <c r="A20" s="12" t="s">
        <v>11</v>
      </c>
      <c r="B20" s="55" t="s">
        <v>23</v>
      </c>
      <c r="C20" s="27"/>
      <c r="D20" s="56"/>
      <c r="E20" s="7"/>
      <c r="F20" s="57"/>
      <c r="G20" s="49"/>
      <c r="H20" s="49" t="str">
        <f t="shared" si="5"/>
        <v/>
      </c>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c r="BI20" s="9"/>
      <c r="BJ20" s="9"/>
      <c r="BK20" s="9"/>
      <c r="BL20" s="9"/>
    </row>
    <row r="21" spans="1:64" s="1" customFormat="1" ht="30" customHeight="1" thickBot="1" x14ac:dyDescent="0.35">
      <c r="A21" s="12"/>
      <c r="B21" s="34" t="s">
        <v>17</v>
      </c>
      <c r="C21" s="28"/>
      <c r="D21" s="58"/>
      <c r="E21" s="20">
        <f ca="1">E9+15</f>
        <v>44483</v>
      </c>
      <c r="F21" s="20">
        <f ca="1">E21+5</f>
        <v>44488</v>
      </c>
      <c r="G21" s="49"/>
      <c r="H21" s="49">
        <f t="shared" ca="1" si="5"/>
        <v>6</v>
      </c>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row>
    <row r="22" spans="1:64" s="1" customFormat="1" ht="30" customHeight="1" thickBot="1" x14ac:dyDescent="0.35">
      <c r="A22" s="12"/>
      <c r="B22" s="34" t="s">
        <v>18</v>
      </c>
      <c r="C22" s="28"/>
      <c r="D22" s="58"/>
      <c r="E22" s="20">
        <f ca="1">F21+1</f>
        <v>44489</v>
      </c>
      <c r="F22" s="20">
        <f ca="1">E22+4</f>
        <v>44493</v>
      </c>
      <c r="G22" s="49"/>
      <c r="H22" s="49">
        <f t="shared" ca="1" si="5"/>
        <v>5</v>
      </c>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row>
    <row r="23" spans="1:64" s="1" customFormat="1" ht="30" customHeight="1" thickBot="1" x14ac:dyDescent="0.35">
      <c r="A23" s="12"/>
      <c r="B23" s="34" t="s">
        <v>19</v>
      </c>
      <c r="C23" s="28"/>
      <c r="D23" s="58"/>
      <c r="E23" s="20">
        <f ca="1">E22+5</f>
        <v>44494</v>
      </c>
      <c r="F23" s="20">
        <f ca="1">E23+5</f>
        <v>44499</v>
      </c>
      <c r="G23" s="49"/>
      <c r="H23" s="49">
        <f t="shared" ca="1" si="5"/>
        <v>6</v>
      </c>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row>
    <row r="24" spans="1:64" s="1" customFormat="1" ht="30" customHeight="1" thickBot="1" x14ac:dyDescent="0.35">
      <c r="A24" s="12"/>
      <c r="B24" s="34" t="s">
        <v>20</v>
      </c>
      <c r="C24" s="28"/>
      <c r="D24" s="58"/>
      <c r="E24" s="20">
        <f ca="1">F23+1</f>
        <v>44500</v>
      </c>
      <c r="F24" s="20">
        <f ca="1">E24+4</f>
        <v>44504</v>
      </c>
      <c r="G24" s="49"/>
      <c r="H24" s="49">
        <f t="shared" ca="1" si="5"/>
        <v>5</v>
      </c>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row>
    <row r="25" spans="1:64" s="1" customFormat="1" ht="30" customHeight="1" thickBot="1" x14ac:dyDescent="0.35">
      <c r="A25" s="12"/>
      <c r="B25" s="34" t="s">
        <v>21</v>
      </c>
      <c r="C25" s="28"/>
      <c r="D25" s="58"/>
      <c r="E25" s="20">
        <f ca="1">E23</f>
        <v>44494</v>
      </c>
      <c r="F25" s="20">
        <f ca="1">E25+4</f>
        <v>44498</v>
      </c>
      <c r="G25" s="49"/>
      <c r="H25" s="49">
        <f t="shared" ca="1" si="5"/>
        <v>5</v>
      </c>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row>
    <row r="26" spans="1:64" s="1" customFormat="1" ht="30" customHeight="1" thickBot="1" x14ac:dyDescent="0.35">
      <c r="A26" s="12" t="s">
        <v>11</v>
      </c>
      <c r="B26" s="59" t="s">
        <v>24</v>
      </c>
      <c r="C26" s="29"/>
      <c r="D26" s="60"/>
      <c r="E26" s="8"/>
      <c r="F26" s="61"/>
      <c r="G26" s="49"/>
      <c r="H26" s="49" t="str">
        <f t="shared" si="5"/>
        <v/>
      </c>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row>
    <row r="27" spans="1:64" s="1" customFormat="1" ht="30" customHeight="1" thickBot="1" x14ac:dyDescent="0.35">
      <c r="A27" s="12"/>
      <c r="B27" s="35" t="s">
        <v>17</v>
      </c>
      <c r="C27" s="30"/>
      <c r="D27" s="62"/>
      <c r="E27" s="21" t="s">
        <v>32</v>
      </c>
      <c r="F27" s="21" t="s">
        <v>32</v>
      </c>
      <c r="G27" s="49"/>
      <c r="H27" s="49" t="e">
        <f t="shared" si="5"/>
        <v>#VALUE!</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row>
    <row r="28" spans="1:64" s="1" customFormat="1" ht="30" customHeight="1" thickBot="1" x14ac:dyDescent="0.35">
      <c r="A28" s="12"/>
      <c r="B28" s="35" t="s">
        <v>18</v>
      </c>
      <c r="C28" s="30"/>
      <c r="D28" s="62"/>
      <c r="E28" s="21" t="s">
        <v>32</v>
      </c>
      <c r="F28" s="21" t="s">
        <v>32</v>
      </c>
      <c r="G28" s="49"/>
      <c r="H28" s="49" t="e">
        <f t="shared" si="5"/>
        <v>#VALUE!</v>
      </c>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row>
    <row r="29" spans="1:64" s="1" customFormat="1" ht="30" customHeight="1" thickBot="1" x14ac:dyDescent="0.35">
      <c r="A29" s="12"/>
      <c r="B29" s="35" t="s">
        <v>19</v>
      </c>
      <c r="C29" s="30"/>
      <c r="D29" s="62"/>
      <c r="E29" s="21" t="s">
        <v>32</v>
      </c>
      <c r="F29" s="21" t="s">
        <v>32</v>
      </c>
      <c r="G29" s="49"/>
      <c r="H29" s="49" t="e">
        <f t="shared" si="5"/>
        <v>#VALUE!</v>
      </c>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row>
    <row r="30" spans="1:64" s="1" customFormat="1" ht="30" customHeight="1" thickBot="1" x14ac:dyDescent="0.35">
      <c r="A30" s="12"/>
      <c r="B30" s="35" t="s">
        <v>20</v>
      </c>
      <c r="C30" s="30"/>
      <c r="D30" s="62"/>
      <c r="E30" s="21" t="s">
        <v>32</v>
      </c>
      <c r="F30" s="21" t="s">
        <v>32</v>
      </c>
      <c r="G30" s="49"/>
      <c r="H30" s="49" t="e">
        <f t="shared" si="5"/>
        <v>#VALUE!</v>
      </c>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row>
    <row r="31" spans="1:64" s="1" customFormat="1" ht="30" customHeight="1" thickBot="1" x14ac:dyDescent="0.35">
      <c r="A31" s="12"/>
      <c r="B31" s="35" t="s">
        <v>21</v>
      </c>
      <c r="C31" s="30"/>
      <c r="D31" s="62"/>
      <c r="E31" s="21" t="s">
        <v>32</v>
      </c>
      <c r="F31" s="21" t="s">
        <v>32</v>
      </c>
      <c r="G31" s="49"/>
      <c r="H31" s="49" t="e">
        <f t="shared" si="5"/>
        <v>#VALUE!</v>
      </c>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row>
    <row r="32" spans="1:64" s="1" customFormat="1" ht="30" customHeight="1" thickBot="1" x14ac:dyDescent="0.35">
      <c r="A32" s="12" t="s">
        <v>12</v>
      </c>
      <c r="B32" s="36"/>
      <c r="C32" s="31"/>
      <c r="D32" s="63"/>
      <c r="E32" s="22"/>
      <c r="F32" s="22"/>
      <c r="G32" s="49"/>
      <c r="H32" s="49" t="str">
        <f t="shared" si="5"/>
        <v/>
      </c>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row>
    <row r="33" spans="1:64" s="1" customFormat="1" ht="30" customHeight="1" thickBot="1" x14ac:dyDescent="0.35">
      <c r="A33" s="13" t="s">
        <v>13</v>
      </c>
      <c r="B33" s="85" t="s">
        <v>25</v>
      </c>
      <c r="C33" s="64"/>
      <c r="D33" s="65"/>
      <c r="E33" s="84"/>
      <c r="F33" s="66"/>
      <c r="G33" s="67"/>
      <c r="H33" s="67" t="str">
        <f t="shared" si="5"/>
        <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ht="30" customHeight="1" x14ac:dyDescent="0.3">
      <c r="G34" s="3"/>
    </row>
    <row r="35" spans="1:64" ht="30" customHeight="1" x14ac:dyDescent="0.3">
      <c r="C35" s="41"/>
      <c r="F35" s="68"/>
    </row>
    <row r="36" spans="1:64" ht="30" customHeight="1" x14ac:dyDescent="0.3">
      <c r="C36" s="69"/>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37"/>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70" customWidth="1"/>
    <col min="2" max="16384" width="9.1796875" style="71"/>
  </cols>
  <sheetData>
    <row r="1" spans="1:2" ht="46.5" customHeight="1" x14ac:dyDescent="0.3"/>
    <row r="2" spans="1:2" s="73" customFormat="1" ht="16.2" x14ac:dyDescent="0.3">
      <c r="A2" s="72" t="s">
        <v>35</v>
      </c>
      <c r="B2" s="72"/>
    </row>
    <row r="3" spans="1:2" s="75" customFormat="1" ht="27" customHeight="1" x14ac:dyDescent="0.3">
      <c r="A3" s="74" t="s">
        <v>36</v>
      </c>
      <c r="B3" s="74"/>
    </row>
    <row r="4" spans="1:2" s="77" customFormat="1" ht="27" x14ac:dyDescent="0.5">
      <c r="A4" s="76" t="s">
        <v>37</v>
      </c>
    </row>
    <row r="5" spans="1:2" ht="74.099999999999994" customHeight="1" x14ac:dyDescent="0.3">
      <c r="A5" s="78" t="s">
        <v>38</v>
      </c>
    </row>
    <row r="6" spans="1:2" ht="26.25" customHeight="1" x14ac:dyDescent="0.3">
      <c r="A6" s="76" t="s">
        <v>39</v>
      </c>
    </row>
    <row r="7" spans="1:2" s="70" customFormat="1" ht="204.9" customHeight="1" x14ac:dyDescent="0.3">
      <c r="A7" s="79" t="s">
        <v>40</v>
      </c>
    </row>
    <row r="8" spans="1:2" s="77" customFormat="1" ht="27" x14ac:dyDescent="0.5">
      <c r="A8" s="76" t="s">
        <v>41</v>
      </c>
    </row>
    <row r="9" spans="1:2" ht="49.5" customHeight="1" x14ac:dyDescent="0.3">
      <c r="A9" s="78" t="s">
        <v>42</v>
      </c>
    </row>
    <row r="10" spans="1:2" s="70" customFormat="1" ht="27.9" customHeight="1" x14ac:dyDescent="0.3">
      <c r="A10" s="80" t="s">
        <v>43</v>
      </c>
    </row>
    <row r="11" spans="1:2" s="77" customFormat="1" ht="27" x14ac:dyDescent="0.5">
      <c r="A11" s="76" t="s">
        <v>44</v>
      </c>
    </row>
    <row r="12" spans="1:2" ht="36" customHeight="1" x14ac:dyDescent="0.3">
      <c r="A12" s="78" t="s">
        <v>45</v>
      </c>
    </row>
    <row r="13" spans="1:2" s="70" customFormat="1" ht="27.9" customHeight="1" x14ac:dyDescent="0.3">
      <c r="A13" s="80" t="s">
        <v>46</v>
      </c>
    </row>
    <row r="14" spans="1:2" s="77" customFormat="1" ht="27" x14ac:dyDescent="0.5">
      <c r="A14" s="76" t="s">
        <v>47</v>
      </c>
    </row>
    <row r="15" spans="1:2" ht="58.5" customHeight="1" x14ac:dyDescent="0.3">
      <c r="A15" s="78" t="s">
        <v>48</v>
      </c>
    </row>
    <row r="16" spans="1:2" ht="45" x14ac:dyDescent="0.3">
      <c r="A16" s="78" t="s">
        <v>49</v>
      </c>
    </row>
  </sheetData>
  <phoneticPr fontId="37"/>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15</vt:i4>
      </vt:variant>
    </vt:vector>
  </HeadingPairs>
  <TitlesOfParts>
    <vt:vector size="20" baseType="lpstr">
      <vt:lpstr>ガントチャート</vt:lpstr>
      <vt:lpstr>工程表</vt:lpstr>
      <vt:lpstr>210927</vt:lpstr>
      <vt:lpstr>プロジェクトのスケジュール</vt:lpstr>
      <vt:lpstr>詳細情報</vt:lpstr>
      <vt:lpstr>'210927'!Print_Titles</vt:lpstr>
      <vt:lpstr>ガントチャート!Print_Titles</vt:lpstr>
      <vt:lpstr>プロジェクトのスケジュール!Print_Titles</vt:lpstr>
      <vt:lpstr>ガントチャート!タスク_開始</vt:lpstr>
      <vt:lpstr>プロジェクトのスケジュール!タスク_開始</vt:lpstr>
      <vt:lpstr>ガントチャート!タスク_終了</vt:lpstr>
      <vt:lpstr>プロジェクトのスケジュール!タスク_終了</vt:lpstr>
      <vt:lpstr>ガントチャート!タスク_進捗状況</vt:lpstr>
      <vt:lpstr>プロジェクトのスケジュール!タスク_進捗状況</vt:lpstr>
      <vt:lpstr>ガントチャート!プロジェクト_開始</vt:lpstr>
      <vt:lpstr>プロジェクト_開始</vt:lpstr>
      <vt:lpstr>開始時刻</vt:lpstr>
      <vt:lpstr>間隔</vt:lpstr>
      <vt:lpstr>ガントチャート!週_表示</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2021-09-29T15:27:05Z</dcterms:modified>
</cp:coreProperties>
</file>