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\Dropbox\ECON\Knowledge mining\"/>
    </mc:Choice>
  </mc:AlternateContent>
  <xr:revisionPtr revIDLastSave="0" documentId="13_ncr:1_{34D9D7F7-1F43-4D65-97F0-F3EE0FAFD7BC}" xr6:coauthVersionLast="47" xr6:coauthVersionMax="47" xr10:uidLastSave="{00000000-0000-0000-0000-000000000000}"/>
  <bookViews>
    <workbookView xWindow="-108" yWindow="-108" windowWidth="23256" windowHeight="12576" activeTab="1" xr2:uid="{7ACD0745-5A57-4813-BC96-808CDFAE09A4}"/>
  </bookViews>
  <sheets>
    <sheet name="PivotTable" sheetId="6" r:id="rId1"/>
    <sheet name="European data" sheetId="1" r:id="rId2"/>
    <sheet name="European water" sheetId="2" r:id="rId3"/>
    <sheet name="waterpcap graph" sheetId="5" r:id="rId4"/>
    <sheet name="pcap water abstraction" sheetId="4" r:id="rId5"/>
    <sheet name="GDP per capita" sheetId="3" r:id="rId6"/>
  </sheet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" i="1"/>
  <c r="O224" i="1" l="1"/>
  <c r="O226" i="1"/>
  <c r="O228" i="1"/>
  <c r="O230" i="1"/>
  <c r="O232" i="1"/>
  <c r="O233" i="1"/>
  <c r="O234" i="1"/>
  <c r="O235" i="1"/>
  <c r="O236" i="1"/>
  <c r="O237" i="1"/>
  <c r="O238" i="1"/>
  <c r="O240" i="1"/>
  <c r="O222" i="1"/>
  <c r="O210" i="1"/>
  <c r="O206" i="1"/>
  <c r="O207" i="1" s="1"/>
  <c r="O204" i="1"/>
  <c r="O203" i="1"/>
  <c r="O189" i="1"/>
  <c r="O190" i="1" s="1"/>
  <c r="O187" i="1"/>
  <c r="O185" i="1"/>
  <c r="O183" i="1"/>
  <c r="O159" i="1"/>
  <c r="O239" i="1" s="1"/>
  <c r="O157" i="1"/>
  <c r="O151" i="1"/>
  <c r="O231" i="1" s="1"/>
  <c r="O149" i="1"/>
  <c r="O229" i="1" s="1"/>
  <c r="O145" i="1"/>
  <c r="O225" i="1" s="1"/>
  <c r="O143" i="1"/>
  <c r="O223" i="1" s="1"/>
  <c r="O147" i="1"/>
  <c r="O227" i="1" s="1"/>
  <c r="O75" i="1"/>
  <c r="O73" i="1"/>
  <c r="O72" i="1"/>
  <c r="O71" i="1"/>
  <c r="O68" i="1"/>
  <c r="O69" i="1" s="1"/>
  <c r="O65" i="1"/>
  <c r="O62" i="1" s="1"/>
  <c r="O63" i="1" s="1"/>
  <c r="O51" i="1"/>
  <c r="O52" i="1" s="1"/>
  <c r="O53" i="1" s="1"/>
  <c r="O54" i="1" s="1"/>
  <c r="O50" i="1"/>
  <c r="O49" i="1"/>
  <c r="N3" i="1"/>
  <c r="N2" i="1" s="1"/>
  <c r="N4" i="1"/>
  <c r="N5" i="1"/>
  <c r="M241" i="1"/>
  <c r="M221" i="1"/>
  <c r="M201" i="1"/>
  <c r="M141" i="1"/>
  <c r="M121" i="1"/>
  <c r="M101" i="1"/>
  <c r="M81" i="1"/>
  <c r="M181" i="1"/>
  <c r="M161" i="1"/>
  <c r="M61" i="1"/>
  <c r="M41" i="1"/>
  <c r="M21" i="1"/>
  <c r="O66" i="1" l="1"/>
  <c r="O161" i="1"/>
  <c r="O241" i="1" s="1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31" i="3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24" i="4"/>
  <c r="E26" i="2" l="1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5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" i="1"/>
  <c r="E130" i="1"/>
  <c r="N11" i="4"/>
  <c r="C130" i="1" l="1"/>
  <c r="H12" i="2" l="1"/>
  <c r="I4" i="2"/>
  <c r="G223" i="1" l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2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0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8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62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G42" i="1" l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<sst xmlns="http://schemas.openxmlformats.org/spreadsheetml/2006/main" count="363" uniqueCount="78">
  <si>
    <t>country</t>
  </si>
  <si>
    <t>year</t>
  </si>
  <si>
    <t>lwater</t>
  </si>
  <si>
    <t>lgdppcap</t>
  </si>
  <si>
    <t>governmentint</t>
  </si>
  <si>
    <t>propertyright</t>
  </si>
  <si>
    <t>tradefree</t>
  </si>
  <si>
    <t>BEL</t>
  </si>
  <si>
    <t>Year</t>
  </si>
  <si>
    <t>CZE</t>
  </si>
  <si>
    <t>DNK</t>
  </si>
  <si>
    <t>HUN</t>
  </si>
  <si>
    <t>POL</t>
  </si>
  <si>
    <t>SVK</t>
  </si>
  <si>
    <t>SPAIN</t>
  </si>
  <si>
    <t>EST</t>
  </si>
  <si>
    <t>LVA</t>
  </si>
  <si>
    <t>RUS</t>
  </si>
  <si>
    <t>LTU</t>
  </si>
  <si>
    <t>AUS</t>
  </si>
  <si>
    <t>BRA</t>
  </si>
  <si>
    <t>CAN</t>
  </si>
  <si>
    <t>CHN</t>
  </si>
  <si>
    <t>CRI</t>
  </si>
  <si>
    <t>FIN</t>
  </si>
  <si>
    <t>FRA</t>
  </si>
  <si>
    <t>DEU</t>
  </si>
  <si>
    <t>GRC</t>
  </si>
  <si>
    <t>Iceland</t>
  </si>
  <si>
    <t xml:space="preserve">Ireland </t>
  </si>
  <si>
    <t>ISR</t>
  </si>
  <si>
    <t>ITA</t>
  </si>
  <si>
    <t>JPN</t>
  </si>
  <si>
    <t>KOR</t>
  </si>
  <si>
    <t>Latvia</t>
  </si>
  <si>
    <t>Lithuania</t>
  </si>
  <si>
    <t>LUX</t>
  </si>
  <si>
    <t>MEX</t>
  </si>
  <si>
    <t>Netherland</t>
  </si>
  <si>
    <t>NOR</t>
  </si>
  <si>
    <t xml:space="preserve">NZL </t>
  </si>
  <si>
    <t>Portugal</t>
  </si>
  <si>
    <t>SVN</t>
  </si>
  <si>
    <t>SWE</t>
  </si>
  <si>
    <t>Switzeland</t>
  </si>
  <si>
    <t>TUR</t>
  </si>
  <si>
    <t>USA</t>
  </si>
  <si>
    <t>GBR</t>
  </si>
  <si>
    <t>water</t>
  </si>
  <si>
    <t>Unit: M3</t>
  </si>
  <si>
    <t>ISL</t>
  </si>
  <si>
    <t>NLD</t>
  </si>
  <si>
    <t>CHE</t>
  </si>
  <si>
    <t>waterpcap</t>
  </si>
  <si>
    <t>lwaterpcap</t>
  </si>
  <si>
    <t>population</t>
  </si>
  <si>
    <t>Industrial</t>
  </si>
  <si>
    <t>cropprod</t>
  </si>
  <si>
    <t>wwtreatment</t>
  </si>
  <si>
    <t>urbanization</t>
  </si>
  <si>
    <t>hydroeprod</t>
  </si>
  <si>
    <t>lpop</t>
  </si>
  <si>
    <t>GDPpcap</t>
  </si>
  <si>
    <t>Row Labels</t>
  </si>
  <si>
    <t>Grand Total</t>
  </si>
  <si>
    <t>Sum of water</t>
  </si>
  <si>
    <t>Sum of waterpcap</t>
  </si>
  <si>
    <t>Sum of GDPpcap</t>
  </si>
  <si>
    <t>Sum of hydroeprod</t>
  </si>
  <si>
    <t>Sum of urbanization</t>
  </si>
  <si>
    <t>Sum of wwtreatment</t>
  </si>
  <si>
    <t>Sum of cropprod</t>
  </si>
  <si>
    <t>Sum of Industrial</t>
  </si>
  <si>
    <t>Sum of population</t>
  </si>
  <si>
    <t>Sum of tradefree</t>
  </si>
  <si>
    <t>Sum of propertyright</t>
  </si>
  <si>
    <t>Sum of governmentint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</si>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</sst>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European water abstraction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'European water'!$B$2</c:f>
              <c:strCache>
                <c:ptCount val="1"/>
                <c:pt idx="0">
                  <c:v>BEL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'European water'!$A$3:$A$23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'European water'!$B$3:$B$23</c:f>
              <c:numCache>
                <c:formatCode>General</c:formatCode>
                <c:ptCount val="21"/>
                <c:pt idx="0">
                  <c:v>8247.7999999999993</c:v>
                </c:pt>
                <c:pt idx="1">
                  <c:v>7551.5</c:v>
                </c:pt>
                <c:pt idx="2">
                  <c:v>7689.7</c:v>
                </c:pt>
                <c:pt idx="3">
                  <c:v>7479.8</c:v>
                </c:pt>
                <c:pt idx="4">
                  <c:v>7211.7</c:v>
                </c:pt>
                <c:pt idx="5">
                  <c:v>7536.2</c:v>
                </c:pt>
                <c:pt idx="6">
                  <c:v>6995</c:v>
                </c:pt>
                <c:pt idx="7">
                  <c:v>6738.4</c:v>
                </c:pt>
                <c:pt idx="8">
                  <c:v>6665.9</c:v>
                </c:pt>
                <c:pt idx="9">
                  <c:v>6447.1</c:v>
                </c:pt>
                <c:pt idx="10">
                  <c:v>6388.7</c:v>
                </c:pt>
                <c:pt idx="11">
                  <c:v>6444.8</c:v>
                </c:pt>
                <c:pt idx="12">
                  <c:v>6217.1</c:v>
                </c:pt>
                <c:pt idx="13">
                  <c:v>6129.2</c:v>
                </c:pt>
                <c:pt idx="14">
                  <c:v>6005.4</c:v>
                </c:pt>
                <c:pt idx="15">
                  <c:v>5953.12</c:v>
                </c:pt>
                <c:pt idx="16">
                  <c:v>5082.3500000000004</c:v>
                </c:pt>
                <c:pt idx="17">
                  <c:v>5300.53</c:v>
                </c:pt>
                <c:pt idx="18">
                  <c:v>4829.05</c:v>
                </c:pt>
                <c:pt idx="19">
                  <c:v>4556.76</c:v>
                </c:pt>
                <c:pt idx="20">
                  <c:v>3994.12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9-47C8-9E96-CC27FB0804C7}"/>
            </c:ext>
          </c:extLst>
        </c:ser>
        <c:ser>
          <c:idx val="1"/>
          <c:order val="1"/>
          <c:tx>
            <c:strRef>
              <c:f>'European water'!$C$2</c:f>
              <c:strCache>
                <c:ptCount val="1"/>
                <c:pt idx="0">
                  <c:v>CZE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'European water'!$A$3:$A$23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'European water'!$C$3:$C$23</c:f>
              <c:numCache>
                <c:formatCode>General</c:formatCode>
                <c:ptCount val="21"/>
                <c:pt idx="0">
                  <c:v>2743.2</c:v>
                </c:pt>
                <c:pt idx="1">
                  <c:v>2569.6999999999998</c:v>
                </c:pt>
                <c:pt idx="2">
                  <c:v>2492.5</c:v>
                </c:pt>
                <c:pt idx="3">
                  <c:v>2276.8000000000002</c:v>
                </c:pt>
                <c:pt idx="4">
                  <c:v>1975.8</c:v>
                </c:pt>
                <c:pt idx="5">
                  <c:v>1918</c:v>
                </c:pt>
                <c:pt idx="6">
                  <c:v>1838.7</c:v>
                </c:pt>
                <c:pt idx="7">
                  <c:v>1908.2</c:v>
                </c:pt>
                <c:pt idx="8">
                  <c:v>2116.1</c:v>
                </c:pt>
                <c:pt idx="9">
                  <c:v>2028</c:v>
                </c:pt>
                <c:pt idx="10">
                  <c:v>1948.9</c:v>
                </c:pt>
                <c:pt idx="11">
                  <c:v>1936.9</c:v>
                </c:pt>
                <c:pt idx="12">
                  <c:v>1969.3</c:v>
                </c:pt>
                <c:pt idx="13">
                  <c:v>1988.3</c:v>
                </c:pt>
                <c:pt idx="14">
                  <c:v>1947.2</c:v>
                </c:pt>
                <c:pt idx="15">
                  <c:v>1950.7</c:v>
                </c:pt>
                <c:pt idx="16">
                  <c:v>1886.6</c:v>
                </c:pt>
                <c:pt idx="17">
                  <c:v>1840.8</c:v>
                </c:pt>
                <c:pt idx="18">
                  <c:v>1650.4</c:v>
                </c:pt>
                <c:pt idx="19">
                  <c:v>1649.7</c:v>
                </c:pt>
                <c:pt idx="20">
                  <c:v>1603.1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9-47C8-9E96-CC27FB0804C7}"/>
            </c:ext>
          </c:extLst>
        </c:ser>
        <c:ser>
          <c:idx val="2"/>
          <c:order val="2"/>
          <c:tx>
            <c:strRef>
              <c:f>'European water'!$D$2</c:f>
              <c:strCache>
                <c:ptCount val="1"/>
                <c:pt idx="0">
                  <c:v>DNK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'European water'!$A$3:$A$23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'European water'!$D$3:$D$23</c:f>
              <c:numCache>
                <c:formatCode>General</c:formatCode>
                <c:ptCount val="21"/>
                <c:pt idx="0">
                  <c:v>887</c:v>
                </c:pt>
                <c:pt idx="1">
                  <c:v>961</c:v>
                </c:pt>
                <c:pt idx="2">
                  <c:v>932.5</c:v>
                </c:pt>
                <c:pt idx="3">
                  <c:v>753.8</c:v>
                </c:pt>
                <c:pt idx="4">
                  <c:v>700.9</c:v>
                </c:pt>
                <c:pt idx="5">
                  <c:v>726.2</c:v>
                </c:pt>
                <c:pt idx="6">
                  <c:v>707.5</c:v>
                </c:pt>
                <c:pt idx="7">
                  <c:v>667.9</c:v>
                </c:pt>
                <c:pt idx="8">
                  <c:v>651.20000000000005</c:v>
                </c:pt>
                <c:pt idx="9">
                  <c:v>677.2</c:v>
                </c:pt>
                <c:pt idx="10">
                  <c:v>643.79999999999995</c:v>
                </c:pt>
                <c:pt idx="11">
                  <c:v>675.8</c:v>
                </c:pt>
                <c:pt idx="12">
                  <c:v>570.6</c:v>
                </c:pt>
                <c:pt idx="13">
                  <c:v>696</c:v>
                </c:pt>
                <c:pt idx="14">
                  <c:v>659.7</c:v>
                </c:pt>
                <c:pt idx="15">
                  <c:v>808.9</c:v>
                </c:pt>
                <c:pt idx="16">
                  <c:v>865.7</c:v>
                </c:pt>
                <c:pt idx="17">
                  <c:v>728.5</c:v>
                </c:pt>
                <c:pt idx="18">
                  <c:v>1009.2999999999998</c:v>
                </c:pt>
                <c:pt idx="19">
                  <c:v>989.2</c:v>
                </c:pt>
                <c:pt idx="20">
                  <c:v>811.8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9-47C8-9E96-CC27FB0804C7}"/>
            </c:ext>
          </c:extLst>
        </c:ser>
        <c:ser>
          <c:idx val="3"/>
          <c:order val="3"/>
          <c:tx>
            <c:strRef>
              <c:f>'European water'!$E$2</c:f>
              <c:strCache>
                <c:ptCount val="1"/>
                <c:pt idx="0">
                  <c:v>FRA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'European water'!$A$3:$A$23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'European water'!$E$3:$E$23</c:f>
              <c:numCache>
                <c:formatCode>General</c:formatCode>
                <c:ptCount val="21"/>
                <c:pt idx="0">
                  <c:v>35510.221680000002</c:v>
                </c:pt>
                <c:pt idx="1">
                  <c:v>32929.832520000004</c:v>
                </c:pt>
                <c:pt idx="2">
                  <c:v>30349.443360000001</c:v>
                </c:pt>
                <c:pt idx="3">
                  <c:v>32470.23242</c:v>
                </c:pt>
                <c:pt idx="4">
                  <c:v>32293</c:v>
                </c:pt>
                <c:pt idx="5">
                  <c:v>32715.4</c:v>
                </c:pt>
                <c:pt idx="6">
                  <c:v>33544.199999999997</c:v>
                </c:pt>
                <c:pt idx="7">
                  <c:v>32362.700000000004</c:v>
                </c:pt>
                <c:pt idx="8">
                  <c:v>35397</c:v>
                </c:pt>
                <c:pt idx="9">
                  <c:v>33714.6</c:v>
                </c:pt>
                <c:pt idx="10">
                  <c:v>33872.5</c:v>
                </c:pt>
                <c:pt idx="11">
                  <c:v>32552.2</c:v>
                </c:pt>
                <c:pt idx="12">
                  <c:v>31410.04</c:v>
                </c:pt>
                <c:pt idx="13">
                  <c:v>29203.4</c:v>
                </c:pt>
                <c:pt idx="14">
                  <c:v>29585.29</c:v>
                </c:pt>
                <c:pt idx="15">
                  <c:v>28338.85</c:v>
                </c:pt>
                <c:pt idx="16">
                  <c:v>28316.02</c:v>
                </c:pt>
                <c:pt idx="17">
                  <c:v>30008.3</c:v>
                </c:pt>
                <c:pt idx="18">
                  <c:v>27828.13</c:v>
                </c:pt>
                <c:pt idx="19">
                  <c:v>27075.119999999999</c:v>
                </c:pt>
                <c:pt idx="20">
                  <c:v>28122.42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D9-47C8-9E96-CC27FB0804C7}"/>
            </c:ext>
          </c:extLst>
        </c:ser>
        <c:ser>
          <c:idx val="4"/>
          <c:order val="4"/>
          <c:tx>
            <c:strRef>
              <c:f>'European water'!$F$2</c:f>
              <c:strCache>
                <c:ptCount val="1"/>
                <c:pt idx="0">
                  <c:v>HUN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'European water'!$A$3:$A$23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'European water'!$F$3:$F$23</c:f>
              <c:numCache>
                <c:formatCode>General</c:formatCode>
                <c:ptCount val="21"/>
                <c:pt idx="0">
                  <c:v>6054.4</c:v>
                </c:pt>
                <c:pt idx="1">
                  <c:v>6010.8</c:v>
                </c:pt>
                <c:pt idx="2">
                  <c:v>5767.4</c:v>
                </c:pt>
                <c:pt idx="3">
                  <c:v>5771.4</c:v>
                </c:pt>
                <c:pt idx="4">
                  <c:v>5540</c:v>
                </c:pt>
                <c:pt idx="5">
                  <c:v>6621</c:v>
                </c:pt>
                <c:pt idx="6">
                  <c:v>6700</c:v>
                </c:pt>
                <c:pt idx="7">
                  <c:v>6538</c:v>
                </c:pt>
                <c:pt idx="8">
                  <c:v>6227.3999000000003</c:v>
                </c:pt>
                <c:pt idx="9">
                  <c:v>5817.5</c:v>
                </c:pt>
                <c:pt idx="10">
                  <c:v>4928.6000000000004</c:v>
                </c:pt>
                <c:pt idx="11">
                  <c:v>4916.6000000000004</c:v>
                </c:pt>
                <c:pt idx="12">
                  <c:v>5278.7</c:v>
                </c:pt>
                <c:pt idx="13">
                  <c:v>5431.6</c:v>
                </c:pt>
                <c:pt idx="14">
                  <c:v>6342.1</c:v>
                </c:pt>
                <c:pt idx="15">
                  <c:v>5370</c:v>
                </c:pt>
                <c:pt idx="16">
                  <c:v>5225</c:v>
                </c:pt>
                <c:pt idx="17">
                  <c:v>5051</c:v>
                </c:pt>
                <c:pt idx="18">
                  <c:v>5250.04</c:v>
                </c:pt>
                <c:pt idx="19">
                  <c:v>3922.6</c:v>
                </c:pt>
                <c:pt idx="20">
                  <c:v>4029.66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D9-47C8-9E96-CC27FB0804C7}"/>
            </c:ext>
          </c:extLst>
        </c:ser>
        <c:ser>
          <c:idx val="5"/>
          <c:order val="5"/>
          <c:tx>
            <c:strRef>
              <c:f>'European water'!$G$2</c:f>
              <c:strCache>
                <c:ptCount val="1"/>
                <c:pt idx="0">
                  <c:v>POL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'European water'!$A$3:$A$23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'European water'!$G$3:$G$23</c:f>
              <c:numCache>
                <c:formatCode>General</c:formatCode>
                <c:ptCount val="21"/>
                <c:pt idx="0">
                  <c:v>12924.2</c:v>
                </c:pt>
                <c:pt idx="1">
                  <c:v>12892.3</c:v>
                </c:pt>
                <c:pt idx="2">
                  <c:v>12798.9</c:v>
                </c:pt>
                <c:pt idx="3">
                  <c:v>12245.4</c:v>
                </c:pt>
                <c:pt idx="4">
                  <c:v>12245.5</c:v>
                </c:pt>
                <c:pt idx="5">
                  <c:v>11993.8</c:v>
                </c:pt>
                <c:pt idx="6">
                  <c:v>11598.7</c:v>
                </c:pt>
                <c:pt idx="7">
                  <c:v>11728.2</c:v>
                </c:pt>
                <c:pt idx="8">
                  <c:v>11547.7</c:v>
                </c:pt>
                <c:pt idx="9">
                  <c:v>11476.9</c:v>
                </c:pt>
                <c:pt idx="10">
                  <c:v>11521.9</c:v>
                </c:pt>
                <c:pt idx="11">
                  <c:v>12407</c:v>
                </c:pt>
                <c:pt idx="12">
                  <c:v>12027</c:v>
                </c:pt>
                <c:pt idx="13">
                  <c:v>11364.9</c:v>
                </c:pt>
                <c:pt idx="14">
                  <c:v>11517.3</c:v>
                </c:pt>
                <c:pt idx="15">
                  <c:v>11644.9</c:v>
                </c:pt>
                <c:pt idx="16">
                  <c:v>11910.8</c:v>
                </c:pt>
                <c:pt idx="17">
                  <c:v>11478.5</c:v>
                </c:pt>
                <c:pt idx="18">
                  <c:v>11242.7</c:v>
                </c:pt>
                <c:pt idx="19">
                  <c:v>11308.5</c:v>
                </c:pt>
                <c:pt idx="20">
                  <c:v>11093.5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D9-47C8-9E96-CC27FB0804C7}"/>
            </c:ext>
          </c:extLst>
        </c:ser>
        <c:ser>
          <c:idx val="6"/>
          <c:order val="6"/>
          <c:tx>
            <c:strRef>
              <c:f>'European water'!$H$2</c:f>
              <c:strCache>
                <c:ptCount val="1"/>
                <c:pt idx="0">
                  <c:v>SVK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'European water'!$A$3:$A$23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'European water'!$H$3:$H$23</c:f>
              <c:numCache>
                <c:formatCode>General</c:formatCode>
                <c:ptCount val="21"/>
                <c:pt idx="0">
                  <c:v>1386</c:v>
                </c:pt>
                <c:pt idx="1">
                  <c:v>1371</c:v>
                </c:pt>
                <c:pt idx="2">
                  <c:v>1310</c:v>
                </c:pt>
                <c:pt idx="3">
                  <c:v>1226</c:v>
                </c:pt>
                <c:pt idx="4">
                  <c:v>1162</c:v>
                </c:pt>
                <c:pt idx="5">
                  <c:v>1171.5</c:v>
                </c:pt>
                <c:pt idx="6">
                  <c:v>1138.5</c:v>
                </c:pt>
                <c:pt idx="7">
                  <c:v>1094</c:v>
                </c:pt>
                <c:pt idx="8">
                  <c:v>1040.5999999999999</c:v>
                </c:pt>
                <c:pt idx="9">
                  <c:v>973.69999999999993</c:v>
                </c:pt>
                <c:pt idx="10">
                  <c:v>906.8</c:v>
                </c:pt>
                <c:pt idx="11">
                  <c:v>763</c:v>
                </c:pt>
                <c:pt idx="12">
                  <c:v>688</c:v>
                </c:pt>
                <c:pt idx="13">
                  <c:v>663.7</c:v>
                </c:pt>
                <c:pt idx="14">
                  <c:v>628.1</c:v>
                </c:pt>
                <c:pt idx="15">
                  <c:v>600.70000000000005</c:v>
                </c:pt>
                <c:pt idx="16">
                  <c:v>593.1</c:v>
                </c:pt>
                <c:pt idx="17">
                  <c:v>665.3</c:v>
                </c:pt>
                <c:pt idx="18">
                  <c:v>637.4</c:v>
                </c:pt>
                <c:pt idx="19">
                  <c:v>559.29999999999995</c:v>
                </c:pt>
                <c:pt idx="20">
                  <c:v>573.6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D9-47C8-9E96-CC27FB0804C7}"/>
            </c:ext>
          </c:extLst>
        </c:ser>
        <c:ser>
          <c:idx val="7"/>
          <c:order val="7"/>
          <c:tx>
            <c:strRef>
              <c:f>'European water'!$I$2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'European water'!$A$3:$A$23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'European water'!$I$3:$I$23</c:f>
              <c:numCache>
                <c:formatCode>General</c:formatCode>
                <c:ptCount val="21"/>
                <c:pt idx="0">
                  <c:v>33288</c:v>
                </c:pt>
                <c:pt idx="1">
                  <c:v>33945.25</c:v>
                </c:pt>
                <c:pt idx="2">
                  <c:v>34602.5</c:v>
                </c:pt>
                <c:pt idx="3">
                  <c:v>36838.6</c:v>
                </c:pt>
                <c:pt idx="4">
                  <c:v>38280.9</c:v>
                </c:pt>
                <c:pt idx="5">
                  <c:v>36537.4</c:v>
                </c:pt>
                <c:pt idx="6">
                  <c:v>36120</c:v>
                </c:pt>
                <c:pt idx="7">
                  <c:v>35939.599999999999</c:v>
                </c:pt>
                <c:pt idx="8">
                  <c:v>36598.199999999997</c:v>
                </c:pt>
                <c:pt idx="9">
                  <c:v>36079.9</c:v>
                </c:pt>
                <c:pt idx="10">
                  <c:v>38029.800000000003</c:v>
                </c:pt>
                <c:pt idx="11">
                  <c:v>36328.199999999997</c:v>
                </c:pt>
                <c:pt idx="12">
                  <c:v>35573</c:v>
                </c:pt>
                <c:pt idx="13">
                  <c:v>35373</c:v>
                </c:pt>
                <c:pt idx="14">
                  <c:v>36122</c:v>
                </c:pt>
                <c:pt idx="15">
                  <c:v>35310</c:v>
                </c:pt>
                <c:pt idx="16">
                  <c:v>35069.4</c:v>
                </c:pt>
                <c:pt idx="17">
                  <c:v>34309.03</c:v>
                </c:pt>
                <c:pt idx="18">
                  <c:v>32346.240000000002</c:v>
                </c:pt>
                <c:pt idx="19">
                  <c:v>32916.410000000003</c:v>
                </c:pt>
                <c:pt idx="20">
                  <c:v>31556.22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D9-47C8-9E96-CC27FB0804C7}"/>
            </c:ext>
          </c:extLst>
        </c:ser>
        <c:ser>
          <c:idx val="8"/>
          <c:order val="8"/>
          <c:tx>
            <c:strRef>
              <c:f>'European water'!$J$2</c:f>
              <c:strCache>
                <c:ptCount val="1"/>
                <c:pt idx="0">
                  <c:v>EST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'European water'!$A$3:$A$23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'European water'!$J$3:$J$23</c:f>
              <c:numCache>
                <c:formatCode>General</c:formatCode>
                <c:ptCount val="21"/>
                <c:pt idx="0">
                  <c:v>1780</c:v>
                </c:pt>
                <c:pt idx="1">
                  <c:v>1630</c:v>
                </c:pt>
                <c:pt idx="2">
                  <c:v>1628</c:v>
                </c:pt>
                <c:pt idx="3">
                  <c:v>1598</c:v>
                </c:pt>
                <c:pt idx="4">
                  <c:v>1527</c:v>
                </c:pt>
                <c:pt idx="5">
                  <c:v>1471</c:v>
                </c:pt>
                <c:pt idx="6">
                  <c:v>1471.1</c:v>
                </c:pt>
                <c:pt idx="7">
                  <c:v>1413.2</c:v>
                </c:pt>
                <c:pt idx="8">
                  <c:v>1703.7</c:v>
                </c:pt>
                <c:pt idx="9">
                  <c:v>1749.5</c:v>
                </c:pt>
                <c:pt idx="10">
                  <c:v>1578</c:v>
                </c:pt>
                <c:pt idx="11">
                  <c:v>1560.2</c:v>
                </c:pt>
                <c:pt idx="12">
                  <c:v>1834.3</c:v>
                </c:pt>
                <c:pt idx="13">
                  <c:v>1605.3</c:v>
                </c:pt>
                <c:pt idx="14">
                  <c:v>1388</c:v>
                </c:pt>
                <c:pt idx="15">
                  <c:v>1842</c:v>
                </c:pt>
                <c:pt idx="16">
                  <c:v>1873.8</c:v>
                </c:pt>
                <c:pt idx="17">
                  <c:v>1631</c:v>
                </c:pt>
                <c:pt idx="18">
                  <c:v>1747.8</c:v>
                </c:pt>
                <c:pt idx="19">
                  <c:v>1724</c:v>
                </c:pt>
                <c:pt idx="20">
                  <c:v>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D9-47C8-9E96-CC27FB0804C7}"/>
            </c:ext>
          </c:extLst>
        </c:ser>
        <c:ser>
          <c:idx val="9"/>
          <c:order val="9"/>
          <c:tx>
            <c:strRef>
              <c:f>'European water'!$K$2</c:f>
              <c:strCache>
                <c:ptCount val="1"/>
                <c:pt idx="0">
                  <c:v>LVA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'European water'!$A$3:$A$23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'European water'!$K$3:$K$23</c:f>
              <c:numCache>
                <c:formatCode>General</c:formatCode>
                <c:ptCount val="21"/>
                <c:pt idx="0">
                  <c:v>417.6</c:v>
                </c:pt>
                <c:pt idx="1">
                  <c:v>403.3</c:v>
                </c:pt>
                <c:pt idx="2">
                  <c:v>362.9</c:v>
                </c:pt>
                <c:pt idx="3">
                  <c:v>343.8</c:v>
                </c:pt>
                <c:pt idx="4">
                  <c:v>307.3</c:v>
                </c:pt>
                <c:pt idx="5">
                  <c:v>276.5</c:v>
                </c:pt>
                <c:pt idx="6">
                  <c:v>257.7</c:v>
                </c:pt>
                <c:pt idx="7">
                  <c:v>256.3</c:v>
                </c:pt>
                <c:pt idx="8">
                  <c:v>254.4</c:v>
                </c:pt>
                <c:pt idx="9">
                  <c:v>229.6</c:v>
                </c:pt>
                <c:pt idx="10">
                  <c:v>237.8</c:v>
                </c:pt>
                <c:pt idx="11">
                  <c:v>208.9</c:v>
                </c:pt>
                <c:pt idx="12">
                  <c:v>218.38</c:v>
                </c:pt>
                <c:pt idx="13">
                  <c:v>228.83</c:v>
                </c:pt>
                <c:pt idx="14">
                  <c:v>394.91</c:v>
                </c:pt>
                <c:pt idx="15">
                  <c:v>275.2</c:v>
                </c:pt>
                <c:pt idx="16">
                  <c:v>369.1</c:v>
                </c:pt>
                <c:pt idx="17">
                  <c:v>260.2</c:v>
                </c:pt>
                <c:pt idx="18">
                  <c:v>247.8</c:v>
                </c:pt>
                <c:pt idx="19">
                  <c:v>168.38</c:v>
                </c:pt>
                <c:pt idx="20">
                  <c:v>176.61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D9-47C8-9E96-CC27FB0804C7}"/>
            </c:ext>
          </c:extLst>
        </c:ser>
        <c:ser>
          <c:idx val="10"/>
          <c:order val="10"/>
          <c:tx>
            <c:strRef>
              <c:f>'European water'!$L$2</c:f>
              <c:strCache>
                <c:ptCount val="1"/>
                <c:pt idx="0">
                  <c:v>RUS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'European water'!$A$3:$A$23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'European water'!$L$3:$L$23</c:f>
              <c:numCache>
                <c:formatCode>General</c:formatCode>
                <c:ptCount val="21"/>
                <c:pt idx="0">
                  <c:v>91921</c:v>
                </c:pt>
                <c:pt idx="1">
                  <c:v>87367</c:v>
                </c:pt>
                <c:pt idx="2">
                  <c:v>84845</c:v>
                </c:pt>
                <c:pt idx="3">
                  <c:v>82973</c:v>
                </c:pt>
                <c:pt idx="4">
                  <c:v>82064</c:v>
                </c:pt>
                <c:pt idx="5">
                  <c:v>80784</c:v>
                </c:pt>
                <c:pt idx="6">
                  <c:v>78736</c:v>
                </c:pt>
                <c:pt idx="7">
                  <c:v>78411</c:v>
                </c:pt>
                <c:pt idx="8">
                  <c:v>76855</c:v>
                </c:pt>
                <c:pt idx="9">
                  <c:v>74209</c:v>
                </c:pt>
                <c:pt idx="10">
                  <c:v>74366</c:v>
                </c:pt>
                <c:pt idx="11">
                  <c:v>74305</c:v>
                </c:pt>
                <c:pt idx="12">
                  <c:v>74633</c:v>
                </c:pt>
                <c:pt idx="13">
                  <c:v>74354</c:v>
                </c:pt>
                <c:pt idx="14">
                  <c:v>69915</c:v>
                </c:pt>
                <c:pt idx="15">
                  <c:v>72685</c:v>
                </c:pt>
                <c:pt idx="16">
                  <c:v>68652</c:v>
                </c:pt>
                <c:pt idx="17">
                  <c:v>66296</c:v>
                </c:pt>
                <c:pt idx="18">
                  <c:v>65104</c:v>
                </c:pt>
                <c:pt idx="19">
                  <c:v>64807</c:v>
                </c:pt>
                <c:pt idx="20">
                  <c:v>62163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D9-47C8-9E96-CC27FB0804C7}"/>
            </c:ext>
          </c:extLst>
        </c:ser>
        <c:ser>
          <c:idx val="11"/>
          <c:order val="11"/>
          <c:tx>
            <c:strRef>
              <c:f>'European water'!$M$2</c:f>
              <c:strCache>
                <c:ptCount val="1"/>
                <c:pt idx="0">
                  <c:v>LTU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'European water'!$A$3:$A$23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'European water'!$M$3:$M$23</c:f>
              <c:numCache>
                <c:formatCode>General</c:formatCode>
                <c:ptCount val="21"/>
                <c:pt idx="0">
                  <c:v>4582</c:v>
                </c:pt>
                <c:pt idx="1">
                  <c:v>5696</c:v>
                </c:pt>
                <c:pt idx="2">
                  <c:v>4786</c:v>
                </c:pt>
                <c:pt idx="3">
                  <c:v>5125</c:v>
                </c:pt>
                <c:pt idx="4">
                  <c:v>4644</c:v>
                </c:pt>
                <c:pt idx="5">
                  <c:v>3578</c:v>
                </c:pt>
                <c:pt idx="6">
                  <c:v>2768</c:v>
                </c:pt>
                <c:pt idx="7">
                  <c:v>3126.3</c:v>
                </c:pt>
                <c:pt idx="8">
                  <c:v>3327.3</c:v>
                </c:pt>
                <c:pt idx="9">
                  <c:v>3278.2</c:v>
                </c:pt>
                <c:pt idx="10">
                  <c:v>2364.9</c:v>
                </c:pt>
                <c:pt idx="11">
                  <c:v>2081.1</c:v>
                </c:pt>
                <c:pt idx="12">
                  <c:v>2269</c:v>
                </c:pt>
                <c:pt idx="13">
                  <c:v>2274.86</c:v>
                </c:pt>
                <c:pt idx="14">
                  <c:v>2411.87</c:v>
                </c:pt>
                <c:pt idx="15">
                  <c:v>761.4</c:v>
                </c:pt>
                <c:pt idx="16">
                  <c:v>631.4</c:v>
                </c:pt>
                <c:pt idx="17">
                  <c:v>668.72</c:v>
                </c:pt>
                <c:pt idx="18">
                  <c:v>443.1</c:v>
                </c:pt>
                <c:pt idx="19">
                  <c:v>388.62</c:v>
                </c:pt>
                <c:pt idx="20">
                  <c:v>410.5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0D9-47C8-9E96-CC27FB080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13592"/>
        <c:axId val="470925072"/>
      </c:scatterChart>
      <c:valAx>
        <c:axId val="47091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5072"/>
        <c:crosses val="autoZero"/>
        <c:crossBetween val="midCat"/>
      </c:valAx>
      <c:valAx>
        <c:axId val="470925072"/>
        <c:scaling>
          <c:orientation val="minMax"/>
          <c:max val="9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abstraction</a:t>
            </a:r>
            <a:r>
              <a:rPr lang="en-US" baseline="0"/>
              <a:t> pcap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7.4490740740740746E-2"/>
          <c:w val="0.81991168854039043"/>
          <c:h val="0.75118841962936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'pcap water abstraction'!$B$2</c:f>
              <c:strCache>
                <c:ptCount val="1"/>
                <c:pt idx="0">
                  <c:v>BEL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abstraction'!$B$3:$B$22</c:f>
              <c:numCache>
                <c:formatCode>General</c:formatCode>
                <c:ptCount val="20"/>
                <c:pt idx="0">
                  <c:v>739.74300000000005</c:v>
                </c:pt>
                <c:pt idx="1">
                  <c:v>752.13800000000003</c:v>
                </c:pt>
                <c:pt idx="2">
                  <c:v>730.64200000000005</c:v>
                </c:pt>
                <c:pt idx="3">
                  <c:v>703.22640000000001</c:v>
                </c:pt>
                <c:pt idx="4">
                  <c:v>732.94839999999999</c:v>
                </c:pt>
                <c:pt idx="5">
                  <c:v>677.87459999999999</c:v>
                </c:pt>
                <c:pt idx="6">
                  <c:v>650.1182</c:v>
                </c:pt>
                <c:pt idx="7">
                  <c:v>639.78110000000004</c:v>
                </c:pt>
                <c:pt idx="8">
                  <c:v>615.17439999999999</c:v>
                </c:pt>
                <c:pt idx="9">
                  <c:v>605.74279999999999</c:v>
                </c:pt>
                <c:pt idx="10">
                  <c:v>606.88499999999999</c:v>
                </c:pt>
                <c:pt idx="11">
                  <c:v>581.16930000000002</c:v>
                </c:pt>
                <c:pt idx="12">
                  <c:v>568.63699999999994</c:v>
                </c:pt>
                <c:pt idx="13">
                  <c:v>552.98649999999998</c:v>
                </c:pt>
                <c:pt idx="14">
                  <c:v>544.22360000000003</c:v>
                </c:pt>
                <c:pt idx="15">
                  <c:v>461.45069999999998</c:v>
                </c:pt>
                <c:pt idx="16">
                  <c:v>478.15589999999997</c:v>
                </c:pt>
                <c:pt idx="17">
                  <c:v>432.94299999999998</c:v>
                </c:pt>
                <c:pt idx="18">
                  <c:v>406.0838</c:v>
                </c:pt>
                <c:pt idx="19">
                  <c:v>353.83960000000002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0-4207-BA66-7929A9132200}"/>
            </c:ext>
          </c:extLst>
        </c:ser>
        <c:ser>
          <c:idx val="1"/>
          <c:order val="1"/>
          <c:tx>
            <c:strRef>
              <c:f>'pcap water abstraction'!$C$2</c:f>
              <c:strCache>
                <c:ptCount val="1"/>
                <c:pt idx="0">
                  <c:v>CZE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abstraction'!$C$3:$C$22</c:f>
              <c:numCache>
                <c:formatCode>General</c:formatCode>
                <c:ptCount val="20"/>
                <c:pt idx="0">
                  <c:v>248.27279999999999</c:v>
                </c:pt>
                <c:pt idx="1">
                  <c:v>241.09289999999999</c:v>
                </c:pt>
                <c:pt idx="2">
                  <c:v>220.55080000000001</c:v>
                </c:pt>
                <c:pt idx="3">
                  <c:v>191.70590000000001</c:v>
                </c:pt>
                <c:pt idx="4">
                  <c:v>186.4059</c:v>
                </c:pt>
                <c:pt idx="5">
                  <c:v>179.01849999999999</c:v>
                </c:pt>
                <c:pt idx="6">
                  <c:v>186.12479999999999</c:v>
                </c:pt>
                <c:pt idx="7">
                  <c:v>206.6678</c:v>
                </c:pt>
                <c:pt idx="8">
                  <c:v>198.05770000000001</c:v>
                </c:pt>
                <c:pt idx="9">
                  <c:v>189.98519999999999</c:v>
                </c:pt>
                <c:pt idx="10">
                  <c:v>188.07390000000001</c:v>
                </c:pt>
                <c:pt idx="11">
                  <c:v>190.13200000000001</c:v>
                </c:pt>
                <c:pt idx="12">
                  <c:v>190.71940000000001</c:v>
                </c:pt>
                <c:pt idx="13">
                  <c:v>185.65710000000001</c:v>
                </c:pt>
                <c:pt idx="14">
                  <c:v>185.1371</c:v>
                </c:pt>
                <c:pt idx="15">
                  <c:v>178.54509999999999</c:v>
                </c:pt>
                <c:pt idx="16">
                  <c:v>173.9674</c:v>
                </c:pt>
                <c:pt idx="17">
                  <c:v>155.89619999999999</c:v>
                </c:pt>
                <c:pt idx="18">
                  <c:v>155.7627</c:v>
                </c:pt>
                <c:pt idx="19">
                  <c:v>151.2159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0-4207-BA66-7929A9132200}"/>
            </c:ext>
          </c:extLst>
        </c:ser>
        <c:ser>
          <c:idx val="2"/>
          <c:order val="2"/>
          <c:tx>
            <c:strRef>
              <c:f>'pcap water abstraction'!$D$2</c:f>
              <c:strCache>
                <c:ptCount val="1"/>
                <c:pt idx="0">
                  <c:v>DNK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abstraction'!$D$3:$D$22</c:f>
              <c:numCache>
                <c:formatCode>General</c:formatCode>
                <c:ptCount val="20"/>
                <c:pt idx="0">
                  <c:v>182.8783</c:v>
                </c:pt>
                <c:pt idx="1">
                  <c:v>176.68639999999999</c:v>
                </c:pt>
                <c:pt idx="2">
                  <c:v>142.21619999999999</c:v>
                </c:pt>
                <c:pt idx="3">
                  <c:v>131.70419999999999</c:v>
                </c:pt>
                <c:pt idx="4">
                  <c:v>135.96209999999999</c:v>
                </c:pt>
                <c:pt idx="5">
                  <c:v>132.04400000000001</c:v>
                </c:pt>
                <c:pt idx="6">
                  <c:v>124.3113</c:v>
                </c:pt>
                <c:pt idx="7">
                  <c:v>120.8843</c:v>
                </c:pt>
                <c:pt idx="8">
                  <c:v>125.3433</c:v>
                </c:pt>
                <c:pt idx="9">
                  <c:v>118.745</c:v>
                </c:pt>
                <c:pt idx="10">
                  <c:v>124.1301</c:v>
                </c:pt>
                <c:pt idx="11">
                  <c:v>104.3159</c:v>
                </c:pt>
                <c:pt idx="12">
                  <c:v>126.5977</c:v>
                </c:pt>
                <c:pt idx="13">
                  <c:v>119.37269999999999</c:v>
                </c:pt>
                <c:pt idx="14">
                  <c:v>145.6207</c:v>
                </c:pt>
                <c:pt idx="15">
                  <c:v>155.06059999999999</c:v>
                </c:pt>
                <c:pt idx="16">
                  <c:v>129.8365</c:v>
                </c:pt>
                <c:pt idx="17">
                  <c:v>179.0128</c:v>
                </c:pt>
                <c:pt idx="18">
                  <c:v>174.64089999999999</c:v>
                </c:pt>
                <c:pt idx="19">
                  <c:v>142.70410000000001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0-4207-BA66-7929A9132200}"/>
            </c:ext>
          </c:extLst>
        </c:ser>
        <c:ser>
          <c:idx val="3"/>
          <c:order val="3"/>
          <c:tx>
            <c:strRef>
              <c:f>'pcap water abstraction'!$E$2</c:f>
              <c:strCache>
                <c:ptCount val="1"/>
                <c:pt idx="0">
                  <c:v>FRA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abstraction'!$E$3:$E$22</c:f>
              <c:numCache>
                <c:formatCode>General</c:formatCode>
                <c:ptCount val="20"/>
                <c:pt idx="0">
                  <c:v>551.09799999999996</c:v>
                </c:pt>
                <c:pt idx="1">
                  <c:v>521.28309999999999</c:v>
                </c:pt>
                <c:pt idx="2">
                  <c:v>555.57619999999997</c:v>
                </c:pt>
                <c:pt idx="3">
                  <c:v>550.09519999999998</c:v>
                </c:pt>
                <c:pt idx="4">
                  <c:v>554.35640000000001</c:v>
                </c:pt>
                <c:pt idx="5">
                  <c:v>564.86800000000005</c:v>
                </c:pt>
                <c:pt idx="6">
                  <c:v>541.15110000000004</c:v>
                </c:pt>
                <c:pt idx="7">
                  <c:v>587.48659999999995</c:v>
                </c:pt>
                <c:pt idx="8">
                  <c:v>555.44849999999997</c:v>
                </c:pt>
                <c:pt idx="9">
                  <c:v>554.19550000000004</c:v>
                </c:pt>
                <c:pt idx="10">
                  <c:v>529.22720000000004</c:v>
                </c:pt>
                <c:pt idx="11">
                  <c:v>507.68439999999998</c:v>
                </c:pt>
                <c:pt idx="12">
                  <c:v>469.43849999999998</c:v>
                </c:pt>
                <c:pt idx="13">
                  <c:v>473.03989999999999</c:v>
                </c:pt>
                <c:pt idx="14">
                  <c:v>450.6848</c:v>
                </c:pt>
                <c:pt idx="15">
                  <c:v>447.88080000000002</c:v>
                </c:pt>
                <c:pt idx="16">
                  <c:v>472.0942</c:v>
                </c:pt>
                <c:pt idx="17">
                  <c:v>435.53910000000002</c:v>
                </c:pt>
                <c:pt idx="18">
                  <c:v>421.77319999999997</c:v>
                </c:pt>
                <c:pt idx="19">
                  <c:v>436.32310000000001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00-4207-BA66-7929A9132200}"/>
            </c:ext>
          </c:extLst>
        </c:ser>
        <c:ser>
          <c:idx val="4"/>
          <c:order val="4"/>
          <c:tx>
            <c:strRef>
              <c:f>'pcap water abstraction'!$F$2</c:f>
              <c:strCache>
                <c:ptCount val="1"/>
                <c:pt idx="0">
                  <c:v>GRC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abstraction'!$F$3:$F$22</c:f>
              <c:numCache>
                <c:formatCode>General</c:formatCode>
                <c:ptCount val="20"/>
                <c:pt idx="0">
                  <c:v>712.81380000000001</c:v>
                </c:pt>
                <c:pt idx="1">
                  <c:v>797.28549999999996</c:v>
                </c:pt>
                <c:pt idx="4">
                  <c:v>895.53390000000002</c:v>
                </c:pt>
                <c:pt idx="5">
                  <c:v>877.78859999999997</c:v>
                </c:pt>
                <c:pt idx="6">
                  <c:v>828.04039999999998</c:v>
                </c:pt>
                <c:pt idx="7">
                  <c:v>842.8646</c:v>
                </c:pt>
                <c:pt idx="8">
                  <c:v>852.36379999999997</c:v>
                </c:pt>
                <c:pt idx="9">
                  <c:v>860.05160000000001</c:v>
                </c:pt>
                <c:pt idx="10">
                  <c:v>860.05160000000001</c:v>
                </c:pt>
                <c:pt idx="11">
                  <c:v>860.05160000000001</c:v>
                </c:pt>
                <c:pt idx="15">
                  <c:v>917.40120000000002</c:v>
                </c:pt>
                <c:pt idx="16">
                  <c:v>921.50959999999998</c:v>
                </c:pt>
                <c:pt idx="17">
                  <c:v>924.02679999999998</c:v>
                </c:pt>
                <c:pt idx="18">
                  <c:v>926.6309</c:v>
                </c:pt>
                <c:pt idx="19">
                  <c:v>929.45330000000001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00-4207-BA66-7929A9132200}"/>
            </c:ext>
          </c:extLst>
        </c:ser>
        <c:ser>
          <c:idx val="5"/>
          <c:order val="5"/>
          <c:tx>
            <c:strRef>
              <c:f>'pcap water abstraction'!$G$2</c:f>
              <c:strCache>
                <c:ptCount val="1"/>
                <c:pt idx="0">
                  <c:v>HUN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abstraction'!$G$3:$G$22</c:f>
              <c:numCache>
                <c:formatCode>General</c:formatCode>
                <c:ptCount val="20"/>
                <c:pt idx="0">
                  <c:v>581.73990000000003</c:v>
                </c:pt>
                <c:pt idx="1">
                  <c:v>559.48109999999997</c:v>
                </c:pt>
                <c:pt idx="2">
                  <c:v>561.44200000000001</c:v>
                </c:pt>
                <c:pt idx="3">
                  <c:v>540.51859999999999</c:v>
                </c:pt>
                <c:pt idx="4">
                  <c:v>647.8152</c:v>
                </c:pt>
                <c:pt idx="5">
                  <c:v>657.28489999999999</c:v>
                </c:pt>
                <c:pt idx="6">
                  <c:v>643.04300000000001</c:v>
                </c:pt>
                <c:pt idx="7">
                  <c:v>614.0607</c:v>
                </c:pt>
                <c:pt idx="8">
                  <c:v>575.16549999999995</c:v>
                </c:pt>
                <c:pt idx="9">
                  <c:v>488.66059999999999</c:v>
                </c:pt>
                <c:pt idx="10">
                  <c:v>488.93889999999999</c:v>
                </c:pt>
                <c:pt idx="11">
                  <c:v>526.59829999999999</c:v>
                </c:pt>
                <c:pt idx="12">
                  <c:v>543.60209999999995</c:v>
                </c:pt>
                <c:pt idx="13">
                  <c:v>636.79280000000006</c:v>
                </c:pt>
                <c:pt idx="14">
                  <c:v>540.92880000000002</c:v>
                </c:pt>
                <c:pt idx="15">
                  <c:v>528.00819999999999</c:v>
                </c:pt>
                <c:pt idx="16">
                  <c:v>512.04549999999995</c:v>
                </c:pt>
                <c:pt idx="17">
                  <c:v>533.87040000000002</c:v>
                </c:pt>
                <c:pt idx="18">
                  <c:v>400.0616</c:v>
                </c:pt>
                <c:pt idx="19">
                  <c:v>412.1182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00-4207-BA66-7929A9132200}"/>
            </c:ext>
          </c:extLst>
        </c:ser>
        <c:ser>
          <c:idx val="7"/>
          <c:order val="6"/>
          <c:tx>
            <c:strRef>
              <c:f>'pcap water abstraction'!$I$2</c:f>
              <c:strCache>
                <c:ptCount val="1"/>
                <c:pt idx="0">
                  <c:v>JPN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abstraction'!$I$3:$I$22</c:f>
              <c:numCache>
                <c:formatCode>General</c:formatCode>
                <c:ptCount val="20"/>
                <c:pt idx="4">
                  <c:v>682.00400000000002</c:v>
                </c:pt>
                <c:pt idx="5">
                  <c:v>669.37929999999994</c:v>
                </c:pt>
                <c:pt idx="6">
                  <c:v>661.86540000000002</c:v>
                </c:pt>
                <c:pt idx="7">
                  <c:v>655.12310000000002</c:v>
                </c:pt>
                <c:pt idx="8">
                  <c:v>651.5933</c:v>
                </c:pt>
                <c:pt idx="9">
                  <c:v>650.11710000000005</c:v>
                </c:pt>
                <c:pt idx="10">
                  <c:v>647.13620000000003</c:v>
                </c:pt>
                <c:pt idx="11">
                  <c:v>645.78859999999997</c:v>
                </c:pt>
                <c:pt idx="12">
                  <c:v>641.05229999999995</c:v>
                </c:pt>
                <c:pt idx="13">
                  <c:v>633.61109999999996</c:v>
                </c:pt>
                <c:pt idx="14">
                  <c:v>633.77560000000005</c:v>
                </c:pt>
                <c:pt idx="15">
                  <c:v>629.55370000000005</c:v>
                </c:pt>
                <c:pt idx="16">
                  <c:v>626.83199999999999</c:v>
                </c:pt>
                <c:pt idx="17">
                  <c:v>624.79449999999997</c:v>
                </c:pt>
                <c:pt idx="18">
                  <c:v>624.70039999999995</c:v>
                </c:pt>
                <c:pt idx="19">
                  <c:v>623.90840000000003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00-4207-BA66-7929A9132200}"/>
            </c:ext>
          </c:extLst>
        </c:ser>
        <c:ser>
          <c:idx val="8"/>
          <c:order val="7"/>
          <c:tx>
            <c:strRef>
              <c:f>'pcap water abstraction'!$J$2</c:f>
              <c:strCache>
                <c:ptCount val="1"/>
                <c:pt idx="0">
                  <c:v>KOR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abstraction'!$J$3:$J$22</c:f>
              <c:numCache>
                <c:formatCode>General</c:formatCode>
                <c:ptCount val="20"/>
                <c:pt idx="0">
                  <c:v>550.76930000000004</c:v>
                </c:pt>
                <c:pt idx="1">
                  <c:v>558.12130000000002</c:v>
                </c:pt>
                <c:pt idx="4">
                  <c:v>435.31720000000001</c:v>
                </c:pt>
                <c:pt idx="6">
                  <c:v>607.56820000000005</c:v>
                </c:pt>
                <c:pt idx="7">
                  <c:v>604.27800000000002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00-4207-BA66-7929A9132200}"/>
            </c:ext>
          </c:extLst>
        </c:ser>
        <c:ser>
          <c:idx val="9"/>
          <c:order val="8"/>
          <c:tx>
            <c:strRef>
              <c:f>'pcap water abstraction'!$K$2</c:f>
              <c:strCache>
                <c:ptCount val="1"/>
                <c:pt idx="0">
                  <c:v>MEX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abstraction'!$K$3:$K$22</c:f>
              <c:numCache>
                <c:formatCode>General</c:formatCode>
                <c:ptCount val="20"/>
                <c:pt idx="1">
                  <c:v>745.34670000000006</c:v>
                </c:pt>
                <c:pt idx="2">
                  <c:v>826.12990000000002</c:v>
                </c:pt>
                <c:pt idx="3">
                  <c:v>806.20749999999998</c:v>
                </c:pt>
                <c:pt idx="4">
                  <c:v>712.11109999999996</c:v>
                </c:pt>
                <c:pt idx="5">
                  <c:v>686.25040000000001</c:v>
                </c:pt>
                <c:pt idx="6">
                  <c:v>714.47080000000005</c:v>
                </c:pt>
                <c:pt idx="7">
                  <c:v>724.54989999999998</c:v>
                </c:pt>
                <c:pt idx="8">
                  <c:v>721.74549999999999</c:v>
                </c:pt>
                <c:pt idx="9">
                  <c:v>721.74220000000003</c:v>
                </c:pt>
                <c:pt idx="10">
                  <c:v>718.87260000000003</c:v>
                </c:pt>
                <c:pt idx="11">
                  <c:v>723.17669999999998</c:v>
                </c:pt>
                <c:pt idx="12">
                  <c:v>719.68669999999997</c:v>
                </c:pt>
                <c:pt idx="13">
                  <c:v>716.55889999999999</c:v>
                </c:pt>
                <c:pt idx="14">
                  <c:v>703.05349999999999</c:v>
                </c:pt>
                <c:pt idx="15">
                  <c:v>705.19740000000002</c:v>
                </c:pt>
                <c:pt idx="16">
                  <c:v>705.47270000000003</c:v>
                </c:pt>
                <c:pt idx="17">
                  <c:v>687.14250000000004</c:v>
                </c:pt>
                <c:pt idx="18">
                  <c:v>705.65170000000001</c:v>
                </c:pt>
                <c:pt idx="19">
                  <c:v>702.98270000000002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00-4207-BA66-7929A9132200}"/>
            </c:ext>
          </c:extLst>
        </c:ser>
        <c:ser>
          <c:idx val="10"/>
          <c:order val="9"/>
          <c:tx>
            <c:strRef>
              <c:f>'pcap water abstraction'!$L$2</c:f>
              <c:strCache>
                <c:ptCount val="1"/>
                <c:pt idx="0">
                  <c:v>NLD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abstraction'!$L$3:$L$22</c:f>
              <c:numCache>
                <c:formatCode>General</c:formatCode>
                <c:ptCount val="20"/>
                <c:pt idx="0">
                  <c:v>418.10019999999997</c:v>
                </c:pt>
                <c:pt idx="5">
                  <c:v>556.53869999999995</c:v>
                </c:pt>
                <c:pt idx="7">
                  <c:v>656.7491</c:v>
                </c:pt>
                <c:pt idx="8">
                  <c:v>717.22170000000006</c:v>
                </c:pt>
                <c:pt idx="9">
                  <c:v>704.99159999999995</c:v>
                </c:pt>
                <c:pt idx="10">
                  <c:v>671.98569999999995</c:v>
                </c:pt>
                <c:pt idx="11">
                  <c:v>663.28639999999996</c:v>
                </c:pt>
                <c:pt idx="12">
                  <c:v>646.28399999999999</c:v>
                </c:pt>
                <c:pt idx="13">
                  <c:v>686.31020000000001</c:v>
                </c:pt>
                <c:pt idx="14">
                  <c:v>655.23069999999996</c:v>
                </c:pt>
                <c:pt idx="15">
                  <c:v>608.67139999999995</c:v>
                </c:pt>
                <c:pt idx="16">
                  <c:v>639.52549999999997</c:v>
                </c:pt>
                <c:pt idx="17">
                  <c:v>631.63170000000002</c:v>
                </c:pt>
                <c:pt idx="18">
                  <c:v>556.93989999999997</c:v>
                </c:pt>
                <c:pt idx="19">
                  <c:v>496.55169999999998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D00-4207-BA66-7929A9132200}"/>
            </c:ext>
          </c:extLst>
        </c:ser>
        <c:ser>
          <c:idx val="11"/>
          <c:order val="10"/>
          <c:tx>
            <c:strRef>
              <c:f>'pcap water abstraction'!$M$2</c:f>
              <c:strCache>
                <c:ptCount val="1"/>
                <c:pt idx="0">
                  <c:v>POL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abstraction'!$M$3:$M$22</c:f>
              <c:numCache>
                <c:formatCode>General</c:formatCode>
                <c:ptCount val="20"/>
                <c:pt idx="0">
                  <c:v>334.78089999999997</c:v>
                </c:pt>
                <c:pt idx="1">
                  <c:v>332.05220000000003</c:v>
                </c:pt>
                <c:pt idx="2">
                  <c:v>317.53289999999998</c:v>
                </c:pt>
                <c:pt idx="3">
                  <c:v>317.50529999999998</c:v>
                </c:pt>
                <c:pt idx="4">
                  <c:v>311.06920000000002</c:v>
                </c:pt>
                <c:pt idx="5">
                  <c:v>301.03359999999998</c:v>
                </c:pt>
                <c:pt idx="6">
                  <c:v>304.71839999999997</c:v>
                </c:pt>
                <c:pt idx="7">
                  <c:v>300.39420000000001</c:v>
                </c:pt>
                <c:pt idx="8">
                  <c:v>298.88099999999997</c:v>
                </c:pt>
                <c:pt idx="9">
                  <c:v>300.29230000000001</c:v>
                </c:pt>
                <c:pt idx="10">
                  <c:v>323.48270000000002</c:v>
                </c:pt>
                <c:pt idx="11">
                  <c:v>313.58420000000001</c:v>
                </c:pt>
                <c:pt idx="12">
                  <c:v>296.2944</c:v>
                </c:pt>
                <c:pt idx="13">
                  <c:v>300.30579999999998</c:v>
                </c:pt>
                <c:pt idx="14">
                  <c:v>303.8082</c:v>
                </c:pt>
                <c:pt idx="15">
                  <c:v>311.09390000000002</c:v>
                </c:pt>
                <c:pt idx="16">
                  <c:v>300.27170000000001</c:v>
                </c:pt>
                <c:pt idx="17">
                  <c:v>294.6352</c:v>
                </c:pt>
                <c:pt idx="18">
                  <c:v>296.88049999999998</c:v>
                </c:pt>
                <c:pt idx="19">
                  <c:v>291.67259999999999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D00-4207-BA66-7929A9132200}"/>
            </c:ext>
          </c:extLst>
        </c:ser>
        <c:ser>
          <c:idx val="12"/>
          <c:order val="11"/>
          <c:tx>
            <c:strRef>
              <c:f>'pcap water abstraction'!$N$2</c:f>
              <c:strCache>
                <c:ptCount val="1"/>
                <c:pt idx="0">
                  <c:v>SVK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abstraction'!$N$3:$N$22</c:f>
              <c:numCache>
                <c:formatCode>General</c:formatCode>
                <c:ptCount val="20"/>
                <c:pt idx="0">
                  <c:v>254.6061</c:v>
                </c:pt>
                <c:pt idx="1">
                  <c:v>242.98840000000001</c:v>
                </c:pt>
                <c:pt idx="2">
                  <c:v>227.23679999999999</c:v>
                </c:pt>
                <c:pt idx="3">
                  <c:v>215.2766</c:v>
                </c:pt>
                <c:pt idx="4">
                  <c:v>216.97620000000001</c:v>
                </c:pt>
                <c:pt idx="5">
                  <c:v>210.83359999999999</c:v>
                </c:pt>
                <c:pt idx="6">
                  <c:v>202.58799999999999</c:v>
                </c:pt>
                <c:pt idx="7">
                  <c:v>192.70959999999999</c:v>
                </c:pt>
                <c:pt idx="8">
                  <c:v>180.3339</c:v>
                </c:pt>
                <c:pt idx="9">
                  <c:v>167.95820000000001</c:v>
                </c:pt>
                <c:pt idx="10">
                  <c:v>141.33099999999999</c:v>
                </c:pt>
                <c:pt idx="11">
                  <c:v>127.4383</c:v>
                </c:pt>
                <c:pt idx="12">
                  <c:v>122.9217</c:v>
                </c:pt>
                <c:pt idx="13">
                  <c:v>116.29</c:v>
                </c:pt>
                <c:pt idx="14">
                  <c:v>111.1524</c:v>
                </c:pt>
                <c:pt idx="15">
                  <c:v>109.6519</c:v>
                </c:pt>
                <c:pt idx="16">
                  <c:v>122.86490000000001</c:v>
                </c:pt>
                <c:pt idx="17">
                  <c:v>117.5641</c:v>
                </c:pt>
                <c:pt idx="18">
                  <c:v>103.02460000000001</c:v>
                </c:pt>
                <c:pt idx="19">
                  <c:v>105.52630000000001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D00-4207-BA66-7929A9132200}"/>
            </c:ext>
          </c:extLst>
        </c:ser>
        <c:ser>
          <c:idx val="13"/>
          <c:order val="12"/>
          <c:tx>
            <c:strRef>
              <c:f>'pcap water abstraction'!$O$2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abstraction'!$O$3:$O$22</c:f>
              <c:numCache>
                <c:formatCode>General</c:formatCode>
                <c:ptCount val="20"/>
                <c:pt idx="0">
                  <c:v>850.47315000000003</c:v>
                </c:pt>
                <c:pt idx="1">
                  <c:v>864.29989999999998</c:v>
                </c:pt>
                <c:pt idx="2">
                  <c:v>916.34749999999997</c:v>
                </c:pt>
                <c:pt idx="3">
                  <c:v>946.27120000000002</c:v>
                </c:pt>
                <c:pt idx="4">
                  <c:v>894.98149999999998</c:v>
                </c:pt>
                <c:pt idx="5">
                  <c:v>874.16510000000005</c:v>
                </c:pt>
                <c:pt idx="6">
                  <c:v>857.34630000000004</c:v>
                </c:pt>
                <c:pt idx="7">
                  <c:v>859.18420000000003</c:v>
                </c:pt>
                <c:pt idx="8">
                  <c:v>833.09349999999995</c:v>
                </c:pt>
                <c:pt idx="9">
                  <c:v>863.93820000000005</c:v>
                </c:pt>
                <c:pt idx="10">
                  <c:v>812.19240000000002</c:v>
                </c:pt>
                <c:pt idx="11">
                  <c:v>783.04480000000001</c:v>
                </c:pt>
                <c:pt idx="12">
                  <c:v>767.8297</c:v>
                </c:pt>
                <c:pt idx="13">
                  <c:v>775.42359999999996</c:v>
                </c:pt>
                <c:pt idx="14">
                  <c:v>752.3809</c:v>
                </c:pt>
                <c:pt idx="15">
                  <c:v>744.82249999999999</c:v>
                </c:pt>
                <c:pt idx="16">
                  <c:v>729.00130000000001</c:v>
                </c:pt>
                <c:pt idx="17">
                  <c:v>689.23630000000003</c:v>
                </c:pt>
                <c:pt idx="18">
                  <c:v>703.67399999999998</c:v>
                </c:pt>
                <c:pt idx="19">
                  <c:v>676.12850000000003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D00-4207-BA66-7929A9132200}"/>
            </c:ext>
          </c:extLst>
        </c:ser>
        <c:ser>
          <c:idx val="14"/>
          <c:order val="13"/>
          <c:tx>
            <c:strRef>
              <c:f>'pcap water abstraction'!$P$2</c:f>
              <c:strCache>
                <c:ptCount val="1"/>
                <c:pt idx="0">
                  <c:v>SWE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abstraction'!$P$3:$P$22</c:f>
              <c:numCache>
                <c:formatCode>General</c:formatCode>
                <c:ptCount val="20"/>
                <c:pt idx="0">
                  <c:v>307.59010000000001</c:v>
                </c:pt>
                <c:pt idx="1">
                  <c:v>305.67649999999998</c:v>
                </c:pt>
                <c:pt idx="2">
                  <c:v>305.6078</c:v>
                </c:pt>
                <c:pt idx="3">
                  <c:v>305.53019999999998</c:v>
                </c:pt>
                <c:pt idx="4">
                  <c:v>302.64679999999998</c:v>
                </c:pt>
                <c:pt idx="5">
                  <c:v>300.74869999999999</c:v>
                </c:pt>
                <c:pt idx="6">
                  <c:v>299.97609999999997</c:v>
                </c:pt>
                <c:pt idx="7">
                  <c:v>298.94650000000001</c:v>
                </c:pt>
                <c:pt idx="8">
                  <c:v>297.64240000000001</c:v>
                </c:pt>
                <c:pt idx="9">
                  <c:v>291.08420000000001</c:v>
                </c:pt>
                <c:pt idx="10">
                  <c:v>289.24279999999999</c:v>
                </c:pt>
                <c:pt idx="11">
                  <c:v>287.13490000000002</c:v>
                </c:pt>
                <c:pt idx="14">
                  <c:v>299.35570000000001</c:v>
                </c:pt>
                <c:pt idx="19">
                  <c:v>243.21680000000001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D00-4207-BA66-7929A9132200}"/>
            </c:ext>
          </c:extLst>
        </c:ser>
        <c:ser>
          <c:idx val="15"/>
          <c:order val="14"/>
          <c:tx>
            <c:strRef>
              <c:f>'pcap water abstraction'!$Q$2</c:f>
              <c:strCache>
                <c:ptCount val="1"/>
                <c:pt idx="0">
                  <c:v>CHE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abstraction'!$Q$3:$Q$22</c:f>
              <c:numCache>
                <c:formatCode>General</c:formatCode>
                <c:ptCount val="20"/>
                <c:pt idx="0">
                  <c:v>363.01330000000002</c:v>
                </c:pt>
                <c:pt idx="1">
                  <c:v>361.9717</c:v>
                </c:pt>
                <c:pt idx="2">
                  <c:v>361.81380000000001</c:v>
                </c:pt>
                <c:pt idx="3">
                  <c:v>359.83</c:v>
                </c:pt>
                <c:pt idx="4">
                  <c:v>356.89179999999999</c:v>
                </c:pt>
                <c:pt idx="5">
                  <c:v>353.66210000000001</c:v>
                </c:pt>
                <c:pt idx="6">
                  <c:v>348.7353</c:v>
                </c:pt>
                <c:pt idx="7">
                  <c:v>356.06389999999999</c:v>
                </c:pt>
                <c:pt idx="8">
                  <c:v>345.72519999999997</c:v>
                </c:pt>
                <c:pt idx="9">
                  <c:v>337.09300000000002</c:v>
                </c:pt>
                <c:pt idx="10">
                  <c:v>296.10090000000002</c:v>
                </c:pt>
                <c:pt idx="16">
                  <c:v>250.3493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D00-4207-BA66-7929A9132200}"/>
            </c:ext>
          </c:extLst>
        </c:ser>
        <c:ser>
          <c:idx val="16"/>
          <c:order val="15"/>
          <c:tx>
            <c:strRef>
              <c:f>'pcap water abstraction'!$R$2</c:f>
              <c:strCache>
                <c:ptCount val="1"/>
                <c:pt idx="0">
                  <c:v>TUR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abstraction'!$R$3:$R$22</c:f>
              <c:numCache>
                <c:formatCode>General</c:formatCode>
                <c:ptCount val="20"/>
                <c:pt idx="0">
                  <c:v>573.47889999999995</c:v>
                </c:pt>
                <c:pt idx="1">
                  <c:v>588.87670000000003</c:v>
                </c:pt>
                <c:pt idx="2">
                  <c:v>611.28639999999996</c:v>
                </c:pt>
                <c:pt idx="3">
                  <c:v>624.52440000000001</c:v>
                </c:pt>
                <c:pt idx="4">
                  <c:v>690.22559999999999</c:v>
                </c:pt>
                <c:pt idx="5">
                  <c:v>692.45129999999995</c:v>
                </c:pt>
                <c:pt idx="6">
                  <c:v>614.26009999999997</c:v>
                </c:pt>
                <c:pt idx="7">
                  <c:v>618.08100000000002</c:v>
                </c:pt>
                <c:pt idx="8">
                  <c:v>670.07870000000003</c:v>
                </c:pt>
                <c:pt idx="9">
                  <c:v>658.04740000000004</c:v>
                </c:pt>
                <c:pt idx="10">
                  <c:v>635.8279</c:v>
                </c:pt>
                <c:pt idx="11">
                  <c:v>570.23919999999998</c:v>
                </c:pt>
                <c:pt idx="12">
                  <c:v>596.55119999999999</c:v>
                </c:pt>
                <c:pt idx="13">
                  <c:v>632.77080000000001</c:v>
                </c:pt>
                <c:pt idx="14">
                  <c:v>649.2183</c:v>
                </c:pt>
                <c:pt idx="16">
                  <c:v>676.61369999999999</c:v>
                </c:pt>
                <c:pt idx="18">
                  <c:v>672.94380000000001</c:v>
                </c:pt>
                <c:pt idx="19">
                  <c:v>683.99130000000002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D00-4207-BA66-7929A9132200}"/>
            </c:ext>
          </c:extLst>
        </c:ser>
        <c:ser>
          <c:idx val="17"/>
          <c:order val="16"/>
          <c:tx>
            <c:strRef>
              <c:f>'pcap water abstraction'!$S$2</c:f>
              <c:strCache>
                <c:ptCount val="1"/>
                <c:pt idx="0">
                  <c:v>EST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abstraction'!$S$3:$S$22</c:f>
              <c:numCache>
                <c:formatCode>General</c:formatCode>
                <c:ptCount val="20"/>
                <c:pt idx="0">
                  <c:v>1149.72</c:v>
                </c:pt>
                <c:pt idx="1">
                  <c:v>1154.8779999999999</c:v>
                </c:pt>
                <c:pt idx="2">
                  <c:v>1136.2760000000001</c:v>
                </c:pt>
                <c:pt idx="3">
                  <c:v>1087.77</c:v>
                </c:pt>
                <c:pt idx="4">
                  <c:v>1051.3810000000001</c:v>
                </c:pt>
                <c:pt idx="5">
                  <c:v>1057.03</c:v>
                </c:pt>
                <c:pt idx="6">
                  <c:v>1022.035</c:v>
                </c:pt>
                <c:pt idx="7">
                  <c:v>1240.942</c:v>
                </c:pt>
                <c:pt idx="8">
                  <c:v>1283.0340000000001</c:v>
                </c:pt>
                <c:pt idx="9">
                  <c:v>1164.019</c:v>
                </c:pt>
                <c:pt idx="10">
                  <c:v>1156.249</c:v>
                </c:pt>
                <c:pt idx="11">
                  <c:v>1364.5060000000001</c:v>
                </c:pt>
                <c:pt idx="12">
                  <c:v>1197.92</c:v>
                </c:pt>
                <c:pt idx="13">
                  <c:v>1038.817</c:v>
                </c:pt>
                <c:pt idx="14">
                  <c:v>1382.778</c:v>
                </c:pt>
                <c:pt idx="15">
                  <c:v>1411.3030000000001</c:v>
                </c:pt>
                <c:pt idx="16">
                  <c:v>1232.6559999999999</c:v>
                </c:pt>
                <c:pt idx="17">
                  <c:v>1325.0319999999999</c:v>
                </c:pt>
                <c:pt idx="18">
                  <c:v>1309.7550000000001</c:v>
                </c:pt>
                <c:pt idx="19">
                  <c:v>1228.5940000000001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D00-4207-BA66-7929A9132200}"/>
            </c:ext>
          </c:extLst>
        </c:ser>
        <c:ser>
          <c:idx val="18"/>
          <c:order val="17"/>
          <c:tx>
            <c:strRef>
              <c:f>'pcap water abstraction'!$T$2</c:f>
              <c:strCache>
                <c:ptCount val="1"/>
                <c:pt idx="0">
                  <c:v>ISR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abstraction'!$T$3:$T$22</c:f>
              <c:numCache>
                <c:formatCode>General</c:formatCode>
                <c:ptCount val="20"/>
                <c:pt idx="4">
                  <c:v>290.44979999999998</c:v>
                </c:pt>
                <c:pt idx="5">
                  <c:v>265.4819</c:v>
                </c:pt>
                <c:pt idx="6">
                  <c:v>263.23840000000001</c:v>
                </c:pt>
                <c:pt idx="7">
                  <c:v>267.90370000000001</c:v>
                </c:pt>
                <c:pt idx="8">
                  <c:v>281.8723</c:v>
                </c:pt>
                <c:pt idx="9">
                  <c:v>264.64589999999998</c:v>
                </c:pt>
                <c:pt idx="10">
                  <c:v>245.03649999999999</c:v>
                </c:pt>
                <c:pt idx="11">
                  <c:v>246.67230000000001</c:v>
                </c:pt>
                <c:pt idx="12">
                  <c:v>227.18090000000001</c:v>
                </c:pt>
                <c:pt idx="13">
                  <c:v>182.6139</c:v>
                </c:pt>
                <c:pt idx="14">
                  <c:v>182.40110000000001</c:v>
                </c:pt>
                <c:pt idx="15">
                  <c:v>169.0908</c:v>
                </c:pt>
                <c:pt idx="16">
                  <c:v>173.0805</c:v>
                </c:pt>
                <c:pt idx="17">
                  <c:v>167.55350000000001</c:v>
                </c:pt>
                <c:pt idx="18">
                  <c:v>161.82400000000001</c:v>
                </c:pt>
                <c:pt idx="19">
                  <c:v>143.51089999999999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D00-4207-BA66-7929A9132200}"/>
            </c:ext>
          </c:extLst>
        </c:ser>
        <c:ser>
          <c:idx val="19"/>
          <c:order val="18"/>
          <c:tx>
            <c:strRef>
              <c:f>'pcap water abstraction'!$U$2</c:f>
              <c:strCache>
                <c:ptCount val="1"/>
                <c:pt idx="0">
                  <c:v>SVN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abstraction'!$U$3:$U$22</c:f>
              <c:numCache>
                <c:formatCode>General</c:formatCode>
                <c:ptCount val="20"/>
                <c:pt idx="0">
                  <c:v>166.65280000000001</c:v>
                </c:pt>
                <c:pt idx="1">
                  <c:v>164.78360000000001</c:v>
                </c:pt>
                <c:pt idx="2">
                  <c:v>153.26669999999999</c:v>
                </c:pt>
                <c:pt idx="3">
                  <c:v>160.09</c:v>
                </c:pt>
                <c:pt idx="6">
                  <c:v>452.48070000000001</c:v>
                </c:pt>
                <c:pt idx="7">
                  <c:v>426.68959999999998</c:v>
                </c:pt>
                <c:pt idx="8">
                  <c:v>495.17090000000002</c:v>
                </c:pt>
                <c:pt idx="9">
                  <c:v>462.96300000000002</c:v>
                </c:pt>
                <c:pt idx="10">
                  <c:v>452.94959999999998</c:v>
                </c:pt>
                <c:pt idx="11">
                  <c:v>464.88330000000002</c:v>
                </c:pt>
                <c:pt idx="12">
                  <c:v>514.07479999999998</c:v>
                </c:pt>
                <c:pt idx="13">
                  <c:v>463.51569999999998</c:v>
                </c:pt>
                <c:pt idx="14">
                  <c:v>452.93549999999999</c:v>
                </c:pt>
                <c:pt idx="15">
                  <c:v>414.52019999999999</c:v>
                </c:pt>
                <c:pt idx="16">
                  <c:v>379.67309999999998</c:v>
                </c:pt>
                <c:pt idx="17">
                  <c:v>432.9871</c:v>
                </c:pt>
                <c:pt idx="18">
                  <c:v>473.13459999999998</c:v>
                </c:pt>
                <c:pt idx="19">
                  <c:v>432.1651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D00-4207-BA66-7929A9132200}"/>
            </c:ext>
          </c:extLst>
        </c:ser>
        <c:ser>
          <c:idx val="20"/>
          <c:order val="19"/>
          <c:tx>
            <c:strRef>
              <c:f>'pcap water abstraction'!$V$2</c:f>
              <c:strCache>
                <c:ptCount val="1"/>
                <c:pt idx="0">
                  <c:v>LVA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abstraction'!$V$3:$V$22</c:f>
              <c:numCache>
                <c:formatCode>General</c:formatCode>
                <c:ptCount val="20"/>
                <c:pt idx="0">
                  <c:v>162.69759999999999</c:v>
                </c:pt>
                <c:pt idx="1">
                  <c:v>147.9228</c:v>
                </c:pt>
                <c:pt idx="2">
                  <c:v>141.4495</c:v>
                </c:pt>
                <c:pt idx="3">
                  <c:v>127.6114</c:v>
                </c:pt>
                <c:pt idx="4">
                  <c:v>115.9736</c:v>
                </c:pt>
                <c:pt idx="5">
                  <c:v>109.25539999999999</c:v>
                </c:pt>
                <c:pt idx="6">
                  <c:v>109.8807</c:v>
                </c:pt>
                <c:pt idx="7">
                  <c:v>110.3282</c:v>
                </c:pt>
                <c:pt idx="8">
                  <c:v>100.74939999999999</c:v>
                </c:pt>
                <c:pt idx="9">
                  <c:v>105.5954</c:v>
                </c:pt>
                <c:pt idx="10">
                  <c:v>93.884860000000003</c:v>
                </c:pt>
                <c:pt idx="11">
                  <c:v>99.349930000000001</c:v>
                </c:pt>
                <c:pt idx="12">
                  <c:v>105.3905</c:v>
                </c:pt>
                <c:pt idx="13">
                  <c:v>184.12569999999999</c:v>
                </c:pt>
                <c:pt idx="14">
                  <c:v>129.8811</c:v>
                </c:pt>
                <c:pt idx="15">
                  <c:v>176.29830000000001</c:v>
                </c:pt>
                <c:pt idx="16">
                  <c:v>125.7603</c:v>
                </c:pt>
                <c:pt idx="17">
                  <c:v>121.17610000000001</c:v>
                </c:pt>
                <c:pt idx="18">
                  <c:v>83.306160000000006</c:v>
                </c:pt>
                <c:pt idx="19">
                  <c:v>88.407820000000001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D00-4207-BA66-7929A9132200}"/>
            </c:ext>
          </c:extLst>
        </c:ser>
        <c:ser>
          <c:idx val="21"/>
          <c:order val="20"/>
          <c:tx>
            <c:strRef>
              <c:f>'pcap water abstraction'!$W$2</c:f>
              <c:strCache>
                <c:ptCount val="1"/>
                <c:pt idx="0">
                  <c:v>RUS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abstraction'!$W$3:$W$22</c:f>
              <c:numCache>
                <c:formatCode>General</c:formatCode>
                <c:ptCount val="20"/>
                <c:pt idx="0">
                  <c:v>590.02290000000005</c:v>
                </c:pt>
                <c:pt idx="1">
                  <c:v>574.17570000000001</c:v>
                </c:pt>
                <c:pt idx="2">
                  <c:v>562.98299999999995</c:v>
                </c:pt>
                <c:pt idx="3">
                  <c:v>558.56349999999998</c:v>
                </c:pt>
                <c:pt idx="4">
                  <c:v>551.81640000000004</c:v>
                </c:pt>
                <c:pt idx="5">
                  <c:v>539.97239999999999</c:v>
                </c:pt>
                <c:pt idx="6">
                  <c:v>540.03970000000004</c:v>
                </c:pt>
                <c:pt idx="7">
                  <c:v>531.55700000000002</c:v>
                </c:pt>
                <c:pt idx="8">
                  <c:v>515.1807</c:v>
                </c:pt>
                <c:pt idx="9">
                  <c:v>517.80349999999999</c:v>
                </c:pt>
                <c:pt idx="10">
                  <c:v>518.44460000000004</c:v>
                </c:pt>
                <c:pt idx="11">
                  <c:v>521.36170000000004</c:v>
                </c:pt>
                <c:pt idx="12">
                  <c:v>519.6558</c:v>
                </c:pt>
                <c:pt idx="13">
                  <c:v>488.59910000000002</c:v>
                </c:pt>
                <c:pt idx="14">
                  <c:v>507.74040000000002</c:v>
                </c:pt>
                <c:pt idx="15">
                  <c:v>479.19929999999999</c:v>
                </c:pt>
                <c:pt idx="16">
                  <c:v>462.24880000000002</c:v>
                </c:pt>
                <c:pt idx="17">
                  <c:v>453.37920000000003</c:v>
                </c:pt>
                <c:pt idx="18">
                  <c:v>450.79559999999998</c:v>
                </c:pt>
                <c:pt idx="19">
                  <c:v>432.02350000000001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D00-4207-BA66-7929A9132200}"/>
            </c:ext>
          </c:extLst>
        </c:ser>
        <c:ser>
          <c:idx val="22"/>
          <c:order val="21"/>
          <c:tx>
            <c:strRef>
              <c:f>'pcap water abstraction'!$X$2</c:f>
              <c:strCache>
                <c:ptCount val="1"/>
                <c:pt idx="0">
                  <c:v>LTU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'pcap water abstraction'!$A$3:$A$22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'pcap water abstraction'!$X$3:$X$22</c:f>
              <c:numCache>
                <c:formatCode>General</c:formatCode>
                <c:ptCount val="20"/>
                <c:pt idx="0">
                  <c:v>1580.5730000000001</c:v>
                </c:pt>
                <c:pt idx="1">
                  <c:v>1336.905</c:v>
                </c:pt>
                <c:pt idx="2">
                  <c:v>1441.5740000000001</c:v>
                </c:pt>
                <c:pt idx="3">
                  <c:v>1315.886</c:v>
                </c:pt>
                <c:pt idx="4">
                  <c:v>1021.749</c:v>
                </c:pt>
                <c:pt idx="5">
                  <c:v>796.86210000000005</c:v>
                </c:pt>
                <c:pt idx="6">
                  <c:v>907.55160000000001</c:v>
                </c:pt>
                <c:pt idx="7">
                  <c:v>974.50040000000001</c:v>
                </c:pt>
                <c:pt idx="8">
                  <c:v>969.55719999999997</c:v>
                </c:pt>
                <c:pt idx="9">
                  <c:v>707.15030000000002</c:v>
                </c:pt>
                <c:pt idx="10">
                  <c:v>629.99969999999996</c:v>
                </c:pt>
                <c:pt idx="11">
                  <c:v>696.23009999999999</c:v>
                </c:pt>
                <c:pt idx="12">
                  <c:v>708.04719999999998</c:v>
                </c:pt>
                <c:pt idx="13">
                  <c:v>761.49929999999995</c:v>
                </c:pt>
                <c:pt idx="14">
                  <c:v>243.74039999999999</c:v>
                </c:pt>
                <c:pt idx="15">
                  <c:v>204.77369999999999</c:v>
                </c:pt>
                <c:pt idx="16">
                  <c:v>219.572</c:v>
                </c:pt>
                <c:pt idx="17">
                  <c:v>147.26140000000001</c:v>
                </c:pt>
                <c:pt idx="18">
                  <c:v>130.7826</c:v>
                </c:pt>
                <c:pt idx="19">
                  <c:v>140.01259999999999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D00-4207-BA66-7929A913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79496"/>
        <c:axId val="483581792"/>
      </c:scatterChart>
      <c:valAx>
        <c:axId val="48357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81792"/>
        <c:crosses val="autoZero"/>
        <c:crossBetween val="midCat"/>
      </c:valAx>
      <c:valAx>
        <c:axId val="4835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7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895391259423379E-2"/>
          <c:y val="0.88434295713035871"/>
          <c:w val="0.77898909227638147"/>
          <c:h val="0.10353583074842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C5CC6A-8779-4B6A-A59C-CB6EB7254E33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228599</xdr:colOff>
      <xdr:row>3</xdr:row>
      <xdr:rowOff>4762</xdr:rowOff>
    </xdr:from>
    <xdr:to>
      <xdr:col>24</xdr:col>
      <xdr:colOff>180974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6043B-A30C-4B83-91A7-A5F395D6D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003D5-A7D0-4B30-8297-B8FF547ADA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" refreshedDate="44701.641593981483" createdVersion="7" refreshedVersion="7" minRefreshableVersion="3" recordCount="240" xr:uid="{EF132E3D-9A9B-410D-9355-25274C9922A8}">
  <cacheSource type="worksheet">
    <worksheetSource ref="A1:R241" sheet="European data"/>
  </cacheSource>
  <cacheFields count="18">
    <cacheField name="country" numFmtId="0">
      <sharedItems count="12">
        <s v="BEL"/>
        <s v="CZE"/>
        <s v="DNK"/>
        <s v="FRA"/>
        <s v="HUN"/>
        <s v="POL"/>
        <s v="SVK"/>
        <s v="SPAIN"/>
        <s v="EST"/>
        <s v="LVA"/>
        <s v="LTU"/>
        <s v="RUS"/>
      </sharedItems>
    </cacheField>
    <cacheField name="year" numFmtId="0">
      <sharedItems containsSemiMixedTypes="0" containsString="0" containsNumber="1" containsInteger="1" minValue="1996" maxValue="2015" count="20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water" numFmtId="0">
      <sharedItems containsSemiMixedTypes="0" containsString="0" containsNumber="1" minValue="168.38" maxValue="38280.9"/>
    </cacheField>
    <cacheField name="lwater" numFmtId="0">
      <sharedItems containsSemiMixedTypes="0" containsString="0" containsNumber="1" minValue="5.1262233299095179" maxValue="11.377872915973766"/>
    </cacheField>
    <cacheField name="waterpcap" numFmtId="0">
      <sharedItems containsSemiMixedTypes="0" containsString="0" containsNumber="1" minValue="83.306160000000006" maxValue="1580.5730000000001"/>
    </cacheField>
    <cacheField name="lwaterpcap" numFmtId="0">
      <sharedItems containsSemiMixedTypes="0" containsString="0" containsNumber="1" minValue="4.4225224960184937" maxValue="7.3655427185042601"/>
    </cacheField>
    <cacheField name="lgdppcap" numFmtId="0">
      <sharedItems containsSemiMixedTypes="0" containsString="0" containsNumber="1" minValue="8.5449111078963842" maxValue="11.021486452997959"/>
    </cacheField>
    <cacheField name="governmentint" numFmtId="0">
      <sharedItems containsSemiMixedTypes="0" containsString="0" containsNumber="1" minValue="21" maxValue="100"/>
    </cacheField>
    <cacheField name="propertyright" numFmtId="0">
      <sharedItems containsSemiMixedTypes="0" containsString="0" containsNumber="1" containsInteger="1" minValue="20" maxValue="95"/>
    </cacheField>
    <cacheField name="tradefree" numFmtId="0">
      <sharedItems containsSemiMixedTypes="0" containsString="0" containsNumber="1" minValue="44.2" maxValue="88"/>
    </cacheField>
    <cacheField name="population" numFmtId="0">
      <sharedItems containsSemiMixedTypes="0" containsString="0" containsNumber="1" containsInteger="1" minValue="1314545" maxValue="148160042"/>
    </cacheField>
    <cacheField name="lpop" numFmtId="0">
      <sharedItems containsSemiMixedTypes="0" containsString="0" containsNumber="1" minValue="14.089001156114996" maxValue="18.813803612339424"/>
    </cacheField>
    <cacheField name="Industrial" numFmtId="0">
      <sharedItems containsSemiMixedTypes="0" containsString="0" containsNumber="1" minValue="0.253719007" maxValue="0.66096129999999997"/>
    </cacheField>
    <cacheField name="cropprod" numFmtId="0">
      <sharedItems containsSemiMixedTypes="0" containsString="0" containsNumber="1" minValue="65.58" maxValue="225.42"/>
    </cacheField>
    <cacheField name="wwtreatment" numFmtId="0">
      <sharedItems containsSemiMixedTypes="0" containsString="0" containsNumber="1" minValue="21.799999237061002" maxValue="97.8"/>
    </cacheField>
    <cacheField name="urbanization" numFmtId="0">
      <sharedItems containsSemiMixedTypes="0" containsString="0" containsNumber="1" minValue="53.889000000000003" maxValue="97.876000000000005"/>
    </cacheField>
    <cacheField name="hydroeprod" numFmtId="0">
      <sharedItems containsSemiMixedTypes="0" containsString="0" containsNumber="1" minValue="2.1970778864110734E-2" maxValue="74.452302915301019"/>
    </cacheField>
    <cacheField name="GDPpcap" numFmtId="0">
      <sharedItems containsSemiMixedTypes="0" containsString="0" containsNumber="1" minValue="5321.3967903899102" maxValue="61174.545146423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n v="7551.5"/>
    <n v="8.9295014980063971"/>
    <n v="739.74300000000005"/>
    <n v="6.6063028285792447"/>
    <n v="10.469606384459418"/>
    <n v="90"/>
    <n v="90"/>
    <n v="77.8"/>
    <n v="10156637"/>
    <n v="16.133637941383707"/>
    <n v="0.44216592399999999"/>
    <n v="98.156874999999985"/>
    <n v="30.340000152588001"/>
    <n v="96.850999999999999"/>
    <n v="0.31808139689637732"/>
    <n v="35719.813364012603"/>
  </r>
  <r>
    <x v="0"/>
    <x v="1"/>
    <n v="7689.7"/>
    <n v="8.9476370500352029"/>
    <n v="752.13800000000003"/>
    <n v="6.6229198177521207"/>
    <n v="10.483460810005134"/>
    <n v="69"/>
    <n v="90"/>
    <n v="77.8"/>
    <n v="10181245"/>
    <n v="16.136057860233539"/>
    <n v="0.44206931999999999"/>
    <n v="97.326249999999987"/>
    <n v="34.599998474121001"/>
    <n v="96.924000000000007"/>
    <n v="0.39172371277019302"/>
    <n v="36955.630407709097"/>
  </r>
  <r>
    <x v="0"/>
    <x v="2"/>
    <n v="7479.8"/>
    <n v="8.9199613326431422"/>
    <n v="730.64200000000005"/>
    <n v="6.5939235997058567"/>
    <n v="10.51747329386686"/>
    <n v="68"/>
    <n v="90"/>
    <n v="77.8"/>
    <n v="10203008"/>
    <n v="16.138193136740249"/>
    <n v="0.44756252600000002"/>
    <n v="98.987499999999997"/>
    <n v="38.040000915527003"/>
    <n v="96.995999999999995"/>
    <n v="0.47395674687785561"/>
    <n v="37605.221902428399"/>
  </r>
  <r>
    <x v="0"/>
    <x v="3"/>
    <n v="7211.7"/>
    <n v="8.8834599861202435"/>
    <n v="703.22640000000001"/>
    <n v="6.5556788883283756"/>
    <n v="10.534898200118732"/>
    <n v="53"/>
    <n v="90"/>
    <n v="77.8"/>
    <n v="10226419"/>
    <n v="16.140485027770545"/>
    <n v="0.454296806"/>
    <n v="95.664999999999992"/>
    <n v="38.69"/>
    <n v="97.064999999999998"/>
    <n v="0.40903965645466983"/>
    <n v="38856.066503139198"/>
  </r>
  <r>
    <x v="0"/>
    <x v="4"/>
    <n v="7536.2"/>
    <n v="8.9274733551821708"/>
    <n v="732.94839999999999"/>
    <n v="6.5970753037743837"/>
    <n v="10.567619495552302"/>
    <n v="54"/>
    <n v="90"/>
    <n v="77.8"/>
    <n v="10251250"/>
    <n v="16.142910207332758"/>
    <n v="0.46120360100000002"/>
    <n v="102.31"/>
    <n v="41.167400360107003"/>
    <n v="97.129000000000005"/>
    <n v="0.55573677406883892"/>
    <n v="40170.4157488907"/>
  </r>
  <r>
    <x v="0"/>
    <x v="5"/>
    <n v="6995"/>
    <n v="8.8529508870995812"/>
    <n v="677.87459999999999"/>
    <n v="6.5189623150817591"/>
    <n v="10.600886077035661"/>
    <n v="53"/>
    <n v="90"/>
    <n v="78"/>
    <n v="10286570"/>
    <n v="16.146349718908994"/>
    <n v="0.45351981600000002"/>
    <n v="89.02"/>
    <n v="45.732498168945"/>
    <n v="97.186000000000007"/>
    <n v="0.56094024269251319"/>
    <n v="40357.371594164098"/>
  </r>
  <r>
    <x v="0"/>
    <x v="6"/>
    <n v="6738.4"/>
    <n v="8.8155777870011534"/>
    <n v="650.1182"/>
    <n v="6.477154192511521"/>
    <n v="10.605529348317253"/>
    <n v="61"/>
    <n v="90"/>
    <n v="79.599999999999994"/>
    <n v="10332785"/>
    <n v="16.150832407857209"/>
    <n v="0.44620222199999998"/>
    <n v="97.79"/>
    <n v="47.640399932861001"/>
    <n v="97.241"/>
    <n v="0.44477940177170461"/>
    <n v="40892.2142513664"/>
  </r>
  <r>
    <x v="0"/>
    <x v="7"/>
    <n v="6665.9"/>
    <n v="8.8047602572550119"/>
    <n v="639.78110000000004"/>
    <n v="6.4611260865976883"/>
    <n v="10.618694963307725"/>
    <n v="66"/>
    <n v="90"/>
    <n v="81.400000000000006"/>
    <n v="10376133"/>
    <n v="16.155018822937901"/>
    <n v="0.44016516999999999"/>
    <n v="98.03"/>
    <n v="51.394199371337997"/>
    <n v="97.296000000000006"/>
    <n v="0.29559244144995872"/>
    <n v="41036.729363277598"/>
  </r>
  <r>
    <x v="0"/>
    <x v="8"/>
    <n v="6447.1"/>
    <n v="8.7713856962807544"/>
    <n v="615.17439999999999"/>
    <n v="6.4219058048418658"/>
    <n v="10.622222782791674"/>
    <n v="71"/>
    <n v="90"/>
    <n v="79.8"/>
    <n v="10421137"/>
    <n v="16.159346705419193"/>
    <n v="0.43811223900000001"/>
    <n v="108.78"/>
    <n v="53.192901611327997"/>
    <n v="97.35"/>
    <n v="0.37580169051486018"/>
    <n v="42344.694197948404"/>
  </r>
  <r>
    <x v="0"/>
    <x v="9"/>
    <n v="6388.7"/>
    <n v="8.7622860837947716"/>
    <n v="605.74279999999999"/>
    <n v="6.4064554735343728"/>
    <n v="10.653598407649339"/>
    <n v="76"/>
    <n v="90"/>
    <n v="80.2"/>
    <n v="10478617"/>
    <n v="16.164847262500082"/>
    <n v="0.44556346600000002"/>
    <n v="100.89"/>
    <n v="54.396701812743999"/>
    <n v="97.403000000000006"/>
    <n v="0.33602072127781213"/>
    <n v="42994.360038814797"/>
  </r>
  <r>
    <x v="0"/>
    <x v="10"/>
    <n v="6444.8"/>
    <n v="8.7710288830841883"/>
    <n v="606.88499999999999"/>
    <n v="6.4083393167677096"/>
    <n v="10.668824224185199"/>
    <n v="75"/>
    <n v="90"/>
    <n v="82.4"/>
    <n v="10547958"/>
    <n v="16.171442844649889"/>
    <n v="0.45097029999999999"/>
    <n v="90.33"/>
    <n v="57.363998413086001"/>
    <n v="97.453999999999994"/>
    <n v="0.42561767913880588"/>
    <n v="43782.135925748"/>
  </r>
  <r>
    <x v="0"/>
    <x v="11"/>
    <n v="6217.1"/>
    <n v="8.7350588390683992"/>
    <n v="581.16930000000002"/>
    <n v="6.3650421085529025"/>
    <n v="10.686981157592299"/>
    <n v="74"/>
    <n v="80"/>
    <n v="86.6"/>
    <n v="10625700"/>
    <n v="16.178786152957549"/>
    <n v="0.43304240599999999"/>
    <n v="95.35"/>
    <n v="68.704902648925994"/>
    <n v="97.504999999999995"/>
    <n v="0.44442921122383694"/>
    <n v="44960.7952703786"/>
  </r>
  <r>
    <x v="0"/>
    <x v="12"/>
    <n v="6129.2"/>
    <n v="8.7208195147040204"/>
    <n v="568.63699999999994"/>
    <n v="6.3432422692067307"/>
    <n v="10.713546172809234"/>
    <n v="73"/>
    <n v="80"/>
    <n v="86"/>
    <n v="10709973"/>
    <n v="16.186685921412352"/>
    <n v="0.43542961600000002"/>
    <n v="92.66"/>
    <n v="70.977699279785"/>
    <n v="97.555000000000007"/>
    <n v="0.49053037100845864"/>
    <n v="44956.358121602803"/>
  </r>
  <r>
    <x v="0"/>
    <x v="13"/>
    <n v="6005.4"/>
    <n v="8.7004143434530281"/>
    <n v="552.98649999999998"/>
    <n v="6.3153335889277855"/>
    <n v="10.713447478653293"/>
    <n v="71"/>
    <n v="80"/>
    <n v="85.8"/>
    <n v="10796493"/>
    <n v="16.194731917138547"/>
    <n v="0.429256264"/>
    <n v="99.95"/>
    <n v="72.776496887207003"/>
    <n v="97.602999999999994"/>
    <n v="0.36523172171124424"/>
    <n v="43591.2643262036"/>
  </r>
  <r>
    <x v="0"/>
    <x v="14"/>
    <n v="5953.12"/>
    <n v="8.6916707308538008"/>
    <n v="544.22360000000003"/>
    <n v="6.2993601918182591"/>
    <n v="10.682612049771738"/>
    <n v="73"/>
    <n v="80"/>
    <n v="87.5"/>
    <n v="10895586"/>
    <n v="16.203868311054865"/>
    <n v="0.40385667800000002"/>
    <n v="98.67"/>
    <n v="74.975954496976996"/>
    <n v="97.650999999999996"/>
    <n v="0.33250562168959746"/>
    <n v="44380.1766327308"/>
  </r>
  <r>
    <x v="0"/>
    <x v="15"/>
    <n v="5082.3500000000004"/>
    <n v="8.5335290320320603"/>
    <n v="461.45069999999998"/>
    <n v="6.1343752226678516"/>
    <n v="10.700548176486118"/>
    <n v="71"/>
    <n v="80"/>
    <n v="87.6"/>
    <n v="11038264"/>
    <n v="16.216878340071904"/>
    <n v="0.41616973400000001"/>
    <n v="100.03"/>
    <n v="77.194661170537998"/>
    <n v="97.697999999999993"/>
    <n v="0.22019008245893903"/>
    <n v="44594.304459271698"/>
  </r>
  <r>
    <x v="0"/>
    <x v="16"/>
    <n v="5300.53"/>
    <n v="8.5755620945405457"/>
    <n v="478.15589999999997"/>
    <n v="6.1699368299435164"/>
    <n v="10.705361427146558"/>
    <n v="71"/>
    <n v="80"/>
    <n v="87.1"/>
    <n v="11106932"/>
    <n v="16.223079975865279"/>
    <n v="0.48125025500000002"/>
    <n v="88.36"/>
    <n v="75"/>
    <n v="97.744"/>
    <n v="0.43738743705663985"/>
    <n v="44422.653248885297"/>
  </r>
  <r>
    <x v="0"/>
    <x v="17"/>
    <n v="4829.05"/>
    <n v="8.4824050399305211"/>
    <n v="432.94299999999998"/>
    <n v="6.0706060796143575"/>
    <n v="10.701504826616539"/>
    <n v="75"/>
    <n v="80"/>
    <n v="86.8"/>
    <n v="11159407"/>
    <n v="16.227793377304945"/>
    <n v="0.498281009"/>
    <n v="94.55"/>
    <n v="76.5"/>
    <n v="97.789000000000001"/>
    <n v="0.4624896548366681"/>
    <n v="44302.484274143098"/>
  </r>
  <r>
    <x v="0"/>
    <x v="18"/>
    <n v="4556.76"/>
    <n v="8.4243671236491871"/>
    <n v="406.0838"/>
    <n v="6.0065595422442568"/>
    <n v="10.698796032883985"/>
    <n v="74.2"/>
    <n v="80"/>
    <n v="87.8"/>
    <n v="11209057"/>
    <n v="16.232232670189696"/>
    <n v="0.51307075800000002"/>
    <n v="105.59"/>
    <n v="78.3"/>
    <n v="97.832999999999998"/>
    <n v="0.40838018516964564"/>
    <n v="44659.639415343598"/>
  </r>
  <r>
    <x v="0"/>
    <x v="19"/>
    <n v="3994.12"/>
    <n v="8.2925785585920178"/>
    <n v="353.83960000000002"/>
    <n v="5.8688437031049894"/>
    <n v="10.706825451365665"/>
    <n v="75"/>
    <n v="80"/>
    <n v="88"/>
    <n v="11274196"/>
    <n v="16.238027132606476"/>
    <n v="0.50567588350000003"/>
    <n v="99.96"/>
    <n v="80.400000000000006"/>
    <n v="97.876000000000005"/>
    <n v="0.45723816644619547"/>
    <n v="45174.010819261101"/>
  </r>
  <r>
    <x v="1"/>
    <x v="0"/>
    <n v="2569.6999999999998"/>
    <n v="7.8515444395581016"/>
    <n v="248.27279999999999"/>
    <n v="5.5145281416082828"/>
    <n v="9.5076994804294408"/>
    <n v="50"/>
    <n v="70"/>
    <n v="75"/>
    <n v="10315241"/>
    <n v="16.149133068247515"/>
    <n v="0.38210050600000001"/>
    <n v="107.07"/>
    <n v="70.900000000000006"/>
    <n v="74.513000000000005"/>
    <n v="3.085094715071369"/>
    <n v="14047.8433198682"/>
  </r>
  <r>
    <x v="1"/>
    <x v="1"/>
    <n v="2492.5"/>
    <n v="7.8210415018359933"/>
    <n v="241.09289999999999"/>
    <n v="5.4851823363918379"/>
    <n v="9.5502241626142528"/>
    <n v="50"/>
    <n v="70"/>
    <n v="76"/>
    <n v="10304131"/>
    <n v="16.148055440754774"/>
    <n v="0.39961296200000002"/>
    <n v="102.76"/>
    <n v="71.099999999999994"/>
    <n v="74.382000000000005"/>
    <n v="2.6457168662503698"/>
    <n v="13979.362974546701"/>
  </r>
  <r>
    <x v="1"/>
    <x v="2"/>
    <n v="2276.8000000000002"/>
    <n v="7.7305262273355879"/>
    <n v="220.55080000000001"/>
    <n v="5.3961280538397682"/>
    <n v="9.5453374478359141"/>
    <n v="54"/>
    <n v="70"/>
    <n v="77.400000000000006"/>
    <n v="10294373"/>
    <n v="16.147107993238201"/>
    <n v="0.39570854599999999"/>
    <n v="103.41"/>
    <n v="72"/>
    <n v="74.251000000000005"/>
    <n v="2.1601881653874724"/>
    <n v="13946.6180704246"/>
  </r>
  <r>
    <x v="1"/>
    <x v="3"/>
    <n v="1975.8"/>
    <n v="7.5887286586103739"/>
    <n v="191.70590000000001"/>
    <n v="5.2559624268341185"/>
    <n v="9.5429923256304416"/>
    <n v="52"/>
    <n v="70"/>
    <n v="79.8"/>
    <n v="10283860"/>
    <n v="16.146086233895247"/>
    <n v="0.41455906300000001"/>
    <n v="109.26"/>
    <n v="72.2"/>
    <n v="74.12"/>
    <n v="2.6200533050702162"/>
    <n v="14160.912375195199"/>
  </r>
  <r>
    <x v="1"/>
    <x v="4"/>
    <n v="1918"/>
    <n v="7.5590382554433839"/>
    <n v="186.4059"/>
    <n v="5.2279265541110806"/>
    <n v="9.5582407984484732"/>
    <n v="48"/>
    <n v="70"/>
    <n v="72"/>
    <n v="10255063"/>
    <n v="16.143282092814459"/>
    <n v="0.43982923899999998"/>
    <n v="104.48"/>
    <n v="64"/>
    <n v="73.988"/>
    <n v="2.4111588100560959"/>
    <n v="14806.5834697881"/>
  </r>
  <r>
    <x v="1"/>
    <x v="5"/>
    <n v="1838.7"/>
    <n v="7.5168140791597962"/>
    <n v="179.01849999999999"/>
    <n v="5.1874891524556173"/>
    <n v="9.6028271898848363"/>
    <n v="46"/>
    <n v="70"/>
    <n v="72.8"/>
    <n v="10216605"/>
    <n v="16.1395248957711"/>
    <n v="0.43657215999999999"/>
    <n v="108.15"/>
    <n v="65.099998474120994"/>
    <n v="73.876999999999995"/>
    <n v="2.7669262063205537"/>
    <n v="15294.6292874275"/>
  </r>
  <r>
    <x v="1"/>
    <x v="6"/>
    <n v="1908.2"/>
    <n v="7.553915668317746"/>
    <n v="186.12479999999999"/>
    <n v="5.2264174164569202"/>
    <n v="9.6352570187906164"/>
    <n v="43"/>
    <n v="70"/>
    <n v="73"/>
    <n v="10196916"/>
    <n v="16.137595879595455"/>
    <n v="0.43464381600000002"/>
    <n v="91.48"/>
    <n v="69.800003051757997"/>
    <n v="73.808999999999997"/>
    <n v="3.2791631028357129"/>
    <n v="15577.392204707199"/>
  </r>
  <r>
    <x v="1"/>
    <x v="7"/>
    <n v="2116.1"/>
    <n v="7.6573300508407254"/>
    <n v="206.6678"/>
    <n v="5.3311126732269587"/>
    <n v="9.6535759244590906"/>
    <n v="39"/>
    <n v="70"/>
    <n v="73.599999999999994"/>
    <n v="10193998"/>
    <n v="16.137309673688264"/>
    <n v="0.43716253100000002"/>
    <n v="75.97"/>
    <n v="70.699996948242003"/>
    <n v="73.739999999999995"/>
    <n v="1.6699671561051004"/>
    <n v="16143.263640186"/>
  </r>
  <r>
    <x v="1"/>
    <x v="8"/>
    <n v="2028"/>
    <n v="7.6148053647110734"/>
    <n v="198.05770000000001"/>
    <n v="5.2885584023830958"/>
    <n v="9.6892581295725826"/>
    <n v="37"/>
    <n v="70"/>
    <n v="73.400000000000006"/>
    <n v="10197101"/>
    <n v="16.137614022171292"/>
    <n v="0.446478123"/>
    <n v="111.56"/>
    <n v="71.099998474120994"/>
    <n v="73.671000000000006"/>
    <n v="2.4095954171142142"/>
    <n v="16930.189702474599"/>
  </r>
  <r>
    <x v="1"/>
    <x v="9"/>
    <n v="1948.9"/>
    <n v="7.5750203898279782"/>
    <n v="189.98519999999999"/>
    <n v="5.2469461743896915"/>
    <n v="9.7368536801721781"/>
    <n v="39"/>
    <n v="70"/>
    <n v="76.8"/>
    <n v="10211216"/>
    <n v="16.138997281971761"/>
    <n v="0.47050425699999998"/>
    <n v="100.58"/>
    <n v="73"/>
    <n v="73.602000000000004"/>
    <n v="2.9048833774761689"/>
    <n v="18011.386698786999"/>
  </r>
  <r>
    <x v="1"/>
    <x v="10"/>
    <n v="1936.9"/>
    <n v="7.5688440358481932"/>
    <n v="188.07390000000001"/>
    <n v="5.2368349706986219"/>
    <n v="9.7987594312518773"/>
    <n v="42"/>
    <n v="70"/>
    <n v="82.4"/>
    <n v="10238905"/>
    <n v="16.14170523826408"/>
    <n v="0.52233220800000002"/>
    <n v="87.86"/>
    <n v="72"/>
    <n v="73.533000000000001"/>
    <n v="3.0482702560547015"/>
    <n v="19193.754821926101"/>
  </r>
  <r>
    <x v="1"/>
    <x v="11"/>
    <n v="1969.3"/>
    <n v="7.5854334286381508"/>
    <n v="190.13200000000001"/>
    <n v="5.2477185677846672"/>
    <n v="9.862340235412864"/>
    <n v="43"/>
    <n v="70"/>
    <n v="86.6"/>
    <n v="10298828"/>
    <n v="16.147540660317933"/>
    <n v="0.523068321"/>
    <n v="95.81"/>
    <n v="73.099999999999994"/>
    <n v="73.462999999999994"/>
    <n v="2.3802470261154918"/>
    <n v="20151.178121323901"/>
  </r>
  <r>
    <x v="1"/>
    <x v="12"/>
    <n v="1988.3"/>
    <n v="7.5950352812640354"/>
    <n v="190.71940000000001"/>
    <n v="5.2508032378988823"/>
    <n v="9.9110180332251669"/>
    <n v="48"/>
    <n v="70"/>
    <n v="86"/>
    <n v="10384603"/>
    <n v="16.155834786347864"/>
    <n v="0.51623516899999999"/>
    <n v="106.5"/>
    <n v="75.599999999999994"/>
    <n v="73.394000000000005"/>
    <n v="2.4299177621705983"/>
    <n v="20520.779961968099"/>
  </r>
  <r>
    <x v="1"/>
    <x v="13"/>
    <n v="1947.2"/>
    <n v="7.5741477222332625"/>
    <n v="185.65710000000001"/>
    <n v="5.2239014238993464"/>
    <n v="9.9291933084048498"/>
    <n v="52"/>
    <n v="70"/>
    <n v="85.8"/>
    <n v="10443936"/>
    <n v="16.161532080862045"/>
    <n v="0.51624959500000001"/>
    <n v="103.13"/>
    <n v="75.900000000000006"/>
    <n v="73.323999999999998"/>
    <n v="2.9755488043904355"/>
    <n v="19424.2730588798"/>
  </r>
  <r>
    <x v="1"/>
    <x v="14"/>
    <n v="1950.7"/>
    <n v="7.5759435615008872"/>
    <n v="185.1371"/>
    <n v="5.2210966316944134"/>
    <n v="9.8742787515693013"/>
    <n v="52"/>
    <n v="65"/>
    <n v="87.5"/>
    <n v="10474410"/>
    <n v="16.164445697603849"/>
    <n v="0.58096920699999999"/>
    <n v="91.19"/>
    <n v="77"/>
    <n v="73.254999999999995"/>
    <n v="3.2691766691672917"/>
    <n v="19808.071091251801"/>
  </r>
  <r>
    <x v="1"/>
    <x v="15"/>
    <n v="1886.6"/>
    <n v="7.5425315462157529"/>
    <n v="178.54509999999999"/>
    <n v="5.1848412303706883"/>
    <n v="9.8938447644950376"/>
    <n v="49"/>
    <n v="65"/>
    <n v="87.6"/>
    <n v="10496088"/>
    <n v="16.166513174277203"/>
    <n v="0.614623429"/>
    <n v="107.62"/>
    <n v="78.2"/>
    <n v="73.185000000000002"/>
    <n v="2.262146215543468"/>
    <n v="20118.5878140405"/>
  </r>
  <r>
    <x v="1"/>
    <x v="16"/>
    <n v="1840.8"/>
    <n v="7.5179555387211563"/>
    <n v="173.9674"/>
    <n v="5.1588679253393019"/>
    <n v="9.9093994335814095"/>
    <n v="46"/>
    <n v="70"/>
    <n v="87.1"/>
    <n v="10510785"/>
    <n v="16.167912430834612"/>
    <n v="0.61623193700000001"/>
    <n v="90.92"/>
    <n v="78.099999999999994"/>
    <n v="73.197000000000003"/>
    <n v="2.4559622550094016"/>
    <n v="19929.7640673633"/>
  </r>
  <r>
    <x v="1"/>
    <x v="17"/>
    <n v="1650.4"/>
    <n v="7.4087729617570419"/>
    <n v="155.89619999999999"/>
    <n v="5.0491904011675635"/>
    <n v="9.8999695750717081"/>
    <n v="44"/>
    <n v="70"/>
    <n v="86.8"/>
    <n v="10514272"/>
    <n v="16.168244130295115"/>
    <n v="0.61683109800000002"/>
    <n v="103.37"/>
    <n v="80"/>
    <n v="73.290000000000006"/>
    <n v="3.1787740675286025"/>
    <n v="19826.7919430607"/>
  </r>
  <r>
    <x v="1"/>
    <x v="18"/>
    <n v="1649.7"/>
    <n v="7.4083487321818788"/>
    <n v="155.7627"/>
    <n v="5.0483336952742608"/>
    <n v="9.894789430466755"/>
    <n v="45.3"/>
    <n v="70"/>
    <n v="87.8"/>
    <n v="10525347"/>
    <n v="16.16929690611039"/>
    <n v="0.66096129999999997"/>
    <n v="118.35"/>
    <n v="79.900000000000006"/>
    <n v="73.384"/>
    <n v="2.243348688540002"/>
    <n v="20343.6837534468"/>
  </r>
  <r>
    <x v="1"/>
    <x v="19"/>
    <n v="1603.1"/>
    <n v="7.3796945336956279"/>
    <n v="151.2159"/>
    <n v="5.0187086169467996"/>
    <n v="9.9205257620266885"/>
    <n v="48"/>
    <n v="75"/>
    <n v="88"/>
    <n v="10546059"/>
    <n v="16.171262793595115"/>
    <n v="0.63889619899999994"/>
    <n v="107.02"/>
    <n v="80.8"/>
    <n v="73.477000000000004"/>
    <n v="2.1727026241890193"/>
    <n v="21381.703080832001"/>
  </r>
  <r>
    <x v="2"/>
    <x v="0"/>
    <n v="961"/>
    <n v="6.8679744089702925"/>
    <n v="182.8783"/>
    <n v="5.2088209042902589"/>
    <n v="10.802080232402702"/>
    <n v="90"/>
    <n v="90"/>
    <n v="77.8"/>
    <n v="5263074"/>
    <n v="15.476225824658881"/>
    <n v="0.38906880100000002"/>
    <n v="101.56"/>
    <n v="87.56"/>
    <n v="85.006"/>
    <n v="3.5459669291926392E-2"/>
    <n v="50262.225502985399"/>
  </r>
  <r>
    <x v="2"/>
    <x v="1"/>
    <n v="932.5"/>
    <n v="6.837869151517971"/>
    <n v="176.68639999999999"/>
    <n v="5.1743764097534957"/>
    <n v="10.825009089921984"/>
    <n v="93"/>
    <n v="90"/>
    <n v="77.8"/>
    <n v="5284991"/>
    <n v="15.480381474352196"/>
    <n v="0.41406769999999998"/>
    <n v="105.81"/>
    <n v="88.228821999999994"/>
    <n v="85.033000000000001"/>
    <n v="4.2874873067809995E-2"/>
    <n v="51685.980516732299"/>
  </r>
  <r>
    <x v="2"/>
    <x v="2"/>
    <n v="753.8"/>
    <n v="6.6251270808330354"/>
    <n v="142.21619999999999"/>
    <n v="4.9573484349309211"/>
    <n v="10.852941853834194"/>
    <n v="93"/>
    <n v="90"/>
    <n v="77.8"/>
    <n v="5304219"/>
    <n v="15.484013099588203"/>
    <n v="0.41035539399999998"/>
    <n v="104.85"/>
    <n v="89.010900000000007"/>
    <n v="85.06"/>
    <n v="6.5672658283268057E-2"/>
    <n v="52640.939520155604"/>
  </r>
  <r>
    <x v="2"/>
    <x v="3"/>
    <n v="700.9"/>
    <n v="6.5523652235062793"/>
    <n v="131.70419999999999"/>
    <n v="4.8805584989013315"/>
    <n v="10.871249413867197"/>
    <n v="99"/>
    <n v="90"/>
    <n v="77.8"/>
    <n v="5321799"/>
    <n v="15.48732196205007"/>
    <n v="0.40626003599999999"/>
    <n v="100.71"/>
    <n v="87.900001525879006"/>
    <n v="85.085999999999999"/>
    <n v="7.9650565262076062E-2"/>
    <n v="54013.777978609098"/>
  </r>
  <r>
    <x v="2"/>
    <x v="4"/>
    <n v="726.2"/>
    <n v="6.5878254589802356"/>
    <n v="135.96209999999999"/>
    <n v="4.9123761704279607"/>
    <n v="10.89699444075378"/>
    <n v="100"/>
    <n v="90"/>
    <n v="77.8"/>
    <n v="5339616"/>
    <n v="15.490664298238363"/>
    <n v="0.41356974000000002"/>
    <n v="103.51"/>
    <n v="87.8"/>
    <n v="85.1"/>
    <n v="8.3210828502482445E-2"/>
    <n v="55850.636429635801"/>
  </r>
  <r>
    <x v="2"/>
    <x v="5"/>
    <n v="707.5"/>
    <n v="6.5617376295173928"/>
    <n v="132.04400000000001"/>
    <n v="4.8831352003764916"/>
    <n v="10.930436199770572"/>
    <n v="100"/>
    <n v="90"/>
    <n v="78"/>
    <n v="5358783"/>
    <n v="15.494247455027917"/>
    <n v="0.41277770899999999"/>
    <n v="100.33"/>
    <n v="87.610000009999993"/>
    <n v="85.15"/>
    <n v="7.4213469744758676E-2"/>
    <n v="56108.962719463299"/>
  </r>
  <r>
    <x v="2"/>
    <x v="6"/>
    <n v="667.9"/>
    <n v="6.50413846173159"/>
    <n v="124.3113"/>
    <n v="4.822788903475594"/>
    <n v="10.935050842020287"/>
    <n v="98"/>
    <n v="90"/>
    <n v="79.599999999999994"/>
    <n v="5375931"/>
    <n v="15.497442326281327"/>
    <n v="0.39708052799999999"/>
    <n v="95.71"/>
    <n v="88.529999970000006"/>
    <n v="85.25"/>
    <n v="8.1451879756662515E-2"/>
    <n v="56190.814522353299"/>
  </r>
  <r>
    <x v="2"/>
    <x v="7"/>
    <n v="651.20000000000005"/>
    <n v="6.4788168146883303"/>
    <n v="120.8843"/>
    <n v="4.7948338898003628"/>
    <n v="10.936508579860822"/>
    <n v="95"/>
    <n v="90"/>
    <n v="81.400000000000006"/>
    <n v="5390574"/>
    <n v="15.500162430721643"/>
    <n v="0.39630128199999998"/>
    <n v="99.4"/>
    <n v="89.114999984999997"/>
    <n v="85.36"/>
    <n v="4.5468323734464987E-2"/>
    <n v="56256.767611139097"/>
  </r>
  <r>
    <x v="2"/>
    <x v="8"/>
    <n v="677.2"/>
    <n v="6.5179666502589804"/>
    <n v="125.3433"/>
    <n v="4.8310563728367315"/>
    <n v="10.937681625916545"/>
    <n v="95"/>
    <n v="90"/>
    <n v="79.8"/>
    <n v="5404523"/>
    <n v="15.502746753542171"/>
    <n v="0.38871157699999997"/>
    <n v="102.53"/>
    <n v="89.757499992500001"/>
    <n v="85.566000000000003"/>
    <n v="6.6772183203086366E-2"/>
    <n v="57608.734894508299"/>
  </r>
  <r>
    <x v="2"/>
    <x v="9"/>
    <n v="643.79999999999995"/>
    <n v="6.467388118864708"/>
    <n v="118.745"/>
    <n v="4.7769783367651408"/>
    <n v="10.961429482660769"/>
    <n v="95"/>
    <n v="90"/>
    <n v="80.2"/>
    <n v="5419432"/>
    <n v="15.505501570876264"/>
    <n v="0.39166416399999998"/>
    <n v="101.97"/>
    <n v="89.728749996250002"/>
    <n v="85.855999999999995"/>
    <n v="6.345527782375987E-2"/>
    <n v="58792.671381824301"/>
  </r>
  <r>
    <x v="2"/>
    <x v="10"/>
    <n v="675.8"/>
    <n v="6.5158971742801892"/>
    <n v="124.1301"/>
    <n v="4.8213302091345565"/>
    <n v="10.981772489755429"/>
    <n v="95"/>
    <n v="90"/>
    <n v="82.4"/>
    <n v="5437272"/>
    <n v="15.508788022465463"/>
    <n v="0.40418212799999997"/>
    <n v="95.49"/>
    <n v="89.71437499812501"/>
    <n v="86.097999999999999"/>
    <n v="5.0426432220297732E-2"/>
    <n v="60892.766609424601"/>
  </r>
  <r>
    <x v="2"/>
    <x v="11"/>
    <n v="570.6"/>
    <n v="6.3466884387793998"/>
    <n v="104.3159"/>
    <n v="4.6474237952587538"/>
    <n v="11.016869671757398"/>
    <n v="95"/>
    <n v="90"/>
    <n v="86.6"/>
    <n v="5461438"/>
    <n v="15.513222683008678"/>
    <n v="0.40422078500000003"/>
    <n v="96.71"/>
    <n v="89.707187499062513"/>
    <n v="86.293000000000006"/>
    <n v="7.1217824804150981E-2"/>
    <n v="61174.545146423501"/>
  </r>
  <r>
    <x v="2"/>
    <x v="12"/>
    <n v="696"/>
    <n v="6.5453496603344199"/>
    <n v="126.5977"/>
    <n v="4.8410143420884895"/>
    <n v="11.021486452997959"/>
    <n v="95"/>
    <n v="90"/>
    <n v="86"/>
    <n v="5493621"/>
    <n v="15.519098158911268"/>
    <n v="0.40098450099999999"/>
    <n v="104.76"/>
    <n v="89.703593749531251"/>
    <n v="86.486999999999995"/>
    <n v="7.1007209962857767E-2"/>
    <n v="60504.7752990886"/>
  </r>
  <r>
    <x v="2"/>
    <x v="13"/>
    <n v="659.7"/>
    <n v="6.4917851862288254"/>
    <n v="119.37269999999999"/>
    <n v="4.7822505315995762"/>
    <n v="11.010477571467527"/>
    <n v="94"/>
    <n v="95"/>
    <n v="85.8"/>
    <n v="5523095"/>
    <n v="15.524448949532061"/>
    <n v="0.42321584200000001"/>
    <n v="112.93"/>
    <n v="89.7"/>
    <n v="86.653999999999996"/>
    <n v="5.222219168292884E-2"/>
    <n v="57229.0516378881"/>
  </r>
  <r>
    <x v="2"/>
    <x v="14"/>
    <n v="808.9"/>
    <n v="6.6956753000239067"/>
    <n v="145.6207"/>
    <n v="4.9810052959870124"/>
    <n v="10.954816944199765"/>
    <n v="93"/>
    <n v="90"/>
    <n v="87.5"/>
    <n v="5547683"/>
    <n v="15.528890921077156"/>
    <n v="0.44944041499999998"/>
    <n v="99.9"/>
    <n v="90.4"/>
    <n v="86.795000000000002"/>
    <n v="5.4037362976686737E-2"/>
    <n v="58041.411224560099"/>
  </r>
  <r>
    <x v="2"/>
    <x v="15"/>
    <n v="865.7"/>
    <n v="6.7635384282217279"/>
    <n v="155.06059999999999"/>
    <n v="5.0438160082532093"/>
    <n v="10.968912021391709"/>
    <n v="93"/>
    <n v="90"/>
    <n v="87.6"/>
    <n v="5570572"/>
    <n v="15.533008299629106"/>
    <n v="0.48006169100000001"/>
    <n v="101.86"/>
    <n v="90.8"/>
    <n v="86.956999999999994"/>
    <n v="4.8255698430270513E-2"/>
    <n v="58575.618916291503"/>
  </r>
  <r>
    <x v="2"/>
    <x v="16"/>
    <n v="728.5"/>
    <n v="6.5909876256352593"/>
    <n v="129.8365"/>
    <n v="4.8662759665891588"/>
    <n v="10.978073829539406"/>
    <n v="93"/>
    <n v="90"/>
    <n v="87.1"/>
    <n v="5591572"/>
    <n v="15.536771022055307"/>
    <n v="0.48645316599999999"/>
    <n v="104.43"/>
    <n v="90.7"/>
    <n v="87.141999999999996"/>
    <n v="5.5372789159962223E-2"/>
    <n v="58487.786365096501"/>
  </r>
  <r>
    <x v="2"/>
    <x v="17"/>
    <n v="1009.2999999999998"/>
    <n v="6.9170123002448136"/>
    <n v="179.0128"/>
    <n v="5.1874573116640406"/>
    <n v="10.976573231338532"/>
    <n v="94"/>
    <n v="90"/>
    <n v="86.8"/>
    <n v="5614932"/>
    <n v="15.540940035662826"/>
    <n v="0.49845821000000001"/>
    <n v="103.6"/>
    <n v="90.94"/>
    <n v="87.292000000000002"/>
    <n v="3.741760930259333E-2"/>
    <n v="58788.081787016701"/>
  </r>
  <r>
    <x v="2"/>
    <x v="18"/>
    <n v="989.2"/>
    <n v="6.8968965356472616"/>
    <n v="174.64089999999999"/>
    <n v="5.1627318656869523"/>
    <n v="10.981694422645187"/>
    <n v="93.7"/>
    <n v="90"/>
    <n v="87.8"/>
    <n v="5643475"/>
    <n v="15.546010568492928"/>
    <n v="0.51673242100000005"/>
    <n v="112.08"/>
    <n v="91.03"/>
    <n v="87.41"/>
    <n v="4.6607009694258017E-2"/>
    <n v="59437.9338973302"/>
  </r>
  <r>
    <x v="2"/>
    <x v="19"/>
    <n v="811.8"/>
    <n v="6.6992540044047972"/>
    <n v="142.70410000000001"/>
    <n v="4.9607732556748116"/>
    <n v="10.992687919321336"/>
    <n v="91"/>
    <n v="95"/>
    <n v="88"/>
    <n v="5683483"/>
    <n v="15.553074806989798"/>
    <n v="0.50759531550000003"/>
    <n v="115.63"/>
    <n v="91.15"/>
    <n v="87.525999999999996"/>
    <n v="6.218260959684941E-2"/>
    <n v="60402.133219600801"/>
  </r>
  <r>
    <x v="3"/>
    <x v="0"/>
    <n v="35510.221680000002"/>
    <n v="10.402134289417605"/>
    <n v="551.09799999999996"/>
    <n v="6.3119126517771784"/>
    <n v="10.442189167460866"/>
    <n v="90"/>
    <n v="80"/>
    <n v="77.8"/>
    <n v="59753100"/>
    <n v="17.905731630275213"/>
    <n v="0.409192363"/>
    <n v="100.69"/>
    <n v="77.507499694824503"/>
    <n v="75.081999999999994"/>
    <n v="12.971168198601617"/>
    <n v="34275.605405711904"/>
  </r>
  <r>
    <x v="3"/>
    <x v="1"/>
    <n v="32929.832520000004"/>
    <n v="10.320533455627524"/>
    <n v="521.28309999999999"/>
    <n v="6.2562932722959363"/>
    <n v="10.461745894405132"/>
    <n v="70"/>
    <n v="80"/>
    <n v="77.8"/>
    <n v="59964851"/>
    <n v="17.909269131862082"/>
    <n v="0.41522178599999998"/>
    <n v="100.84"/>
    <n v="77.18375015258826"/>
    <n v="75.25"/>
    <n v="12.727980438145616"/>
    <n v="34952.521619636202"/>
  </r>
  <r>
    <x v="3"/>
    <x v="2"/>
    <n v="30349.443360000001"/>
    <n v="10.388079023063266"/>
    <n v="555.57619999999997"/>
    <n v="6.3200057733896022"/>
    <n v="10.493317588950875"/>
    <n v="70"/>
    <n v="80"/>
    <n v="77.8"/>
    <n v="60186288"/>
    <n v="17.912955110248213"/>
    <n v="0.42199469699999997"/>
    <n v="101.64"/>
    <n v="76.860000610352003"/>
    <n v="75.417000000000002"/>
    <n v="12.240717887656574"/>
    <n v="36073.636582280204"/>
  </r>
  <r>
    <x v="3"/>
    <x v="3"/>
    <n v="32470.23242"/>
    <n v="10.382605767457697"/>
    <n v="550.09519999999998"/>
    <n v="6.3100913541571044"/>
    <n v="10.521814490335116"/>
    <n v="67"/>
    <n v="80"/>
    <n v="77.8"/>
    <n v="60496718"/>
    <n v="17.918099673595712"/>
    <n v="0.41961938300000001"/>
    <n v="105.3"/>
    <n v="78.154998779297003"/>
    <n v="75.614000000000004"/>
    <n v="13.911905716593411"/>
    <n v="37116.410797040997"/>
  </r>
  <r>
    <x v="3"/>
    <x v="4"/>
    <n v="32293"/>
    <n v="10.395601194036367"/>
    <n v="554.35640000000001"/>
    <n v="6.3178078012044816"/>
    <n v="10.553451691532299"/>
    <n v="67"/>
    <n v="80"/>
    <n v="77.8"/>
    <n v="60912500"/>
    <n v="17.924948966133897"/>
    <n v="0.42488726900000001"/>
    <n v="103.11"/>
    <n v="78.802497863769503"/>
    <n v="75.870999999999995"/>
    <n v="12.400034380698974"/>
    <n v="38309.442740571598"/>
  </r>
  <r>
    <x v="3"/>
    <x v="5"/>
    <n v="32715.4"/>
    <n v="10.420619251150974"/>
    <n v="564.86800000000005"/>
    <n v="6.3365920755325096"/>
    <n v="10.565816847916032"/>
    <n v="66"/>
    <n v="70"/>
    <n v="78"/>
    <n v="61357430"/>
    <n v="17.932226830182621"/>
    <n v="0.41231659999999998"/>
    <n v="94.57"/>
    <n v="79.449996948242003"/>
    <n v="76.126999999999995"/>
    <n v="13.619825192651197"/>
    <n v="38786.085800926703"/>
  </r>
  <r>
    <x v="3"/>
    <x v="6"/>
    <n v="33544.199999999997"/>
    <n v="10.384761804032973"/>
    <n v="541.15110000000004"/>
    <n v="6.2936985374472112"/>
    <n v="10.569835859995173"/>
    <n v="67"/>
    <n v="70"/>
    <n v="79.599999999999994"/>
    <n v="61805267"/>
    <n v="17.93949914533356"/>
    <n v="0.40173952600000001"/>
    <n v="103.42"/>
    <n v="79.75"/>
    <n v="76.38"/>
    <n v="10.909271535140798"/>
    <n v="38942.281213643502"/>
  </r>
  <r>
    <x v="3"/>
    <x v="7"/>
    <n v="32362.700000000004"/>
    <n v="10.474382349768028"/>
    <n v="587.48659999999995"/>
    <n v="6.3758534372475575"/>
    <n v="10.570945980950107"/>
    <n v="67"/>
    <n v="70"/>
    <n v="81.400000000000006"/>
    <n v="62244886"/>
    <n v="17.946586937323939"/>
    <n v="0.41142474200000001"/>
    <n v="89.47"/>
    <n v="79.900001525878992"/>
    <n v="76.632000000000005"/>
    <n v="10.497520943751068"/>
    <n v="38985.535860554497"/>
  </r>
  <r>
    <x v="3"/>
    <x v="8"/>
    <n v="35397"/>
    <n v="10.425686256942882"/>
    <n v="555.44849999999997"/>
    <n v="6.3197758955109871"/>
    <n v="10.591487396034401"/>
    <n v="63"/>
    <n v="70"/>
    <n v="79.8"/>
    <n v="62704895"/>
    <n v="17.953950072731271"/>
    <n v="0.40049886099999998"/>
    <n v="105.64"/>
    <n v="80.050003051757997"/>
    <n v="76.882999999999996"/>
    <n v="10.471945279668022"/>
    <n v="39794.635511084402"/>
  </r>
  <r>
    <x v="3"/>
    <x v="9"/>
    <n v="33714.6"/>
    <n v="10.430358754720586"/>
    <n v="554.19550000000004"/>
    <n v="6.3175175125835699"/>
    <n v="10.600444787435984"/>
    <n v="69"/>
    <n v="70"/>
    <n v="80.2"/>
    <n v="63179351"/>
    <n v="17.961488081047403"/>
    <n v="0.40625601500000003"/>
    <n v="99.03"/>
    <n v="81.025001525878992"/>
    <n v="77.13"/>
    <n v="9.0124472610773623"/>
    <n v="40152.692872954103"/>
  </r>
  <r>
    <x v="3"/>
    <x v="10"/>
    <n v="33872.5"/>
    <n v="10.390600233678381"/>
    <n v="529.22720000000004"/>
    <n v="6.2714178292570644"/>
    <n v="10.617670803870658"/>
    <n v="71"/>
    <n v="70"/>
    <n v="82.4"/>
    <n v="63621381"/>
    <n v="17.968460151060054"/>
    <n v="0.40614492800000002"/>
    <n v="95.33"/>
    <n v="81.512500762939496"/>
    <n v="77.376999999999995"/>
    <n v="9.8877477907809883"/>
    <n v="40850.355542892699"/>
  </r>
  <r>
    <x v="3"/>
    <x v="11"/>
    <n v="32552.2"/>
    <n v="10.354882866011664"/>
    <n v="507.68439999999998"/>
    <n v="6.2298599946741007"/>
    <n v="10.635441892383446"/>
    <n v="75"/>
    <n v="70"/>
    <n v="81.599999999999994"/>
    <n v="64016225"/>
    <n v="17.974647124819288"/>
    <n v="0.40668210700000001"/>
    <n v="92.58"/>
    <n v="81.756250381469755"/>
    <n v="77.620999999999995"/>
    <n v="10.217964318276152"/>
    <n v="41582.799716045301"/>
  </r>
  <r>
    <x v="3"/>
    <x v="12"/>
    <n v="31410.04"/>
    <n v="10.282040419834118"/>
    <n v="469.43849999999998"/>
    <n v="6.151537299652988"/>
    <n v="10.632399563910422"/>
    <n v="74"/>
    <n v="70"/>
    <n v="81"/>
    <n v="64374984"/>
    <n v="17.980235668404454"/>
    <n v="0.39790492599999999"/>
    <n v="98.85"/>
    <n v="82"/>
    <n v="77.867999999999995"/>
    <n v="11.190888920925032"/>
    <n v="41456.483425733903"/>
  </r>
  <r>
    <x v="3"/>
    <x v="13"/>
    <n v="29203.4"/>
    <n v="10.295032557327414"/>
    <n v="473.03989999999999"/>
    <n v="6.159179740113939"/>
    <n v="10.598100652039221"/>
    <n v="73"/>
    <n v="70"/>
    <n v="80.8"/>
    <n v="64707040"/>
    <n v="17.98538056344357"/>
    <n v="0.40936999299999999"/>
    <n v="102.06"/>
    <n v="82.013457070000001"/>
    <n v="78.117000000000004"/>
    <n v="10.740714917000055"/>
    <n v="40058.679757101498"/>
  </r>
  <r>
    <x v="3"/>
    <x v="14"/>
    <n v="29585.29"/>
    <n v="10.251988933733967"/>
    <n v="450.6848"/>
    <n v="6.1107682038117161"/>
    <n v="10.612467087422422"/>
    <n v="69"/>
    <n v="80"/>
    <n v="82.5"/>
    <n v="65027507"/>
    <n v="17.990320922957942"/>
    <n v="0.42646531100000001"/>
    <n v="96.44"/>
    <n v="82.026914140000002"/>
    <n v="78.369"/>
    <n v="11.113710270519329"/>
    <n v="40638.334004260003"/>
  </r>
  <r>
    <x v="3"/>
    <x v="15"/>
    <n v="28338.85"/>
    <n v="10.251183001208283"/>
    <n v="447.88080000000002"/>
    <n v="6.1045271255831315"/>
    <n v="10.62932056750236"/>
    <n v="69"/>
    <n v="80"/>
    <n v="82.6"/>
    <n v="65342780"/>
    <n v="17.995157509911024"/>
    <n v="0.43096289199999999"/>
    <n v="99.03"/>
    <n v="82"/>
    <n v="78.622"/>
    <n v="8.0505055043810376"/>
    <n v="41329.035368915997"/>
  </r>
  <r>
    <x v="3"/>
    <x v="16"/>
    <n v="28316.02"/>
    <n v="10.309229289045794"/>
    <n v="472.0942"/>
    <n v="6.157178541944047"/>
    <n v="10.627606971291174"/>
    <n v="68"/>
    <n v="80"/>
    <n v="82.1"/>
    <n v="65659809"/>
    <n v="17.999997561108724"/>
    <n v="0.43702372900000003"/>
    <n v="95.33"/>
    <n v="82"/>
    <n v="78.878"/>
    <n v="10.484644270997947"/>
    <n v="41258.2747353878"/>
  </r>
  <r>
    <x v="3"/>
    <x v="17"/>
    <n v="30008.3"/>
    <n v="10.233802658586452"/>
    <n v="435.53910000000002"/>
    <n v="6.0765845741223385"/>
    <n v="10.628205849251557"/>
    <n v="70"/>
    <n v="80"/>
    <n v="81.8"/>
    <n v="65998687"/>
    <n v="18.005145405853419"/>
    <n v="0.43992817299999998"/>
    <n v="94.48"/>
    <n v="82"/>
    <n v="79.135000000000005"/>
    <n v="12.468703054581873"/>
    <n v="41282.990807026901"/>
  </r>
  <r>
    <x v="3"/>
    <x v="18"/>
    <n v="27828.13"/>
    <n v="10.206370503992334"/>
    <n v="421.77319999999997"/>
    <n v="6.0444677288046673"/>
    <n v="10.632924399287923"/>
    <n v="69.900000000000006"/>
    <n v="80"/>
    <n v="82.8"/>
    <n v="66316100"/>
    <n v="18.009943261272078"/>
    <n v="0.44674692300000002"/>
    <n v="103.55"/>
    <n v="82.1"/>
    <n v="79.394000000000005"/>
    <n v="11.261935446865639"/>
    <n v="41478.246965500701"/>
  </r>
  <r>
    <x v="3"/>
    <x v="19"/>
    <n v="27075.119999999999"/>
    <n v="10.244322401965629"/>
    <n v="436.32310000000001"/>
    <n v="6.0783830239491934"/>
    <n v="10.639819790020882"/>
    <n v="71"/>
    <n v="80"/>
    <n v="83"/>
    <n v="66593366"/>
    <n v="18.01411552093964"/>
    <n v="0.44333754800000003"/>
    <n v="101.84"/>
    <n v="82"/>
    <n v="79.655000000000001"/>
    <n v="9.6611498968933116"/>
    <n v="41765.244026544402"/>
  </r>
  <r>
    <x v="4"/>
    <x v="0"/>
    <n v="28122.42"/>
    <n v="8.701313130151572"/>
    <n v="581.73990000000003"/>
    <n v="6.3660234406221496"/>
    <n v="9.1000812992471385"/>
    <n v="50"/>
    <n v="70"/>
    <n v="59"/>
    <n v="10311238"/>
    <n v="16.148744926378974"/>
    <n v="0.37390264600000001"/>
    <n v="87.3"/>
    <n v="21.799999237061002"/>
    <n v="65.082999999999998"/>
    <n v="0.58991165574237669"/>
    <n v="8972.6877974458694"/>
  </r>
  <r>
    <x v="4"/>
    <x v="1"/>
    <n v="5767.4"/>
    <n v="8.659976651362701"/>
    <n v="559.48109999999997"/>
    <n v="6.3270097470205595"/>
    <n v="9.1019405531394071"/>
    <n v="41"/>
    <n v="70"/>
    <n v="59"/>
    <n v="10290486"/>
    <n v="16.146730337015615"/>
    <n v="0.41509615599999999"/>
    <n v="91.92"/>
    <n v="23.5"/>
    <n v="64.956000000000003"/>
    <n v="0.61022120518688028"/>
    <n v="9291.0891357744895"/>
  </r>
  <r>
    <x v="4"/>
    <x v="2"/>
    <n v="5771.4"/>
    <n v="8.6606699643866243"/>
    <n v="561.44200000000001"/>
    <n v="6.3305084740970123"/>
    <n v="9.1368110623714731"/>
    <n v="49"/>
    <n v="70"/>
    <n v="61"/>
    <n v="10266570"/>
    <n v="16.144403543646952"/>
    <n v="0.49187932600000001"/>
    <n v="90.83"/>
    <n v="25.5"/>
    <n v="64.828999999999994"/>
    <n v="0.41677870395267541"/>
    <n v="9707.2059302026792"/>
  </r>
  <r>
    <x v="4"/>
    <x v="3"/>
    <n v="5540"/>
    <n v="8.6197497797413298"/>
    <n v="540.51859999999999"/>
    <n v="6.2925290490681069"/>
    <n v="9.1806237680954901"/>
    <n v="52"/>
    <n v="70"/>
    <n v="63.2"/>
    <n v="10237530"/>
    <n v="16.141570937542099"/>
    <n v="0.510454403"/>
    <n v="85.23"/>
    <n v="28.60000038147"/>
    <n v="64.701999999999998"/>
    <n v="0.4784309579192218"/>
    <n v="10044.977726613901"/>
  </r>
  <r>
    <x v="4"/>
    <x v="4"/>
    <n v="6621"/>
    <n v="8.7980016949248459"/>
    <n v="647.8152"/>
    <n v="6.4736054704940615"/>
    <n v="9.2148280598860879"/>
    <n v="50"/>
    <n v="70"/>
    <n v="76.599999999999994"/>
    <n v="10210971"/>
    <n v="16.138973288459212"/>
    <n v="0.510951665"/>
    <n v="76.87"/>
    <n v="46.087100982666001"/>
    <n v="64.575000000000003"/>
    <n v="0.50581114489500156"/>
    <n v="10495.0159032343"/>
  </r>
  <r>
    <x v="4"/>
    <x v="5"/>
    <n v="6700"/>
    <n v="8.8098628053790566"/>
    <n v="657.28489999999999"/>
    <n v="6.488117562238271"/>
    <n v="9.2586557475689073"/>
    <n v="52"/>
    <n v="70"/>
    <n v="77.8"/>
    <n v="10187576"/>
    <n v="16.13667949662613"/>
    <n v="0.48958785999999999"/>
    <n v="98.23"/>
    <n v="49.428798675537003"/>
    <n v="64.67"/>
    <n v="0.51077852533296719"/>
    <n v="10923.1046996323"/>
  </r>
  <r>
    <x v="4"/>
    <x v="6"/>
    <n v="6538"/>
    <n v="8.7853865872841563"/>
    <n v="643.04300000000001"/>
    <n v="6.4662115960296447"/>
    <n v="9.2986355220427122"/>
    <n v="52"/>
    <n v="70"/>
    <n v="80"/>
    <n v="10158608"/>
    <n v="16.133831982854158"/>
    <n v="0.48706770700000002"/>
    <n v="80.150000000000006"/>
    <n v="51.942600250243999"/>
    <n v="65.081000000000003"/>
    <n v="0.53654893934784409"/>
    <n v="11450.283836410201"/>
  </r>
  <r>
    <x v="4"/>
    <x v="7"/>
    <n v="6227.3999000000003"/>
    <n v="8.7367141731412321"/>
    <n v="614.0607"/>
    <n v="6.4200937831956741"/>
    <n v="9.3457697978812693"/>
    <n v="53"/>
    <n v="70"/>
    <n v="76"/>
    <n v="10129552"/>
    <n v="16.13096765017287"/>
    <n v="0.52722498100000004"/>
    <n v="72.44"/>
    <n v="54.88570022583"/>
    <n v="65.489000000000004"/>
    <n v="0.50080538878313074"/>
    <n v="11925.070207442701"/>
  </r>
  <r>
    <x v="4"/>
    <x v="8"/>
    <n v="5817.5"/>
    <n v="8.6686258951764472"/>
    <n v="575.16549999999995"/>
    <n v="6.3546578254703254"/>
    <n v="9.3863982031557907"/>
    <n v="49"/>
    <n v="70"/>
    <n v="76"/>
    <n v="10107146"/>
    <n v="16.128753256386322"/>
    <n v="0.53788936200000004"/>
    <n v="111.01"/>
    <n v="58.102798461913999"/>
    <n v="65.896000000000001"/>
    <n v="0.60816423400973063"/>
    <n v="12549.669359289999"/>
  </r>
  <r>
    <x v="4"/>
    <x v="9"/>
    <n v="4928.6000000000004"/>
    <n v="8.5028102510487837"/>
    <n v="488.66059999999999"/>
    <n v="6.1916681789674533"/>
    <n v="9.4374495983395637"/>
    <n v="48"/>
    <n v="70"/>
    <n v="70"/>
    <n v="10087065"/>
    <n v="16.126764467953951"/>
    <n v="0.55119108999999999"/>
    <n v="95.43"/>
    <n v="60.6"/>
    <n v="66.364999999999995"/>
    <n v="0.56494014990491104"/>
    <n v="13126.4556553927"/>
  </r>
  <r>
    <x v="4"/>
    <x v="10"/>
    <n v="4916.6000000000004"/>
    <n v="8.5003725136858943"/>
    <n v="488.93889999999999"/>
    <n v="6.1922375327928556"/>
    <n v="9.4823849883876274"/>
    <n v="48"/>
    <n v="70"/>
    <n v="82.4"/>
    <n v="10071370"/>
    <n v="16.125207303107437"/>
    <n v="0.55754756699999997"/>
    <n v="93.56"/>
    <n v="63.4"/>
    <n v="66.894999999999996"/>
    <n v="0.51869823475278165"/>
    <n v="13653.2219400698"/>
  </r>
  <r>
    <x v="4"/>
    <x v="11"/>
    <n v="5278.7"/>
    <n v="8.5714351342639148"/>
    <n v="526.59829999999999"/>
    <n v="6.2664380188002564"/>
    <n v="9.5217308123257034"/>
    <n v="50"/>
    <n v="70"/>
    <n v="86.6"/>
    <n v="10055780"/>
    <n v="16.123658151526826"/>
    <n v="0.56614662599999999"/>
    <n v="75.31"/>
    <n v="66.5"/>
    <n v="67.421000000000006"/>
    <n v="0.52552552552552556"/>
    <n v="13732.1493782744"/>
  </r>
  <r>
    <x v="4"/>
    <x v="12"/>
    <n v="5431.6"/>
    <n v="8.5999890288246394"/>
    <n v="543.60209999999995"/>
    <n v="6.2982175454041842"/>
    <n v="9.5274950326333592"/>
    <n v="52"/>
    <n v="70"/>
    <n v="86"/>
    <n v="10038188"/>
    <n v="16.121907177852076"/>
    <n v="0.54844577699999997"/>
    <n v="103.58"/>
    <n v="67.7"/>
    <n v="67.942999999999998"/>
    <n v="0.53216739537788882"/>
    <n v="13873.324663543101"/>
  </r>
  <r>
    <x v="4"/>
    <x v="13"/>
    <n v="6342.1"/>
    <n v="8.7549652228705437"/>
    <n v="636.79280000000006"/>
    <n v="6.4564443279335908"/>
    <n v="9.5377231863545084"/>
    <n v="53"/>
    <n v="70"/>
    <n v="85.8"/>
    <n v="10022650"/>
    <n v="16.120358089712571"/>
    <n v="0.55115154499999996"/>
    <n v="89.44"/>
    <n v="68.8"/>
    <n v="68.459999999999994"/>
    <n v="0.63495599866325048"/>
    <n v="12977.635321923801"/>
  </r>
  <r>
    <x v="4"/>
    <x v="14"/>
    <n v="5370"/>
    <n v="8.5885831875029108"/>
    <n v="540.92880000000002"/>
    <n v="6.2932876620522844"/>
    <n v="9.4709827950732404"/>
    <n v="51"/>
    <n v="65"/>
    <n v="87.5"/>
    <n v="10000023"/>
    <n v="16.118097950955676"/>
    <n v="0.60388786100000003"/>
    <n v="74.290000000000006"/>
    <n v="71.8"/>
    <n v="68.911000000000001"/>
    <n v="0.50306387305664824"/>
    <n v="13092.233756769499"/>
  </r>
  <r>
    <x v="4"/>
    <x v="15"/>
    <n v="5225"/>
    <n v="8.5612100768330119"/>
    <n v="528.00819999999999"/>
    <n v="6.2691118138886974"/>
    <n v="9.4797744903936554"/>
    <n v="51"/>
    <n v="65"/>
    <n v="87.6"/>
    <n v="9971727"/>
    <n v="16.115264346596206"/>
    <n v="0.61204326099999995"/>
    <n v="84.15"/>
    <n v="72.5"/>
    <n v="69.358000000000004"/>
    <n v="0.61634137538521339"/>
    <n v="13347.024795827099"/>
  </r>
  <r>
    <x v="4"/>
    <x v="16"/>
    <n v="5051"/>
    <n v="8.5273415224680527"/>
    <n v="512.04549999999995"/>
    <n v="6.2384134882785531"/>
    <n v="9.499048777255231"/>
    <n v="47"/>
    <n v="70"/>
    <n v="87.1"/>
    <n v="9920362"/>
    <n v="16.110099970530726"/>
    <n v="0.610673613"/>
    <n v="73.14"/>
    <n v="72.939187645058993"/>
    <n v="69.677999999999997"/>
    <n v="0.61498484192291036"/>
    <n v="13197.260918305299"/>
  </r>
  <r>
    <x v="4"/>
    <x v="17"/>
    <n v="5250.04"/>
    <n v="8.5659909746042633"/>
    <n v="533.87040000000002"/>
    <n v="6.2801531128753885"/>
    <n v="9.4877645808530815"/>
    <n v="46"/>
    <n v="65"/>
    <n v="86.8"/>
    <n v="9893082"/>
    <n v="16.10734628295998"/>
    <n v="0.60158645499999996"/>
    <n v="88.06"/>
    <n v="72.760869931792001"/>
    <n v="69.953000000000003"/>
    <n v="0.70310952663893844"/>
    <n v="13510.7174545978"/>
  </r>
  <r>
    <x v="4"/>
    <x v="18"/>
    <n v="3922.6"/>
    <n v="8.2745099782274103"/>
    <n v="400.0616"/>
    <n v="5.9916185352511997"/>
    <n v="9.511238534991854"/>
    <n v="48.6"/>
    <n v="60"/>
    <n v="87.8"/>
    <n v="9866468"/>
    <n v="16.104652495288331"/>
    <n v="0.62597700300000003"/>
    <n v="102.44"/>
    <n v="73.597407057175005"/>
    <n v="70.227000000000004"/>
    <n v="1.0240881872618399"/>
    <n v="14119.4821909086"/>
  </r>
  <r>
    <x v="4"/>
    <x v="19"/>
    <n v="4029.66"/>
    <n v="8.3014372841359556"/>
    <n v="412.1182"/>
    <n v="6.0213102014074238"/>
    <n v="9.5553108383428285"/>
    <n v="54"/>
    <n v="55"/>
    <n v="88"/>
    <n v="9843028"/>
    <n v="16.102273945268482"/>
    <n v="0.61378172900000005"/>
    <n v="92.07"/>
    <n v="76.551701343030004"/>
    <n v="70.5"/>
    <n v="0.77120822622107965"/>
    <n v="14653.620105997101"/>
  </r>
  <r>
    <x v="5"/>
    <x v="0"/>
    <n v="12892.3"/>
    <n v="9.4643855129096934"/>
    <n v="334.78089999999997"/>
    <n v="5.8134762880034963"/>
    <n v="8.7856848849929285"/>
    <n v="70"/>
    <n v="70"/>
    <n v="57"/>
    <n v="38624370"/>
    <n v="17.469393982369553"/>
    <n v="0.329554291"/>
    <n v="117.97"/>
    <n v="43.1"/>
    <n v="61.537999999999997"/>
    <n v="1.3676218536198423"/>
    <n v="6930.7731515718997"/>
  </r>
  <r>
    <x v="5"/>
    <x v="1"/>
    <n v="12798.9"/>
    <n v="9.45711450871487"/>
    <n v="332.05220000000003"/>
    <n v="5.8052921854729806"/>
    <n v="8.8437266518443298"/>
    <n v="70"/>
    <n v="70"/>
    <n v="49.6"/>
    <n v="38649660"/>
    <n v="17.4700485360638"/>
    <n v="0.32047573499999998"/>
    <n v="106.39"/>
    <n v="47.1"/>
    <n v="61.582999999999998"/>
    <n v="1.3914215773228795"/>
    <n v="7373.6282986821498"/>
  </r>
  <r>
    <x v="5"/>
    <x v="2"/>
    <n v="12245.4"/>
    <n v="9.4129056352471796"/>
    <n v="317.53289999999998"/>
    <n v="5.7605814350115967"/>
    <n v="8.9056651705100727"/>
    <n v="56"/>
    <n v="70"/>
    <n v="73"/>
    <n v="38663481"/>
    <n v="17.470406069077423"/>
    <n v="0.31458755199999999"/>
    <n v="119.97"/>
    <n v="49.7"/>
    <n v="61.627000000000002"/>
    <n v="1.6402526088469926"/>
    <n v="7711.1478981951504"/>
  </r>
  <r>
    <x v="5"/>
    <x v="3"/>
    <n v="12245.5"/>
    <n v="9.4129138015456828"/>
    <n v="317.50529999999998"/>
    <n v="5.7604945111068071"/>
    <n v="8.9504223398066109"/>
    <n v="51"/>
    <n v="70"/>
    <n v="73"/>
    <n v="38660271"/>
    <n v="17.470323041549172"/>
    <n v="0.309985758"/>
    <n v="105.89"/>
    <n v="52.1"/>
    <n v="61.671999999999997"/>
    <n v="1.5392747194662895"/>
    <n v="8069.7719593146303"/>
  </r>
  <r>
    <x v="5"/>
    <x v="4"/>
    <n v="11993.8"/>
    <n v="9.3921451285852573"/>
    <n v="311.06920000000002"/>
    <n v="5.7400153954665774"/>
    <n v="8.9958805030350728"/>
    <n v="46"/>
    <n v="70"/>
    <n v="74.8"/>
    <n v="38258629"/>
    <n v="17.459879687565387"/>
    <n v="0.31519278299999998"/>
    <n v="108.46"/>
    <n v="53.6"/>
    <n v="61.716000000000001"/>
    <n v="1.4709374607121404"/>
    <n v="8526.3036847793301"/>
  </r>
  <r>
    <x v="5"/>
    <x v="5"/>
    <n v="11598.7"/>
    <n v="9.3586483018487439"/>
    <n v="301.03359999999998"/>
    <n v="5.7072218864259217"/>
    <n v="9.0509112153606974"/>
    <n v="42"/>
    <n v="70"/>
    <n v="77.599999999999994"/>
    <n v="38248076"/>
    <n v="17.459603816318104"/>
    <n v="0.29587971699999999"/>
    <n v="112.65"/>
    <n v="55.3"/>
    <n v="61.761000000000003"/>
    <n v="1.6177176613021063"/>
    <n v="8635.0730735918205"/>
  </r>
  <r>
    <x v="5"/>
    <x v="6"/>
    <n v="11728.2"/>
    <n v="9.3697514771870321"/>
    <n v="304.71839999999997"/>
    <n v="5.7193880714345893"/>
    <n v="9.0635874530338914"/>
    <n v="41"/>
    <n v="70"/>
    <n v="78.8"/>
    <n v="38230364"/>
    <n v="17.459140626945604"/>
    <n v="0.29265549600000001"/>
    <n v="103.66"/>
    <n v="56.7"/>
    <n v="61.786999999999999"/>
    <n v="1.5993094688383775"/>
    <n v="8815.4590195261499"/>
  </r>
  <r>
    <x v="5"/>
    <x v="7"/>
    <n v="11547.7"/>
    <n v="9.3542415619209578"/>
    <n v="300.39420000000001"/>
    <n v="5.7050956121137055"/>
    <n v="9.0842621660260043"/>
    <n v="41"/>
    <n v="70"/>
    <n v="70.2"/>
    <n v="38204570"/>
    <n v="17.458465699929139"/>
    <n v="0.303111466"/>
    <n v="95.98"/>
    <n v="58.099998474121001"/>
    <n v="61.676000000000002"/>
    <n v="1.1139331640101593"/>
    <n v="9135.66041218787"/>
  </r>
  <r>
    <x v="5"/>
    <x v="8"/>
    <n v="11476.9"/>
    <n v="9.3480915985643787"/>
    <n v="298.88099999999997"/>
    <n v="5.7000455008592912"/>
    <n v="9.1199407609102856"/>
    <n v="40"/>
    <n v="50"/>
    <n v="70.400000000000006"/>
    <n v="38182222"/>
    <n v="17.457880572577867"/>
    <n v="0.32123922599999999"/>
    <n v="112.1"/>
    <n v="59"/>
    <n v="61.564"/>
    <n v="1.3647984267453295"/>
    <n v="9610.4559428758894"/>
  </r>
  <r>
    <x v="5"/>
    <x v="9"/>
    <n v="11521.9"/>
    <n v="9.3520048512058889"/>
    <n v="300.29230000000001"/>
    <n v="5.704756333634907"/>
    <n v="9.170606945466961"/>
    <n v="36"/>
    <n v="50"/>
    <n v="79.2"/>
    <n v="38165445"/>
    <n v="17.457441083044543"/>
    <n v="0.32909653300000002"/>
    <n v="98.03"/>
    <n v="60.2"/>
    <n v="61.451999999999998"/>
    <n v="1.4167186966960394"/>
    <n v="9950.5852456948996"/>
  </r>
  <r>
    <x v="5"/>
    <x v="10"/>
    <n v="12407"/>
    <n v="9.4260161084428713"/>
    <n v="323.48270000000002"/>
    <n v="5.7791456349221066"/>
    <n v="9.2053866470856924"/>
    <n v="35"/>
    <n v="50"/>
    <n v="82.4"/>
    <n v="38141267"/>
    <n v="17.456807377301619"/>
    <n v="0.37917788000000002"/>
    <n v="89.87"/>
    <n v="61.4"/>
    <n v="61.341000000000001"/>
    <n v="1.2701848672588392"/>
    <n v="10572.1927256157"/>
  </r>
  <r>
    <x v="5"/>
    <x v="11"/>
    <n v="12027"/>
    <n v="9.3949094013106169"/>
    <n v="313.58420000000001"/>
    <n v="5.7480679045539427"/>
    <n v="9.2659825053741081"/>
    <n v="34"/>
    <n v="50"/>
    <n v="86.6"/>
    <n v="38120560"/>
    <n v="17.456264327093578"/>
    <n v="0.37974184"/>
    <n v="98.31"/>
    <n v="62.3"/>
    <n v="61.228999999999999"/>
    <n v="1.4814721499612624"/>
    <n v="11322.065805786"/>
  </r>
  <r>
    <x v="5"/>
    <x v="12"/>
    <n v="11364.9"/>
    <n v="9.3382849373038059"/>
    <n v="296.2944"/>
    <n v="5.6913535546371641"/>
    <n v="9.334508826784802"/>
    <n v="37"/>
    <n v="50"/>
    <n v="86"/>
    <n v="38125759"/>
    <n v="17.456400700890406"/>
    <n v="0.40129383800000001"/>
    <n v="105.52"/>
    <n v="63.1"/>
    <n v="61.116"/>
    <n v="1.3909895934328744"/>
    <n v="11801.6084368762"/>
  </r>
  <r>
    <x v="5"/>
    <x v="13"/>
    <n v="11517.3"/>
    <n v="9.3516055317797697"/>
    <n v="300.30579999999998"/>
    <n v="5.7048012888220851"/>
    <n v="9.3759911093744837"/>
    <n v="42"/>
    <n v="50"/>
    <n v="85.8"/>
    <n v="38151603"/>
    <n v="17.457078333160617"/>
    <n v="0.425329919"/>
    <n v="109.87"/>
    <n v="64.2"/>
    <n v="61.003999999999998"/>
    <n v="1.5715883298813533"/>
    <n v="12126.2156068515"/>
  </r>
  <r>
    <x v="5"/>
    <x v="14"/>
    <n v="11644.9"/>
    <n v="9.3626235949050134"/>
    <n v="303.8082"/>
    <n v="5.716396581239148"/>
    <n v="9.4031249670155379"/>
    <n v="46"/>
    <n v="55"/>
    <n v="87.5"/>
    <n v="38042794"/>
    <n v="17.454222241945271"/>
    <n v="0.457129175"/>
    <n v="98.36"/>
    <n v="64.599999999999994"/>
    <n v="60.892000000000003"/>
    <n v="1.8588188861091486"/>
    <n v="12599.533581870701"/>
  </r>
  <r>
    <x v="5"/>
    <x v="15"/>
    <n v="11910.8"/>
    <n v="9.3852008305385173"/>
    <n v="311.09390000000002"/>
    <n v="5.7400947958682176"/>
    <n v="9.4414150749425634"/>
    <n v="50"/>
    <n v="60"/>
    <n v="87.6"/>
    <n v="38063255"/>
    <n v="17.454759939034052"/>
    <n v="0.46585388599999999"/>
    <n v="103.81"/>
    <n v="65.599999999999994"/>
    <n v="60.78"/>
    <n v="1.4290268394659082"/>
    <n v="13224.5778043097"/>
  </r>
  <r>
    <x v="5"/>
    <x v="16"/>
    <n v="11478.5"/>
    <n v="9.3482309993156267"/>
    <n v="300.27170000000001"/>
    <n v="5.7046877314542632"/>
    <n v="9.4898323321571585"/>
    <n v="53"/>
    <n v="60"/>
    <n v="87.1"/>
    <n v="38063164"/>
    <n v="17.454757548274017"/>
    <n v="0.45616124600000002"/>
    <n v="109"/>
    <n v="68.7"/>
    <n v="60.654000000000003"/>
    <n v="1.2596545689532561"/>
    <n v="13437.248654643899"/>
  </r>
  <r>
    <x v="5"/>
    <x v="17"/>
    <n v="11242.7"/>
    <n v="9.3274743081241649"/>
    <n v="294.6352"/>
    <n v="5.6857379809370441"/>
    <n v="9.5057858799243959"/>
    <n v="55"/>
    <n v="60"/>
    <n v="86.8"/>
    <n v="38040196"/>
    <n v="17.454153948099272"/>
    <n v="0.474380421"/>
    <n v="108.43"/>
    <n v="70.3"/>
    <n v="60.529000000000003"/>
    <n v="1.4869956469254126"/>
    <n v="13632.506666098599"/>
  </r>
  <r>
    <x v="5"/>
    <x v="18"/>
    <n v="11308.5"/>
    <n v="9.3333099343198658"/>
    <n v="296.88049999999998"/>
    <n v="5.6933297009330852"/>
    <n v="9.5202124157858741"/>
    <n v="54.8"/>
    <n v="60"/>
    <n v="87.8"/>
    <n v="38011735"/>
    <n v="17.453405485806353"/>
    <n v="0.48486058799999998"/>
    <n v="119.81"/>
    <n v="71.400000000000006"/>
    <n v="60.402999999999999"/>
    <n v="1.3772175536881419"/>
    <n v="14095.4399166438"/>
  </r>
  <r>
    <x v="5"/>
    <x v="19"/>
    <n v="11093.5"/>
    <n v="9.3141146301926376"/>
    <n v="291.67259999999999"/>
    <n v="5.6756319403397342"/>
    <n v="9.5536066138908069"/>
    <n v="60"/>
    <n v="60"/>
    <n v="88"/>
    <n v="37986412"/>
    <n v="17.452739074796696"/>
    <n v="0.47962050449999999"/>
    <n v="105.53"/>
    <n v="72.599999999999994"/>
    <n v="60.277999999999999"/>
    <n v="1.1147552953918984"/>
    <n v="14646.313339100199"/>
  </r>
  <r>
    <x v="6"/>
    <x v="0"/>
    <n v="1371"/>
    <n v="7.2232956795623142"/>
    <n v="254.6061"/>
    <n v="5.5397176449879009"/>
    <n v="9.0709482250887188"/>
    <n v="50"/>
    <n v="50"/>
    <n v="75"/>
    <n v="5373361"/>
    <n v="15.496964155244767"/>
    <n v="0.32593428899999999"/>
    <n v="114.72"/>
    <n v="48.6"/>
    <n v="56.475999999999999"/>
    <n v="16.606427280584583"/>
    <n v="9267.0270255981595"/>
  </r>
  <r>
    <x v="6"/>
    <x v="1"/>
    <n v="1310"/>
    <n v="7.1777824161951971"/>
    <n v="242.98840000000001"/>
    <n v="5.4930137055756054"/>
    <n v="9.1342178979089912"/>
    <n v="50"/>
    <n v="50"/>
    <n v="73"/>
    <n v="5383291"/>
    <n v="15.498810455156821"/>
    <n v="0.34193650599999997"/>
    <n v="114.87"/>
    <n v="48.7"/>
    <n v="56.415999999999997"/>
    <n v="16.221610186404824"/>
    <n v="9811.1767687215306"/>
  </r>
  <r>
    <x v="6"/>
    <x v="2"/>
    <n v="1226"/>
    <n v="7.111512116496157"/>
    <n v="227.23679999999999"/>
    <n v="5.4259926455619611"/>
    <n v="9.1912775014021122"/>
    <n v="50"/>
    <n v="50"/>
    <n v="73"/>
    <n v="5390516"/>
    <n v="15.500151671141674"/>
    <n v="0.36769999199999998"/>
    <n v="108.08"/>
    <n v="48.8"/>
    <n v="56.354999999999997"/>
    <n v="16.582465412715685"/>
    <n v="10191.105259297599"/>
  </r>
  <r>
    <x v="6"/>
    <x v="3"/>
    <n v="1162"/>
    <n v="7.0578979374118562"/>
    <n v="215.2766"/>
    <n v="5.3719237129085746"/>
    <n v="9.2292705854278498"/>
    <n v="50"/>
    <n v="50"/>
    <n v="73"/>
    <n v="5396020"/>
    <n v="15.501172202752135"/>
    <n v="0.35869193799999999"/>
    <n v="99.69"/>
    <n v="49.9"/>
    <n v="56.293999999999997"/>
    <n v="15.918875644903041"/>
    <n v="10159.832694037001"/>
  </r>
  <r>
    <x v="6"/>
    <x v="4"/>
    <n v="1171.5"/>
    <n v="7.0660402579478507"/>
    <n v="216.97620000000001"/>
    <n v="5.3797876701060972"/>
    <n v="9.2261972538745454"/>
    <n v="39"/>
    <n v="50"/>
    <n v="71.2"/>
    <n v="5388720"/>
    <n v="15.499818437874191"/>
    <n v="0.35584903800000001"/>
    <n v="80.959999999999994"/>
    <n v="50.5"/>
    <n v="56.232999999999997"/>
    <n v="14.984739268783686"/>
    <n v="10296.714183378501"/>
  </r>
  <r>
    <x v="6"/>
    <x v="5"/>
    <n v="1138.5"/>
    <n v="7.0374668855037941"/>
    <n v="210.83359999999999"/>
    <n v="5.3510691967549002"/>
    <n v="9.2395801120003149"/>
    <n v="37"/>
    <n v="50"/>
    <n v="80.2"/>
    <n v="5378867"/>
    <n v="15.49798831516423"/>
    <n v="0.371511076"/>
    <n v="96.86"/>
    <n v="51.4"/>
    <n v="56.162999999999997"/>
    <n v="15.466474133601205"/>
    <n v="10657.6884748107"/>
  </r>
  <r>
    <x v="6"/>
    <x v="6"/>
    <n v="1094"/>
    <n v="6.9975959829819265"/>
    <n v="202.58799999999999"/>
    <n v="5.3111743600505452"/>
    <n v="9.2740368331942946"/>
    <n v="35"/>
    <n v="50"/>
    <n v="79.8"/>
    <n v="5376912"/>
    <n v="15.497624789654543"/>
    <n v="0.36924827599999999"/>
    <n v="96.77"/>
    <n v="52.1"/>
    <n v="56.012999999999998"/>
    <n v="16.354153731528623"/>
    <n v="11143.7638880579"/>
  </r>
  <r>
    <x v="6"/>
    <x v="7"/>
    <n v="1040.5999999999999"/>
    <n v="6.9475527488562028"/>
    <n v="192.70959999999999"/>
    <n v="5.2611843925499509"/>
    <n v="9.3186353278749827"/>
    <n v="37"/>
    <n v="50"/>
    <n v="72.8"/>
    <n v="5373374"/>
    <n v="15.496966574584221"/>
    <n v="0.40287772599999999"/>
    <n v="80.81"/>
    <n v="53.3"/>
    <n v="55.863"/>
    <n v="11.230878461240561"/>
    <n v="11755.3477987032"/>
  </r>
  <r>
    <x v="6"/>
    <x v="8"/>
    <n v="973.69999999999993"/>
    <n v="6.8811032479847105"/>
    <n v="180.3339"/>
    <n v="5.1948101325024547"/>
    <n v="9.3720635478357686"/>
    <n v="37"/>
    <n v="50"/>
    <n v="72.8"/>
    <n v="5372280"/>
    <n v="15.496762957381623"/>
    <n v="0.40731726899999998"/>
    <n v="106.98"/>
    <n v="54.1"/>
    <n v="55.713000000000001"/>
    <n v="13.460275771503611"/>
    <n v="12376.0620305921"/>
  </r>
  <r>
    <x v="6"/>
    <x v="9"/>
    <n v="906.8"/>
    <n v="6.8099219186333739"/>
    <n v="167.95820000000001"/>
    <n v="5.1237151389212245"/>
    <n v="9.4235194044084167"/>
    <n v="37"/>
    <n v="50"/>
    <n v="72.8"/>
    <n v="5372807"/>
    <n v="15.496861048723355"/>
    <n v="0.42446516200000001"/>
    <n v="102.46"/>
    <n v="55.159999847412003"/>
    <n v="55.563000000000002"/>
    <n v="14.793314621076807"/>
    <n v="13210.269254475499"/>
  </r>
  <r>
    <x v="6"/>
    <x v="10"/>
    <n v="763"/>
    <n v="6.6372580312844569"/>
    <n v="141.33099999999999"/>
    <n v="4.9511046569936035"/>
    <n v="9.4887497799335918"/>
    <n v="40"/>
    <n v="50"/>
    <n v="82.4"/>
    <n v="5373054"/>
    <n v="15.496907019911712"/>
    <n v="0.45802485599999998"/>
    <n v="90.56"/>
    <n v="55.150001525878999"/>
    <n v="55.411999999999999"/>
    <n v="14.076349556814183"/>
    <n v="14326.259875400399"/>
  </r>
  <r>
    <x v="6"/>
    <x v="11"/>
    <n v="688"/>
    <n v="6.5337888379333435"/>
    <n v="127.4383"/>
    <n v="4.8476323259020226"/>
    <n v="9.569849487132748"/>
    <n v="43"/>
    <n v="50"/>
    <n v="86.6"/>
    <n v="5374622"/>
    <n v="15.497198803923645"/>
    <n v="0.47787332599999999"/>
    <n v="82.46"/>
    <n v="57.139999389647997"/>
    <n v="55.261000000000003"/>
    <n v="15.95798078302022"/>
    <n v="15868.804409840201"/>
  </r>
  <r>
    <x v="6"/>
    <x v="12"/>
    <n v="663.7"/>
    <n v="6.4978302401518793"/>
    <n v="122.9217"/>
    <n v="4.8115475673000683"/>
    <n v="9.6721104741885178"/>
    <n v="47"/>
    <n v="50"/>
    <n v="86"/>
    <n v="5379233"/>
    <n v="15.498056356918841"/>
    <n v="0.46726816500000001"/>
    <n v="109.2"/>
    <n v="57.200000762938998"/>
    <n v="55.110999999999997"/>
    <n v="14.043810848400556"/>
    <n v="16747.814733413801"/>
  </r>
  <r>
    <x v="6"/>
    <x v="13"/>
    <n v="628.1"/>
    <n v="6.4426993894603353"/>
    <n v="116.29"/>
    <n v="4.7560870713049521"/>
    <n v="9.7260230650652986"/>
    <n v="49"/>
    <n v="50"/>
    <n v="85.8"/>
    <n v="5386406"/>
    <n v="15.499388930129118"/>
    <n v="0.47042835799999999"/>
    <n v="94.8"/>
    <n v="57.909999847412003"/>
    <n v="54.96"/>
    <n v="16.852502025541106"/>
    <n v="15818.5639472363"/>
  </r>
  <r>
    <x v="6"/>
    <x v="14"/>
    <n v="600.70000000000005"/>
    <n v="6.3980956418561155"/>
    <n v="111.1524"/>
    <n v="4.7109022326197376"/>
    <n v="9.6689394626904104"/>
    <n v="50"/>
    <n v="55"/>
    <n v="87.5"/>
    <n v="5391428"/>
    <n v="15.500320842861019"/>
    <n v="0.55620890499999998"/>
    <n v="74.8"/>
    <n v="58.930000305176002"/>
    <n v="54.685000000000002"/>
    <n v="19.134139236819109"/>
    <n v="16600.613588038501"/>
  </r>
  <r>
    <x v="6"/>
    <x v="15"/>
    <n v="593.1"/>
    <n v="6.3853630188446813"/>
    <n v="109.6519"/>
    <n v="4.6973108025751484"/>
    <n v="9.7171949367963641"/>
    <n v="45"/>
    <n v="50"/>
    <n v="87.6"/>
    <n v="5398384"/>
    <n v="15.501610207488255"/>
    <n v="0.55273975099999995"/>
    <n v="98.6"/>
    <n v="59.979999542236001"/>
    <n v="54.42"/>
    <n v="13.355486425339366"/>
    <n v="17046.607936572502"/>
  </r>
  <r>
    <x v="6"/>
    <x v="16"/>
    <n v="665.3"/>
    <n v="6.5002380667478414"/>
    <n v="122.86490000000001"/>
    <n v="4.8110853777339075"/>
    <n v="9.743706514917271"/>
    <n v="43"/>
    <n v="50"/>
    <n v="87.1"/>
    <n v="5407579"/>
    <n v="15.503312046041517"/>
    <n v="0.56866395800000002"/>
    <n v="75.81"/>
    <n v="61.020000457763999"/>
    <n v="54.28"/>
    <n v="14.483902852301608"/>
    <n v="17299.629333765301"/>
  </r>
  <r>
    <x v="6"/>
    <x v="17"/>
    <n v="637.4"/>
    <n v="6.4573974019832363"/>
    <n v="117.5641"/>
    <n v="4.7669837167506675"/>
    <n v="9.7584403544624223"/>
    <n v="40"/>
    <n v="50"/>
    <n v="86.8"/>
    <n v="5413393"/>
    <n v="15.504386626136441"/>
    <n v="0.57409125800000005"/>
    <n v="89.12"/>
    <n v="62.09"/>
    <n v="54.14"/>
    <n v="17.002174370484674"/>
    <n v="17538.648829497899"/>
  </r>
  <r>
    <x v="6"/>
    <x v="18"/>
    <n v="559.29999999999995"/>
    <n v="6.3266860018275421"/>
    <n v="103.02460000000001"/>
    <n v="4.6349677946645658"/>
    <n v="9.7721622292929027"/>
    <n v="41.8"/>
    <n v="50"/>
    <n v="87.8"/>
    <n v="5418649"/>
    <n v="15.505357080352276"/>
    <n v="0.57845274099999999"/>
    <n v="115.74"/>
    <n v="63.69"/>
    <n v="54"/>
    <n v="15.503904523353471"/>
    <n v="18003.540337680999"/>
  </r>
  <r>
    <x v="6"/>
    <x v="19"/>
    <n v="573.6"/>
    <n v="6.3519322892854104"/>
    <n v="105.52630000000001"/>
    <n v="4.6589602109482824"/>
    <n v="9.7983237029649821"/>
    <n v="47"/>
    <n v="50"/>
    <n v="88"/>
    <n v="5423801"/>
    <n v="15.506307419138757"/>
    <n v="0.57627199950000008"/>
    <n v="94.43"/>
    <n v="64.5"/>
    <n v="53.889000000000003"/>
    <n v="14.516371282667468"/>
    <n v="18737.350023372699"/>
  </r>
  <r>
    <x v="7"/>
    <x v="0"/>
    <n v="33945.25"/>
    <n v="10.43250421156354"/>
    <n v="850.47315000000003"/>
    <n v="6.7457928416726816"/>
    <n v="10.072675045787081"/>
    <n v="50"/>
    <n v="70"/>
    <n v="77.8"/>
    <n v="39889852"/>
    <n v="17.501632513671648"/>
    <n v="0.409403713"/>
    <n v="91.71"/>
    <n v="68"/>
    <n v="75.938000000000002"/>
    <n v="22.949268883569349"/>
    <n v="24219.327584893701"/>
  </r>
  <r>
    <x v="7"/>
    <x v="1"/>
    <n v="34602.5"/>
    <n v="10.451681212770858"/>
    <n v="864.29989999999998"/>
    <n v="6.7619198150580191"/>
    <n v="10.09490625391796"/>
    <n v="44"/>
    <n v="70"/>
    <n v="77.8"/>
    <n v="40057389"/>
    <n v="17.505823708843668"/>
    <n v="0.40895972800000002"/>
    <n v="101.79"/>
    <n v="70.5"/>
    <n v="76.019000000000005"/>
    <n v="18.373540156597777"/>
    <n v="25007.894366680499"/>
  </r>
  <r>
    <x v="7"/>
    <x v="2"/>
    <n v="36838.6"/>
    <n v="10.51430148747559"/>
    <n v="916.34749999999997"/>
    <n v="6.8203956595449622"/>
    <n v="10.126946828671231"/>
    <n v="43"/>
    <n v="70"/>
    <n v="77.8"/>
    <n v="40223509"/>
    <n v="17.50996218365481"/>
    <n v="0.41030778200000001"/>
    <n v="92.74"/>
    <n v="73"/>
    <n v="76.099999999999994"/>
    <n v="17.575184082071647"/>
    <n v="25977.0009830159"/>
  </r>
  <r>
    <x v="7"/>
    <x v="3"/>
    <n v="38280.9"/>
    <n v="10.552706356262298"/>
    <n v="946.27120000000002"/>
    <n v="6.8525292087279004"/>
    <n v="10.16496684795769"/>
    <n v="59"/>
    <n v="70"/>
    <n v="77.8"/>
    <n v="40386875"/>
    <n v="17.514015413910037"/>
    <n v="0.40836324000000002"/>
    <n v="91.9"/>
    <n v="77"/>
    <n v="76.180999999999997"/>
    <n v="11.087899648751197"/>
    <n v="27032.220713911702"/>
  </r>
  <r>
    <x v="7"/>
    <x v="4"/>
    <n v="36537.4"/>
    <n v="10.506091672501627"/>
    <n v="894.98149999999998"/>
    <n v="6.7968030476701582"/>
    <n v="10.204784793273182"/>
    <n v="61"/>
    <n v="70"/>
    <n v="77.8"/>
    <n v="40567864"/>
    <n v="17.518486784055394"/>
    <n v="0.40369258499999999"/>
    <n v="102.5"/>
    <n v="81"/>
    <n v="76.262"/>
    <n v="12.790092385966023"/>
    <n v="28335.001833327002"/>
  </r>
  <r>
    <x v="7"/>
    <x v="5"/>
    <n v="36120"/>
    <n v="10.494602007530922"/>
    <n v="874.16510000000005"/>
    <n v="6.7732692594177051"/>
    <n v="10.25185313330557"/>
    <n v="66"/>
    <n v="70"/>
    <n v="78"/>
    <n v="40850412"/>
    <n v="17.52542746489874"/>
    <n v="0.39163202200000002"/>
    <n v="102.71"/>
    <n v="85"/>
    <n v="76.343000000000004"/>
    <n v="17.543453170118465"/>
    <n v="29264.881452913101"/>
  </r>
  <r>
    <x v="7"/>
    <x v="6"/>
    <n v="35939.599999999999"/>
    <n v="10.489595030615069"/>
    <n v="857.34630000000004"/>
    <n v="6.7538419209918237"/>
    <n v="10.284143490902597"/>
    <n v="70"/>
    <n v="70"/>
    <n v="79.599999999999994"/>
    <n v="41431558"/>
    <n v="17.539553418946319"/>
    <n v="0.37925193099999999"/>
    <n v="99.78"/>
    <n v="89"/>
    <n v="76.533000000000001"/>
    <n v="8.8463927108124896"/>
    <n v="29685.363949466901"/>
  </r>
  <r>
    <x v="7"/>
    <x v="7"/>
    <n v="36598.199999999997"/>
    <n v="10.507754337852196"/>
    <n v="859.18420000000003"/>
    <n v="6.7559833343862614"/>
    <n v="10.298409407012535"/>
    <n v="70"/>
    <n v="70"/>
    <n v="81.400000000000006"/>
    <n v="42187645"/>
    <n v="17.557637963628153"/>
    <n v="0.37959464999999998"/>
    <n v="114.29"/>
    <n v="89.75"/>
    <n v="76.778000000000006"/>
    <n v="15.732978901182607"/>
    <n v="30082.626478760601"/>
  </r>
  <r>
    <x v="7"/>
    <x v="8"/>
    <n v="36079.9"/>
    <n v="10.493491202554093"/>
    <n v="833.09349999999995"/>
    <n v="6.7251458807658144"/>
    <n v="10.311703090700075"/>
    <n v="71"/>
    <n v="70"/>
    <n v="79.8"/>
    <n v="42921895"/>
    <n v="17.574892626662635"/>
    <n v="0.37034403900000001"/>
    <n v="104.9"/>
    <n v="90.5"/>
    <n v="77.022000000000006"/>
    <n v="11.235776354409149"/>
    <n v="30504.3574306103"/>
  </r>
  <r>
    <x v="7"/>
    <x v="9"/>
    <n v="38029.800000000003"/>
    <n v="10.546125341902428"/>
    <n v="863.93820000000005"/>
    <n v="6.7615012384680444"/>
    <n v="10.325624818968432"/>
    <n v="69"/>
    <n v="70"/>
    <n v="80.2"/>
    <n v="43653155"/>
    <n v="17.591786117133839"/>
    <n v="0.36182501299999997"/>
    <n v="91.68"/>
    <n v="91.25"/>
    <n v="77.263000000000005"/>
    <n v="6.3545751351724853"/>
    <n v="31110.0141282392"/>
  </r>
  <r>
    <x v="7"/>
    <x v="10"/>
    <n v="36328.199999999997"/>
    <n v="10.50034957815792"/>
    <n v="812.19240000000002"/>
    <n v="6.6997372579072607"/>
    <n v="10.345285044029772"/>
    <n v="71"/>
    <n v="70"/>
    <n v="82.4"/>
    <n v="44397319"/>
    <n v="17.608689642696451"/>
    <n v="0.36350457899999999"/>
    <n v="103.42"/>
    <n v="92"/>
    <n v="77.501999999999995"/>
    <n v="8.7823345129270383"/>
    <n v="31865.3691666632"/>
  </r>
  <r>
    <x v="7"/>
    <x v="11"/>
    <n v="35573"/>
    <n v="10.479342202122597"/>
    <n v="783.04480000000001"/>
    <n v="6.6631899101905656"/>
    <n v="10.369275093015137"/>
    <n v="70"/>
    <n v="70"/>
    <n v="86.6"/>
    <n v="45226803"/>
    <n v="17.627200455780969"/>
    <n v="0.36094116399999998"/>
    <n v="102.27"/>
    <n v="92.5"/>
    <n v="77.739999999999995"/>
    <n v="9.0475385884527846"/>
    <n v="32459.917375867099"/>
  </r>
  <r>
    <x v="7"/>
    <x v="12"/>
    <n v="35373"/>
    <n v="10.473704096244782"/>
    <n v="767.8297"/>
    <n v="6.6435679637669942"/>
    <n v="10.387761295651513"/>
    <n v="68"/>
    <n v="70"/>
    <n v="86"/>
    <n v="45954106"/>
    <n v="17.643153760771607"/>
    <n v="0.36399736199999999"/>
    <n v="99.89"/>
    <n v="92"/>
    <n v="77.975999999999999"/>
    <n v="7.5130716642334825"/>
    <n v="32303.241480606099"/>
  </r>
  <r>
    <x v="7"/>
    <x v="13"/>
    <n v="36122"/>
    <n v="10.494657376983609"/>
    <n v="775.42359999999996"/>
    <n v="6.6534094606777154"/>
    <n v="10.382922859612199"/>
    <n v="67"/>
    <n v="70"/>
    <n v="85.8"/>
    <n v="46362946"/>
    <n v="17.652011120577338"/>
    <n v="0.37697060500000001"/>
    <n v="102.31"/>
    <n v="94"/>
    <n v="78.209999999999994"/>
    <n v="9.0489226330990959"/>
    <n v="30874.126012676999"/>
  </r>
  <r>
    <x v="7"/>
    <x v="14"/>
    <n v="35310"/>
    <n v="10.471921488922431"/>
    <n v="752.3809"/>
    <n v="6.6232427116713799"/>
    <n v="10.337673766247903"/>
    <n v="65"/>
    <n v="70"/>
    <n v="87.5"/>
    <n v="46576897"/>
    <n v="17.656615203627851"/>
    <n v="0.39846801599999998"/>
    <n v="105.54"/>
    <n v="96"/>
    <n v="78.441999999999993"/>
    <n v="14.180745508179138"/>
    <n v="30736.627853081201"/>
  </r>
  <r>
    <x v="7"/>
    <x v="15"/>
    <n v="35069.4"/>
    <n v="10.465084234348007"/>
    <n v="744.82249999999999"/>
    <n v="6.6131459349587631"/>
    <n v="10.333210312086312"/>
    <n v="61"/>
    <n v="70"/>
    <n v="87.6"/>
    <n v="46742697"/>
    <n v="17.660168587592565"/>
    <n v="0.398985109"/>
    <n v="109.43"/>
    <n v="96.9"/>
    <n v="78.673000000000002"/>
    <n v="10.494866790380506"/>
    <n v="30321.704868899302"/>
  </r>
  <r>
    <x v="7"/>
    <x v="16"/>
    <n v="34309.03"/>
    <n v="10.443163863811924"/>
    <n v="729.00130000000001"/>
    <n v="6.5916755152718141"/>
    <n v="10.31961906736084"/>
    <n v="61"/>
    <n v="70"/>
    <n v="87.1"/>
    <n v="46773055"/>
    <n v="17.66081784721818"/>
    <n v="0.40162035600000001"/>
    <n v="87.56"/>
    <n v="97.8"/>
    <n v="78.902000000000001"/>
    <n v="6.9894741139408456"/>
    <n v="29414.856920740502"/>
  </r>
  <r>
    <x v="7"/>
    <x v="17"/>
    <n v="32346.240000000002"/>
    <n v="10.384253064425895"/>
    <n v="689.23630000000003"/>
    <n v="6.5355841730288144"/>
    <n v="10.289255163126962"/>
    <n v="62"/>
    <n v="70"/>
    <n v="86.8"/>
    <n v="46620045"/>
    <n v="17.657541156822386"/>
    <n v="0.40831912300000001"/>
    <n v="120.78"/>
    <n v="97.35"/>
    <n v="79.132999999999996"/>
    <n v="13.098473946952335"/>
    <n v="29008.020983897499"/>
  </r>
  <r>
    <x v="7"/>
    <x v="18"/>
    <n v="32916.410000000003"/>
    <n v="10.401726596596504"/>
    <n v="703.67399999999998"/>
    <n v="6.5563151807270437"/>
    <n v="10.275327656377488"/>
    <n v="62.6"/>
    <n v="70"/>
    <n v="87.8"/>
    <n v="46480882"/>
    <n v="17.654551646231504"/>
    <n v="0.41650272199999999"/>
    <n v="101.86"/>
    <n v="96.9"/>
    <n v="79.366"/>
    <n v="14.245914696907427"/>
    <n v="29496.378933677999"/>
  </r>
  <r>
    <x v="7"/>
    <x v="19"/>
    <n v="31556.22"/>
    <n v="10.35952599592347"/>
    <n v="676.12850000000003"/>
    <n v="6.516383146735782"/>
    <n v="10.292022786782843"/>
    <n v="59"/>
    <n v="70"/>
    <n v="88"/>
    <n v="46444832"/>
    <n v="17.653775757615602"/>
    <n v="0.4124109225"/>
    <n v="107.08"/>
    <n v="97.125"/>
    <n v="79.602000000000004"/>
    <n v="10.129881350074877"/>
    <n v="30595.1568293811"/>
  </r>
  <r>
    <x v="8"/>
    <x v="0"/>
    <n v="1630"/>
    <n v="7.3963352938008082"/>
    <n v="1149.72"/>
    <n v="7.0472737134507826"/>
    <n v="8.8975101734414661"/>
    <n v="50"/>
    <n v="70"/>
    <n v="74"/>
    <n v="1415594"/>
    <n v="14.163059788959016"/>
    <n v="0.25389669199999998"/>
    <n v="104.86"/>
    <n v="72"/>
    <n v="70.111000000000004"/>
    <n v="2.1970778864110734E-2"/>
    <n v="7817.6046383029898"/>
  </r>
  <r>
    <x v="8"/>
    <x v="1"/>
    <n v="1628"/>
    <n v="7.3951075465624854"/>
    <n v="1154.8779999999999"/>
    <n v="7.0517499896712668"/>
    <n v="8.9641334743787109"/>
    <n v="50"/>
    <n v="70"/>
    <n v="74"/>
    <n v="1399535"/>
    <n v="14.151650596556689"/>
    <n v="0.25704579999999999"/>
    <n v="106.71"/>
    <n v="72"/>
    <n v="69.923000000000002"/>
    <n v="3.2545020611846387E-2"/>
    <n v="8840.2610569351309"/>
  </r>
  <r>
    <x v="8"/>
    <x v="2"/>
    <n v="1598"/>
    <n v="7.37650812632622"/>
    <n v="1136.2760000000001"/>
    <n v="7.0355115275181221"/>
    <n v="9.0870716865231511"/>
    <n v="70"/>
    <n v="70"/>
    <n v="83"/>
    <n v="1386156"/>
    <n v="14.1420450065108"/>
    <n v="0.259603429"/>
    <n v="89.3"/>
    <n v="69"/>
    <n v="69.733000000000004"/>
    <n v="4.6942847083675625E-2"/>
    <n v="9293.0755097424408"/>
  </r>
  <r>
    <x v="8"/>
    <x v="3"/>
    <n v="1527"/>
    <n v="7.3310603052186325"/>
    <n v="1087.77"/>
    <n v="6.9918850080095565"/>
    <n v="9.1370248329673966"/>
    <n v="70"/>
    <n v="70"/>
    <n v="85"/>
    <n v="1390244"/>
    <n v="14.144989829269953"/>
    <n v="0.26052328899999999"/>
    <n v="84.39"/>
    <n v="69"/>
    <n v="69.543000000000006"/>
    <n v="4.8379293662312528E-2"/>
    <n v="9186.39295449766"/>
  </r>
  <r>
    <x v="8"/>
    <x v="4"/>
    <n v="1471"/>
    <n v="7.293697720601438"/>
    <n v="1051.3810000000001"/>
    <n v="6.9578598170788251"/>
    <n v="9.125478641512462"/>
    <n v="57"/>
    <n v="70"/>
    <n v="85"/>
    <n v="1396985"/>
    <n v="14.149826900887252"/>
    <n v="0.29224203799999998"/>
    <n v="125.91"/>
    <n v="69"/>
    <n v="69.367999999999995"/>
    <n v="5.8733701397862097E-2"/>
    <n v="10108.2052912574"/>
  </r>
  <r>
    <x v="8"/>
    <x v="5"/>
    <n v="1471.1"/>
    <n v="7.2937656992561664"/>
    <n v="1057.03"/>
    <n v="6.9632183676812831"/>
    <n v="9.2211027780819581"/>
    <n v="57"/>
    <n v="70"/>
    <n v="85"/>
    <n v="1388115"/>
    <n v="14.143457269642701"/>
    <n v="0.26049473299999998"/>
    <n v="105.21"/>
    <n v="69"/>
    <n v="69.242000000000004"/>
    <n v="8.2517977130732056E-2"/>
    <n v="10816.6031531195"/>
  </r>
  <r>
    <x v="8"/>
    <x v="6"/>
    <n v="1413.2"/>
    <n v="7.2536119154849903"/>
    <n v="1022.035"/>
    <n v="6.9295510167525913"/>
    <n v="9.2888375616243444"/>
    <n v="57"/>
    <n v="70"/>
    <n v="85"/>
    <n v="1379350"/>
    <n v="14.137122931678464"/>
    <n v="0.25529101799999998"/>
    <n v="92.49"/>
    <n v="71"/>
    <n v="69.116"/>
    <n v="7.0364723818459013E-2"/>
    <n v="11546.7726523663"/>
  </r>
  <r>
    <x v="8"/>
    <x v="7"/>
    <n v="1703.7"/>
    <n v="7.4405576355514969"/>
    <n v="1240.942"/>
    <n v="7.1236260476096023"/>
    <n v="9.3541612528662199"/>
    <n v="56"/>
    <n v="70"/>
    <n v="84.2"/>
    <n v="1370720"/>
    <n v="14.13084670719787"/>
    <n v="0.28490616299999999"/>
    <n v="89.41"/>
    <n v="71"/>
    <n v="68.989000000000004"/>
    <n v="0.12796535092036618"/>
    <n v="12481.1896137323"/>
  </r>
  <r>
    <x v="8"/>
    <x v="8"/>
    <n v="1749.5"/>
    <n v="7.4670853118077432"/>
    <n v="1283.0340000000001"/>
    <n v="7.1569828646542186"/>
    <n v="9.4319779589937678"/>
    <n v="56"/>
    <n v="70"/>
    <n v="84.2"/>
    <n v="1362550"/>
    <n v="14.124868502093916"/>
    <n v="0.27936128799999999"/>
    <n v="89.99"/>
    <n v="72"/>
    <n v="68.861999999999995"/>
    <n v="0.21350931677018634"/>
    <n v="13346.398313830899"/>
  </r>
  <r>
    <x v="8"/>
    <x v="9"/>
    <n v="1578"/>
    <n v="7.3639135014058192"/>
    <n v="1164.019"/>
    <n v="7.059633951182219"/>
    <n v="9.4990018382025863"/>
    <n v="55"/>
    <n v="70"/>
    <n v="84.8"/>
    <n v="1354775"/>
    <n v="14.119145946847318"/>
    <n v="0.29688156199999999"/>
    <n v="117.24"/>
    <n v="74"/>
    <n v="68.734999999999999"/>
    <n v="0.21558059774620281"/>
    <n v="14681.225374747701"/>
  </r>
  <r>
    <x v="8"/>
    <x v="10"/>
    <n v="1560.2"/>
    <n v="7.3525692971542131"/>
    <n v="1156.249"/>
    <n v="7.0529364239613965"/>
    <n v="9.5943247710791368"/>
    <n v="60"/>
    <n v="70"/>
    <n v="82.4"/>
    <n v="1346810"/>
    <n v="14.113249391248916"/>
    <n v="0.28071411899999998"/>
    <n v="92.77"/>
    <n v="74"/>
    <n v="68.606999999999999"/>
    <n v="0.14385532264693796"/>
    <n v="16285.006721600001"/>
  </r>
  <r>
    <x v="8"/>
    <x v="11"/>
    <n v="1834.3"/>
    <n v="7.5144182163203048"/>
    <n v="1364.5060000000001"/>
    <n v="7.2185477373538225"/>
    <n v="9.6980001304581762"/>
    <n v="64"/>
    <n v="90"/>
    <n v="86.6"/>
    <n v="1340680"/>
    <n v="14.108687505898017"/>
    <n v="0.29691698700000002"/>
    <n v="131.97"/>
    <n v="74"/>
    <n v="68.478999999999999"/>
    <n v="0.17227235438884331"/>
    <n v="17627.029720518301"/>
  </r>
  <r>
    <x v="8"/>
    <x v="12"/>
    <n v="1605.3"/>
    <n v="7.3810659339853686"/>
    <n v="1197.92"/>
    <n v="7.0883419984823748"/>
    <n v="9.7771887824977455"/>
    <n v="67"/>
    <n v="90"/>
    <n v="86"/>
    <n v="1337090"/>
    <n v="14.106006168702605"/>
    <n v="0.334966557"/>
    <n v="118.57"/>
    <n v="80"/>
    <n v="68.350999999999999"/>
    <n v="0.26462527171344863"/>
    <n v="16716.5031632479"/>
  </r>
  <r>
    <x v="8"/>
    <x v="13"/>
    <n v="1388"/>
    <n v="7.2356191410667501"/>
    <n v="1038.817"/>
    <n v="6.9458378446912681"/>
    <n v="9.7241517238116"/>
    <n v="65"/>
    <n v="90"/>
    <n v="85.8"/>
    <n v="1334515"/>
    <n v="14.104078487928401"/>
    <n v="0.31403526100000001"/>
    <n v="128.83000000000001"/>
    <n v="80"/>
    <n v="68.222999999999999"/>
    <n v="0.36450620799635491"/>
    <n v="14282.6034990097"/>
  </r>
  <r>
    <x v="8"/>
    <x v="14"/>
    <n v="1842"/>
    <n v="7.5186072168152522"/>
    <n v="1382.778"/>
    <n v="7.2318497981725711"/>
    <n v="9.5667975371335174"/>
    <n v="66"/>
    <n v="80"/>
    <n v="87.5"/>
    <n v="1331475"/>
    <n v="14.101797908243109"/>
    <n v="0.36758987100000001"/>
    <n v="114.2"/>
    <n v="81.580001831055"/>
    <n v="68.093999999999994"/>
    <n v="0.20826905276149338"/>
    <n v="14638.6048173457"/>
  </r>
  <r>
    <x v="8"/>
    <x v="15"/>
    <n v="1873.8"/>
    <n v="7.5357237335170879"/>
    <n v="1411.3030000000001"/>
    <n v="7.2522686701174113"/>
    <n v="9.591417483612398"/>
    <n v="66"/>
    <n v="80"/>
    <n v="87.6"/>
    <n v="1327439"/>
    <n v="14.098762080006669"/>
    <n v="0.41080493499999998"/>
    <n v="128.85"/>
    <n v="81.669998168945"/>
    <n v="67.965000000000003"/>
    <n v="0.23268440238889318"/>
    <n v="15798.6327787681"/>
  </r>
  <r>
    <x v="8"/>
    <x v="16"/>
    <n v="1631"/>
    <n v="7.3969486026210136"/>
    <n v="1232.6559999999999"/>
    <n v="7.1169264699153976"/>
    <n v="9.6676786822815028"/>
    <n v="65"/>
    <n v="80"/>
    <n v="87.1"/>
    <n v="1322696"/>
    <n v="14.095182635892231"/>
    <n v="0.38234391299999998"/>
    <n v="145.72999999999999"/>
    <n v="81.8"/>
    <n v="67.974000000000004"/>
    <n v="0.35096515417397844"/>
    <n v="16538.212595830799"/>
  </r>
  <r>
    <x v="8"/>
    <x v="17"/>
    <n v="1747.8"/>
    <n v="7.4661131331934438"/>
    <n v="1325.0319999999999"/>
    <n v="7.1891918890720898"/>
    <n v="9.7134288971898606"/>
    <n v="64"/>
    <n v="85"/>
    <n v="86.8"/>
    <n v="1317997"/>
    <n v="14.091623717865975"/>
    <n v="0.38647043800000003"/>
    <n v="148.68"/>
    <n v="82.24"/>
    <n v="68.122"/>
    <n v="0.19585687382297551"/>
    <n v="16918.5871147773"/>
  </r>
  <r>
    <x v="8"/>
    <x v="18"/>
    <n v="1724"/>
    <n v="7.4524024512236382"/>
    <n v="1309.7550000000001"/>
    <n v="7.1775953758034703"/>
    <n v="9.7361681258188035"/>
    <n v="64.2"/>
    <n v="90"/>
    <n v="87.8"/>
    <n v="1314545"/>
    <n v="14.089001156114996"/>
    <n v="0.39575629400000001"/>
    <n v="172.43"/>
    <n v="83"/>
    <n v="68.269000000000005"/>
    <n v="0.21693716856821468"/>
    <n v="17453.002916138299"/>
  </r>
  <r>
    <x v="8"/>
    <x v="19"/>
    <n v="1616"/>
    <n v="7.3877092390810404"/>
    <n v="1228.5940000000001"/>
    <n v="7.113625705110544"/>
    <n v="9.7672669997100403"/>
    <n v="68"/>
    <n v="90"/>
    <n v="88"/>
    <n v="1315407"/>
    <n v="14.089656681410414"/>
    <n v="0.39111336600000002"/>
    <n v="225.42"/>
    <n v="82.661076379999997"/>
    <n v="68.415999999999997"/>
    <n v="0.25919170586541235"/>
    <n v="17773.005515879398"/>
  </r>
  <r>
    <x v="9"/>
    <x v="0"/>
    <n v="403.3"/>
    <n v="5.9996807018793223"/>
    <n v="162.69759999999999"/>
    <n v="5.0918932630405944"/>
    <n v="8.5449111078963842"/>
    <n v="50"/>
    <n v="50"/>
    <n v="55"/>
    <n v="2457222"/>
    <n v="14.714542001511985"/>
    <n v="0.30482424299999999"/>
    <n v="92.39"/>
    <n v="68"/>
    <n v="68.650000000000006"/>
    <n v="59.50095969289827"/>
    <n v="5321.3967903899102"/>
  </r>
  <r>
    <x v="9"/>
    <x v="1"/>
    <n v="362.9"/>
    <n v="5.8941273142190242"/>
    <n v="147.9228"/>
    <n v="4.9966905160506077"/>
    <n v="8.5794911024588369"/>
    <n v="30"/>
    <n v="50"/>
    <n v="65"/>
    <n v="2432851"/>
    <n v="14.704574378624409"/>
    <n v="0.30323512899999999"/>
    <n v="103.83"/>
    <n v="69.25"/>
    <n v="68.599999999999994"/>
    <n v="65.534842432312473"/>
    <n v="5857.0365820207498"/>
  </r>
  <r>
    <x v="9"/>
    <x v="2"/>
    <n v="343.8"/>
    <n v="5.8400600929487485"/>
    <n v="141.4495"/>
    <n v="4.9519427629233714"/>
    <n v="8.6753990519334749"/>
    <n v="30"/>
    <n v="50"/>
    <n v="81"/>
    <n v="2410019"/>
    <n v="14.695145189253187"/>
    <n v="0.280563285"/>
    <n v="79.180000000000007"/>
    <n v="70.5"/>
    <n v="68.450999999999993"/>
    <n v="74.452302915301019"/>
    <n v="6298.12609983124"/>
  </r>
  <r>
    <x v="9"/>
    <x v="3"/>
    <n v="307.3"/>
    <n v="5.7278244691364391"/>
    <n v="127.6114"/>
    <n v="4.8489897086127485"/>
    <n v="8.7480074236630117"/>
    <n v="30"/>
    <n v="50"/>
    <n v="81"/>
    <n v="2390482"/>
    <n v="14.687005577214466"/>
    <n v="0.26717057999999999"/>
    <n v="80.12"/>
    <n v="71.515000000000001"/>
    <n v="68.22"/>
    <n v="67.080291970802918"/>
    <n v="6515.8927228238399"/>
  </r>
  <r>
    <x v="9"/>
    <x v="4"/>
    <n v="276.5"/>
    <n v="5.6222108209623896"/>
    <n v="115.9736"/>
    <n v="4.7533625789977973"/>
    <n v="8.7819995059313811"/>
    <n v="27"/>
    <n v="50"/>
    <n v="81"/>
    <n v="2367550"/>
    <n v="14.677366223143542"/>
    <n v="0.28459509300000002"/>
    <n v="82.48"/>
    <n v="72.53"/>
    <n v="68.066999999999993"/>
    <n v="68.157640232108321"/>
    <n v="6934.7229263875897"/>
  </r>
  <r>
    <x v="9"/>
    <x v="5"/>
    <n v="257.7"/>
    <n v="5.551796117658319"/>
    <n v="109.25539999999999"/>
    <n v="4.6936882606718004"/>
    <n v="8.8442963790146116"/>
    <n v="34"/>
    <n v="50"/>
    <n v="80"/>
    <n v="2337170"/>
    <n v="14.664451353708055"/>
    <n v="0.28154469900000001"/>
    <n v="80.75"/>
    <n v="71.265000000000001"/>
    <n v="67.95"/>
    <n v="66.191588785046733"/>
    <n v="7478.7631046751503"/>
  </r>
  <r>
    <x v="9"/>
    <x v="6"/>
    <n v="256.3"/>
    <n v="5.5463486333700258"/>
    <n v="109.8807"/>
    <n v="4.6993952317928747"/>
    <n v="8.9198226969574481"/>
    <n v="34"/>
    <n v="50"/>
    <n v="80"/>
    <n v="2310173"/>
    <n v="14.652832971468619"/>
    <n v="0.27395855200000002"/>
    <n v="96.68"/>
    <n v="70"/>
    <n v="67.849999999999994"/>
    <n v="61.987421383647799"/>
    <n v="8103.5876366290904"/>
  </r>
  <r>
    <x v="9"/>
    <x v="7"/>
    <n v="254.4"/>
    <n v="5.5389078314659672"/>
    <n v="110.3282"/>
    <n v="4.7034595599468423"/>
    <n v="9.0000621607036173"/>
    <n v="34"/>
    <n v="50"/>
    <n v="78.599999999999994"/>
    <n v="2287955"/>
    <n v="14.643168963456244"/>
    <n v="0.26934287899999998"/>
    <n v="91.32"/>
    <n v="70.004999999999995"/>
    <n v="67.8"/>
    <n v="57.006289308176108"/>
    <n v="8872.1031992334592"/>
  </r>
  <r>
    <x v="9"/>
    <x v="8"/>
    <n v="229.6"/>
    <n v="5.4363386644454117"/>
    <n v="100.74939999999999"/>
    <n v="4.6126362454740715"/>
    <n v="9.0906671609771443"/>
    <n v="37"/>
    <n v="50"/>
    <n v="79.8"/>
    <n v="2263122"/>
    <n v="14.632255833900501"/>
    <n v="0.27102144299999997"/>
    <n v="91.5"/>
    <n v="70.41749999999999"/>
    <n v="67.900000000000006"/>
    <n v="66.304116016208141"/>
    <n v="9717.1090463229502"/>
  </r>
  <r>
    <x v="9"/>
    <x v="9"/>
    <n v="237.8"/>
    <n v="5.4714299842566811"/>
    <n v="105.5954"/>
    <n v="4.6596148097173096"/>
    <n v="9.1816434299976244"/>
    <n v="38"/>
    <n v="50"/>
    <n v="80.2"/>
    <n v="2238799"/>
    <n v="14.621450119331383"/>
    <n v="0.270994126"/>
    <n v="111.94"/>
    <n v="70.010000000000005"/>
    <n v="68"/>
    <n v="67.794537301263759"/>
    <n v="10873.414285119399"/>
  </r>
  <r>
    <x v="9"/>
    <x v="10"/>
    <n v="208.9"/>
    <n v="5.3418556685625198"/>
    <n v="93.884860000000003"/>
    <n v="4.542069137857637"/>
    <n v="9.2940760324625717"/>
    <n v="40"/>
    <n v="50"/>
    <n v="82.4"/>
    <n v="2218357"/>
    <n v="14.612277389756501"/>
    <n v="0.26404767600000001"/>
    <n v="96.56"/>
    <n v="70.83"/>
    <n v="67.966999999999999"/>
    <n v="55.162543447147826"/>
    <n v="12278.307035824801"/>
  </r>
  <r>
    <x v="9"/>
    <x v="11"/>
    <n v="218.38"/>
    <n v="5.3862366645859199"/>
    <n v="99.349930000000001"/>
    <n v="4.5986482644178093"/>
    <n v="9.4155893286649004"/>
    <n v="42"/>
    <n v="50"/>
    <n v="86.6"/>
    <n v="2200325"/>
    <n v="14.604115634690672"/>
    <n v="0.253719007"/>
    <n v="117.06"/>
    <n v="71.13"/>
    <n v="67.900000000000006"/>
    <n v="57.283588346258654"/>
    <n v="13614.256369377899"/>
  </r>
  <r>
    <x v="9"/>
    <x v="12"/>
    <n v="228.83"/>
    <n v="5.4329793697914326"/>
    <n v="105.3905"/>
    <n v="4.6576724992177301"/>
    <n v="9.5188727851349757"/>
    <n v="47"/>
    <n v="55"/>
    <n v="86"/>
    <n v="2177322"/>
    <n v="14.593606239246929"/>
    <n v="0.25729032099999999"/>
    <n v="120.52"/>
    <n v="65.58"/>
    <n v="67.834000000000003"/>
    <n v="58.949563898369362"/>
    <n v="13270.0004134053"/>
  </r>
  <r>
    <x v="9"/>
    <x v="13"/>
    <n v="394.91"/>
    <n v="5.9786578908385337"/>
    <n v="184.12569999999999"/>
    <n v="5.2156186765406725"/>
    <n v="9.493261158479628"/>
    <n v="48"/>
    <n v="55"/>
    <n v="70"/>
    <n v="2141669"/>
    <n v="14.577095989571017"/>
    <n v="0.25434553799999998"/>
    <n v="114.54"/>
    <n v="69.7"/>
    <n v="67.813999999999993"/>
    <n v="62.075776620578203"/>
    <n v="11547.9907675541"/>
  </r>
  <r>
    <x v="9"/>
    <x v="14"/>
    <n v="275.2"/>
    <n v="5.6174981060591884"/>
    <n v="129.8811"/>
    <n v="4.8666194165551095"/>
    <n v="9.3542667412981011"/>
    <n v="50"/>
    <n v="55"/>
    <n v="87.5"/>
    <n v="2097555"/>
    <n v="14.556282938672206"/>
    <n v="0.306240242"/>
    <n v="103.66"/>
    <n v="67.61"/>
    <n v="67.840999999999994"/>
    <n v="53.116040440621703"/>
    <n v="11326.2194746243"/>
  </r>
  <r>
    <x v="9"/>
    <x v="15"/>
    <n v="369.1"/>
    <n v="5.9110676100359534"/>
    <n v="176.29830000000001"/>
    <n v="5.1721774467027677"/>
    <n v="9.3348756244326978"/>
    <n v="45"/>
    <n v="50"/>
    <n v="87.6"/>
    <n v="2059709"/>
    <n v="14.538075268651406"/>
    <n v="0.301512065"/>
    <n v="104.04"/>
    <n v="76.25"/>
    <n v="67.869"/>
    <n v="47.374466688546114"/>
    <n v="12270.340621531201"/>
  </r>
  <r>
    <x v="9"/>
    <x v="16"/>
    <n v="260.2"/>
    <n v="5.5614505660784053"/>
    <n v="125.7603"/>
    <n v="4.8343777141742343"/>
    <n v="9.4149402978356314"/>
    <n v="43"/>
    <n v="50"/>
    <n v="87.1"/>
    <n v="2034319"/>
    <n v="14.52567167711848"/>
    <n v="0.31212732199999998"/>
    <n v="143.79"/>
    <n v="75.599999999999994"/>
    <n v="67.897000000000006"/>
    <n v="60.110264310037294"/>
    <n v="12924.726159227201"/>
  </r>
  <r>
    <x v="9"/>
    <x v="17"/>
    <n v="247.8"/>
    <n v="5.5126219691950418"/>
    <n v="121.17610000000001"/>
    <n v="4.7972448594703074"/>
    <n v="9.4668975122451986"/>
    <n v="42"/>
    <n v="50"/>
    <n v="86.8"/>
    <n v="2012647"/>
    <n v="14.514961329085571"/>
    <n v="0.29598094699999999"/>
    <n v="134.69999999999999"/>
    <n v="76.25"/>
    <n v="67.924999999999997"/>
    <n v="46.899661781285232"/>
    <n v="13381.331730018799"/>
  </r>
  <r>
    <x v="9"/>
    <x v="18"/>
    <n v="168.38"/>
    <n v="5.1262233299095179"/>
    <n v="83.306160000000006"/>
    <n v="4.4225224960184937"/>
    <n v="9.5016158601208378"/>
    <n v="43.6"/>
    <n v="50"/>
    <n v="87.8"/>
    <n v="1993782"/>
    <n v="14.505543895543228"/>
    <n v="0.28835185899999999"/>
    <n v="141.13"/>
    <n v="75.69"/>
    <n v="67.951999999999998"/>
    <n v="38.786228360241196"/>
    <n v="13758.955307911599"/>
  </r>
  <r>
    <x v="9"/>
    <x v="19"/>
    <n v="176.61"/>
    <n v="5.1739439117082799"/>
    <n v="88.407820000000001"/>
    <n v="4.4819604272695681"/>
    <n v="9.5294451862149394"/>
    <n v="53"/>
    <n v="50"/>
    <n v="88"/>
    <n v="1977527"/>
    <n v="14.49735763213377"/>
    <n v="0.29216640299999996"/>
    <n v="196.96"/>
    <n v="77.23"/>
    <n v="67.98"/>
    <n v="33.616482920657873"/>
    <n v="14284.288330130899"/>
  </r>
  <r>
    <x v="10"/>
    <x v="0"/>
    <n v="5696"/>
    <n v="8.647519453091812"/>
    <n v="1580.5730000000001"/>
    <n v="7.3655427185042601"/>
    <n v="8.5796832769622586"/>
    <n v="30"/>
    <n v="50"/>
    <n v="65"/>
    <n v="3601613"/>
    <n v="15.096892358634976"/>
    <n v="0.27436787200000001"/>
    <n v="120.65"/>
    <n v="50.5"/>
    <n v="67.224999999999994"/>
    <n v="2.0072655624653652"/>
    <n v="5639.2368882017299"/>
  </r>
  <r>
    <x v="10"/>
    <x v="1"/>
    <n v="4786"/>
    <n v="8.4734502684683193"/>
    <n v="1336.905"/>
    <n v="7.1981125199775953"/>
    <n v="8.6375040318274277"/>
    <n v="30"/>
    <n v="50"/>
    <n v="79"/>
    <n v="3575137"/>
    <n v="15.089514055054311"/>
    <n v="0.27114931799999997"/>
    <n v="139.79"/>
    <n v="52"/>
    <n v="67.165999999999997"/>
    <n v="2.0572699471782041"/>
    <n v="6152.1369876221397"/>
  </r>
  <r>
    <x v="10"/>
    <x v="2"/>
    <n v="5125"/>
    <n v="8.5418858040066095"/>
    <n v="1441.5740000000001"/>
    <n v="7.273490851175338"/>
    <n v="8.7245547781063184"/>
    <n v="30"/>
    <n v="50"/>
    <n v="81"/>
    <n v="3549331"/>
    <n v="15.082269692988309"/>
    <n v="0.29053377499999999"/>
    <n v="122.81"/>
    <n v="52.75"/>
    <n v="67.105999999999995"/>
    <n v="2.4310616218737247"/>
    <n v="6659.5980950333997"/>
  </r>
  <r>
    <x v="10"/>
    <x v="3"/>
    <n v="4644"/>
    <n v="8.4433313428177819"/>
    <n v="1315.886"/>
    <n v="7.1822654819931842"/>
    <n v="8.8038144156224547"/>
    <n v="30"/>
    <n v="50"/>
    <n v="81"/>
    <n v="3524238"/>
    <n v="15.075174800647591"/>
    <n v="0.28840764000000002"/>
    <n v="101.1"/>
    <n v="53.5"/>
    <n v="67.046000000000006"/>
    <n v="3.1706012682405076"/>
    <n v="6630.9145655743996"/>
  </r>
  <r>
    <x v="10"/>
    <x v="4"/>
    <n v="3578"/>
    <n v="8.1825592640686651"/>
    <n v="1021.749"/>
    <n v="6.9292711437309151"/>
    <n v="8.7994980171921249"/>
    <n v="30"/>
    <n v="50"/>
    <n v="81"/>
    <n v="3499536"/>
    <n v="15.068140946242702"/>
    <n v="0.30787317400000003"/>
    <n v="118.28"/>
    <n v="55.45"/>
    <n v="66.986000000000004"/>
    <n v="3.0572790216707131"/>
    <n v="6933.5878691092603"/>
  </r>
  <r>
    <x v="10"/>
    <x v="5"/>
    <n v="2768"/>
    <n v="7.92588031673756"/>
    <n v="796.86210000000005"/>
    <n v="6.6806816399804658"/>
    <n v="8.8441326882381937"/>
    <n v="38"/>
    <n v="50"/>
    <n v="82.8"/>
    <n v="3470818"/>
    <n v="15.059900859012261"/>
    <n v="0.32977930500000002"/>
    <n v="96.75"/>
    <n v="56.424999999999997"/>
    <n v="66.918999999999997"/>
    <n v="2.2698788469572482"/>
    <n v="7447.0774529476903"/>
  </r>
  <r>
    <x v="10"/>
    <x v="6"/>
    <n v="3126.3"/>
    <n v="8.0476054756664919"/>
    <n v="907.55160000000001"/>
    <n v="6.8107504240266978"/>
    <n v="8.9155769462135215"/>
    <n v="41"/>
    <n v="50"/>
    <n v="82.8"/>
    <n v="3443067"/>
    <n v="15.051873201904776"/>
    <n v="0.31908101799999999"/>
    <n v="116.52"/>
    <n v="57.4"/>
    <n v="66.828000000000003"/>
    <n v="2.0469527003585055"/>
    <n v="8014.6369089391801"/>
  </r>
  <r>
    <x v="10"/>
    <x v="7"/>
    <n v="3327.3"/>
    <n v="8.1099164432788058"/>
    <n v="974.50040000000001"/>
    <n v="6.8819249294144376"/>
    <n v="8.9890247625751147"/>
    <n v="48"/>
    <n v="50"/>
    <n v="80.400000000000006"/>
    <n v="3415213"/>
    <n v="15.043750420930708"/>
    <n v="0.32650923799999998"/>
    <n v="124.05"/>
    <n v="59.1"/>
    <n v="66.736999999999995"/>
    <n v="1.7261525387720418"/>
    <n v="8931.5195350736903"/>
  </r>
  <r>
    <x v="10"/>
    <x v="8"/>
    <n v="3278.2"/>
    <n v="8.09504977025526"/>
    <n v="969.55719999999997"/>
    <n v="6.8768394724265756"/>
    <n v="9.0973418200973946"/>
    <n v="48"/>
    <n v="50"/>
    <n v="80.2"/>
    <n v="3377075"/>
    <n v="15.032520508182385"/>
    <n v="0.33411384900000002"/>
    <n v="111.67"/>
    <n v="63.844999999999999"/>
    <n v="66.646000000000001"/>
    <n v="2.24509385665529"/>
    <n v="9624.0137332886807"/>
  </r>
  <r>
    <x v="10"/>
    <x v="9"/>
    <n v="2364.9"/>
    <n v="7.7684910167339725"/>
    <n v="707.15030000000002"/>
    <n v="6.5612432317045579"/>
    <n v="9.172016684636942"/>
    <n v="47"/>
    <n v="50"/>
    <n v="84"/>
    <n v="3322528"/>
    <n v="15.016236496923041"/>
    <n v="0.33309918500000002"/>
    <n v="114.27"/>
    <n v="68.59"/>
    <n v="66.635000000000005"/>
    <n v="3.1286853971557407"/>
    <n v="10537.910373054799"/>
  </r>
  <r>
    <x v="10"/>
    <x v="10"/>
    <n v="2081.1"/>
    <n v="7.6406518790593649"/>
    <n v="629.99969999999996"/>
    <n v="6.4457193431949884"/>
    <n v="9.2627345456139505"/>
    <n v="46"/>
    <n v="50"/>
    <n v="82.4"/>
    <n v="3269909"/>
    <n v="15.000272713740031"/>
    <n v="0.35820685699999999"/>
    <n v="74.06"/>
    <n v="68.849999999999994"/>
    <n v="66.706000000000003"/>
    <n v="3.2872402086610917"/>
    <n v="11500.5291506331"/>
  </r>
  <r>
    <x v="10"/>
    <x v="11"/>
    <n v="2269"/>
    <n v="7.7270944847798413"/>
    <n v="696.23009999999999"/>
    <n v="6.5456802091454174"/>
    <n v="9.3501483263913023"/>
    <n v="48"/>
    <n v="50"/>
    <n v="86.6"/>
    <n v="3231294"/>
    <n v="14.988393234167441"/>
    <n v="0.35484114"/>
    <n v="107.77"/>
    <n v="69.11"/>
    <n v="66.777000000000001"/>
    <n v="3.1254639940608757"/>
    <n v="12928.2599422279"/>
  </r>
  <r>
    <x v="10"/>
    <x v="12"/>
    <n v="2274.86"/>
    <n v="7.7296737910299438"/>
    <n v="708.04719999999998"/>
    <n v="6.5625107581382629"/>
    <n v="9.4671708874761169"/>
    <n v="48"/>
    <n v="50"/>
    <n v="86"/>
    <n v="3198231"/>
    <n v="14.978108402412788"/>
    <n v="0.38719377399999999"/>
    <n v="123.63"/>
    <n v="70.12"/>
    <n v="66.847999999999999"/>
    <n v="3.0164328055826517"/>
    <n v="13405.188237057901"/>
  </r>
  <r>
    <x v="10"/>
    <x v="13"/>
    <n v="2411.87"/>
    <n v="7.788157659213808"/>
    <n v="761.49929999999995"/>
    <n v="6.6352892530964489"/>
    <n v="9.5033970928734366"/>
    <n v="48"/>
    <n v="50"/>
    <n v="70"/>
    <n v="3162916"/>
    <n v="14.967004944869064"/>
    <n v="0.35840512699999999"/>
    <n v="137.15"/>
    <n v="71.290000000000006"/>
    <n v="66.841999999999999"/>
    <n v="2.8955815065218875"/>
    <n v="11546.8222513116"/>
  </r>
  <r>
    <x v="10"/>
    <x v="14"/>
    <n v="761.4"/>
    <n v="6.6351588439483971"/>
    <n v="243.74039999999999"/>
    <n v="5.4961037244869777"/>
    <n v="9.3541655483382335"/>
    <n v="48"/>
    <n v="55"/>
    <n v="87.5"/>
    <n v="3097282"/>
    <n v="14.946035510670518"/>
    <n v="0.42625111999999998"/>
    <n v="106.13"/>
    <n v="72.239999999999995"/>
    <n v="66.757000000000005"/>
    <n v="10.812975570684822"/>
    <n v="11984.868569882299"/>
  </r>
  <r>
    <x v="10"/>
    <x v="15"/>
    <n v="631.4"/>
    <n v="6.4479395761238916"/>
    <n v="204.77369999999999"/>
    <n v="5.3219054669503096"/>
    <n v="9.3914001805907752"/>
    <n v="49"/>
    <n v="60"/>
    <n v="87.6"/>
    <n v="3028115"/>
    <n v="14.923450871682235"/>
    <n v="0.43225395300000002"/>
    <n v="128.6"/>
    <n v="72.95"/>
    <n v="66.741"/>
    <n v="11.304757418747057"/>
    <n v="12999.426739164899"/>
  </r>
  <r>
    <x v="10"/>
    <x v="16"/>
    <n v="668.72"/>
    <n v="6.5053654373909007"/>
    <n v="219.572"/>
    <n v="5.3916801969522448"/>
    <n v="9.4726605384840568"/>
    <n v="50"/>
    <n v="60"/>
    <n v="87.1"/>
    <n v="2987773"/>
    <n v="14.910038851800074"/>
    <n v="0.40867170899999999"/>
    <n v="169.15"/>
    <n v="67"/>
    <n v="66.864000000000004"/>
    <n v="9.3398101126076405"/>
    <n v="13679.1490041819"/>
  </r>
  <r>
    <x v="10"/>
    <x v="17"/>
    <n v="443.1"/>
    <n v="6.0937954782054442"/>
    <n v="147.26140000000001"/>
    <n v="4.9922092388898109"/>
    <n v="9.5236279819449425"/>
    <n v="48"/>
    <n v="60"/>
    <n v="86.8"/>
    <n v="2957689"/>
    <n v="14.899918778118264"/>
    <n v="0.40937481100000001"/>
    <n v="158.85"/>
    <n v="67"/>
    <n v="66.986000000000004"/>
    <n v="12.363550071191268"/>
    <n v="14301.7297553804"/>
  </r>
  <r>
    <x v="10"/>
    <x v="18"/>
    <n v="388.62"/>
    <n v="5.962602002422881"/>
    <n v="130.7826"/>
    <n v="4.8735364026512169"/>
    <n v="9.5681357708474088"/>
    <n v="49.9"/>
    <n v="60"/>
    <n v="87.8"/>
    <n v="2932367"/>
    <n v="14.891320504687561"/>
    <n v="0.39366854099999998"/>
    <n v="180.05"/>
    <n v="69.599999999999994"/>
    <n v="67.108000000000004"/>
    <n v="10.760517799352751"/>
    <n v="14935.5350183879"/>
  </r>
  <r>
    <x v="10"/>
    <x v="19"/>
    <n v="410.5"/>
    <n v="6.0173759288924833"/>
    <n v="140.01259999999999"/>
    <n v="4.941732418559547"/>
    <n v="9.6114985531346502"/>
    <n v="57"/>
    <n v="60"/>
    <n v="88"/>
    <n v="2904910"/>
    <n v="14.881912966721099"/>
    <n v="0.40152167599999999"/>
    <n v="216.04"/>
    <n v="72.400000000000006"/>
    <n v="67.23"/>
    <n v="8.1963363081258809"/>
    <n v="15381.3487334195"/>
  </r>
  <r>
    <x v="11"/>
    <x v="0"/>
    <n v="5696"/>
    <n v="11.377872915973766"/>
    <n v="590.02290000000005"/>
    <n v="6.3801613497058609"/>
    <n v="8.68760390720551"/>
    <n v="30"/>
    <n v="50"/>
    <n v="52"/>
    <n v="148160042"/>
    <n v="18.813803612339424"/>
    <n v="0.37908173099999998"/>
    <n v="87.17"/>
    <n v="58.3"/>
    <n v="73.367000000000004"/>
    <n v="18.120321544472361"/>
    <n v="5714.6293303844004"/>
  </r>
  <r>
    <x v="11"/>
    <x v="1"/>
    <n v="4786"/>
    <n v="11.348581341406927"/>
    <n v="574.17570000000001"/>
    <n v="6.352935447042241"/>
    <n v="8.6507847150501256"/>
    <n v="30"/>
    <n v="50"/>
    <n v="46"/>
    <n v="147915307"/>
    <n v="18.812150417930866"/>
    <n v="0.36274285299999998"/>
    <n v="97.98"/>
    <n v="59.6"/>
    <n v="73.363"/>
    <n v="18.793673350344587"/>
    <n v="5804.2169012500399"/>
  </r>
  <r>
    <x v="11"/>
    <x v="2"/>
    <n v="5125"/>
    <n v="11.326270532652002"/>
    <n v="562.98299999999995"/>
    <n v="6.3332494323019182"/>
    <n v="8.6663399842999489"/>
    <n v="26"/>
    <n v="50"/>
    <n v="58.6"/>
    <n v="147670692"/>
    <n v="18.810495298563442"/>
    <n v="0.36525382099999998"/>
    <n v="65.58"/>
    <n v="60.9"/>
    <n v="73.358999999999995"/>
    <n v="19.18410920503662"/>
    <n v="5505.7006876145497"/>
  </r>
  <r>
    <x v="11"/>
    <x v="3"/>
    <n v="4644"/>
    <n v="11.31525470962905"/>
    <n v="558.56349999999998"/>
    <n v="6.3253683094499555"/>
    <n v="8.6135393230942654"/>
    <n v="23"/>
    <n v="50"/>
    <n v="53.2"/>
    <n v="147214392"/>
    <n v="18.807400531218835"/>
    <n v="0.38111942500000001"/>
    <n v="72.42"/>
    <n v="63.45"/>
    <n v="73.353999999999999"/>
    <n v="18.985339748056123"/>
    <n v="5876.2182520774304"/>
  </r>
  <r>
    <x v="11"/>
    <x v="4"/>
    <n v="3578"/>
    <n v="11.299534205098697"/>
    <n v="551.81640000000004"/>
    <n v="6.3132153822549029"/>
    <n v="8.6786686795715529"/>
    <n v="24"/>
    <n v="50"/>
    <n v="52.4"/>
    <n v="146596557"/>
    <n v="18.803194861465727"/>
    <n v="0.38595180600000001"/>
    <n v="82.27"/>
    <n v="65.75"/>
    <n v="73.349999999999994"/>
    <n v="18.720249912147391"/>
    <n v="6491.0860420843901"/>
  </r>
  <r>
    <x v="11"/>
    <x v="5"/>
    <n v="2768"/>
    <n v="11.273855763105759"/>
    <n v="539.97239999999999"/>
    <n v="6.2915180271409916"/>
    <n v="8.7781851365432715"/>
    <n v="24"/>
    <n v="50"/>
    <n v="52.2"/>
    <n v="145976083"/>
    <n v="18.798953351184963"/>
    <n v="0.37481989300000002"/>
    <n v="93.29"/>
    <n v="68.2"/>
    <n v="73.346000000000004"/>
    <n v="19.553867898751086"/>
    <n v="6851.1323633605798"/>
  </r>
  <r>
    <x v="11"/>
    <x v="6"/>
    <n v="3126.3"/>
    <n v="11.269719502618965"/>
    <n v="540.03970000000004"/>
    <n v="6.2916426553744849"/>
    <n v="8.8321692261141163"/>
    <n v="21"/>
    <n v="30"/>
    <n v="57.4"/>
    <n v="145306046"/>
    <n v="18.794352738135935"/>
    <n v="0.31432884"/>
    <n v="96.12"/>
    <n v="70.55"/>
    <n v="73.340999999999994"/>
    <n v="18.240729912561619"/>
    <n v="7206.2118772717804"/>
  </r>
  <r>
    <x v="11"/>
    <x v="7"/>
    <n v="3327.3"/>
    <n v="11.249675808659033"/>
    <n v="531.55700000000002"/>
    <n v="6.2758104356818603"/>
    <n v="8.8826986937722268"/>
    <n v="23"/>
    <n v="30"/>
    <n v="57.4"/>
    <n v="144648257"/>
    <n v="18.789815539538498"/>
    <n v="0.34350450799999999"/>
    <n v="87.98"/>
    <n v="71.525000000000006"/>
    <n v="73.373000000000005"/>
    <n v="17.035680849760698"/>
    <n v="7767.4244273840804"/>
  </r>
  <r>
    <x v="11"/>
    <x v="8"/>
    <n v="3278.2"/>
    <n v="11.214640715600513"/>
    <n v="515.1807"/>
    <n v="6.2445177129083325"/>
    <n v="8.9576939118840606"/>
    <n v="27"/>
    <n v="30"/>
    <n v="63.2"/>
    <n v="144067054"/>
    <n v="18.785789401935443"/>
    <n v="0.33277171900000002"/>
    <n v="97.04"/>
    <n v="72.3"/>
    <n v="73.418000000000006"/>
    <n v="18.90763034933676"/>
    <n v="8360.2668535289795"/>
  </r>
  <r>
    <x v="11"/>
    <x v="9"/>
    <n v="2364.9"/>
    <n v="11.216754127122462"/>
    <n v="517.80349999999999"/>
    <n v="6.2495958266611433"/>
    <n v="9.0312456258478928"/>
    <n v="27"/>
    <n v="30"/>
    <n v="63.2"/>
    <n v="143518523"/>
    <n v="18.781974664973198"/>
    <n v="0.31725949799999997"/>
    <n v="100.58"/>
    <n v="73.204999923705998"/>
    <n v="73.462999999999994"/>
    <n v="18.154377974660388"/>
    <n v="8929.31915919313"/>
  </r>
  <r>
    <x v="11"/>
    <x v="10"/>
    <n v="2081.1"/>
    <n v="11.215933523192669"/>
    <n v="518.44460000000004"/>
    <n v="6.2508331752879744"/>
    <n v="9.0970954289923238"/>
    <n v="28"/>
    <n v="30"/>
    <n v="62.6"/>
    <n v="143049528"/>
    <n v="18.778701477909337"/>
    <n v="0.31239877599999999"/>
    <n v="102.38"/>
    <n v="73.575000762939496"/>
    <n v="73.507999999999996"/>
    <n v="17.442308563034214"/>
    <n v="9693.2052302196407"/>
  </r>
  <r>
    <x v="11"/>
    <x v="11"/>
    <n v="2269"/>
    <n v="11.220338047629173"/>
    <n v="521.36170000000004"/>
    <n v="6.2564440427215864"/>
    <n v="9.1791804273025743"/>
    <n v="24"/>
    <n v="30"/>
    <n v="62.6"/>
    <n v="142805088"/>
    <n v="18.776991237487117"/>
    <n v="0.312773935"/>
    <n v="105.94"/>
    <n v="74.819999694823991"/>
    <n v="73.552999999999997"/>
    <n v="17.470709957282374"/>
    <n v="10535.1277226821"/>
  </r>
  <r>
    <x v="11"/>
    <x v="12"/>
    <n v="2274.86"/>
    <n v="11.216592750037657"/>
    <n v="519.6558"/>
    <n v="6.2531666693307502"/>
    <n v="9.2624704498175845"/>
    <n v="25"/>
    <n v="30"/>
    <n v="44.2"/>
    <n v="142742350"/>
    <n v="18.776551814871745"/>
    <n v="0.31046910999999999"/>
    <n v="124.81"/>
    <n v="74.600000381469499"/>
    <n v="73.597999999999999"/>
    <n v="15.866533260274396"/>
    <n v="11087.822295837899"/>
  </r>
  <r>
    <x v="11"/>
    <x v="13"/>
    <n v="2411.87"/>
    <n v="11.155035497474952"/>
    <n v="488.59910000000002"/>
    <n v="6.1915423168243997"/>
    <n v="9.3136026945911095"/>
    <n v="23"/>
    <n v="25"/>
    <n v="60.8"/>
    <n v="142785342"/>
    <n v="18.776852955542363"/>
    <n v="0.30242375700000002"/>
    <n v="119.53"/>
    <n v="75.954999923705998"/>
    <n v="73.641999999999996"/>
    <n v="17.593442722300502"/>
    <n v="10219.8947422333"/>
  </r>
  <r>
    <x v="11"/>
    <x v="14"/>
    <n v="761.4"/>
    <n v="11.193890314860425"/>
    <n v="507.74040000000002"/>
    <n v="6.2299702933393624"/>
    <n v="9.2320915645102648"/>
    <n v="21"/>
    <n v="25"/>
    <n v="68.400000000000006"/>
    <n v="142849449"/>
    <n v="18.777301829440759"/>
    <n v="0.33413806499999998"/>
    <n v="82.74"/>
    <n v="77.465000152588004"/>
    <n v="73.686999999999998"/>
    <n v="16.067988526381217"/>
    <n v="10674.997202422501"/>
  </r>
  <r>
    <x v="11"/>
    <x v="15"/>
    <n v="631.4"/>
    <n v="11.136805544056529"/>
    <n v="479.19929999999999"/>
    <n v="6.1721165860322262"/>
    <n v="9.2756595760286409"/>
    <n v="22"/>
    <n v="25"/>
    <n v="68.2"/>
    <n v="142960868"/>
    <n v="18.778081500425444"/>
    <n v="0.35124472600000001"/>
    <n v="130.51"/>
    <n v="78.439999771118011"/>
    <n v="73.731999999999999"/>
    <n v="15.749652659399182"/>
    <n v="11125.347704546301"/>
  </r>
  <r>
    <x v="11"/>
    <x v="16"/>
    <n v="668.72"/>
    <n v="11.101884842528879"/>
    <n v="462.24880000000002"/>
    <n v="6.136103274266028"/>
    <n v="9.316981360887274"/>
    <n v="21"/>
    <n v="25"/>
    <n v="68.2"/>
    <n v="143201676"/>
    <n v="18.779764516332943"/>
    <n v="0.34642039000000002"/>
    <n v="108.27"/>
    <n v="79.410000228881998"/>
    <n v="73.790999999999997"/>
    <n v="15.514447126332515"/>
    <n v="11517.5913066251"/>
  </r>
  <r>
    <x v="11"/>
    <x v="17"/>
    <n v="443.1"/>
    <n v="11.083741270241472"/>
    <n v="453.37920000000003"/>
    <n v="6.1167288614145825"/>
    <n v="9.3516308244213739"/>
    <n v="24"/>
    <n v="25"/>
    <n v="77.400000000000006"/>
    <n v="143506911"/>
    <n v="18.781893752283025"/>
    <n v="0.33460180099999998"/>
    <n v="127.63"/>
    <n v="79.72"/>
    <n v="73.863"/>
    <n v="17.128676640925729"/>
    <n v="11699.969430171799"/>
  </r>
  <r>
    <x v="11"/>
    <x v="18"/>
    <n v="388.62"/>
    <n v="11.079168901197477"/>
    <n v="450.79559999999998"/>
    <n v="6.1110140216920783"/>
    <n v="9.3673415079766045"/>
    <n v="22.1"/>
    <n v="25"/>
    <n v="74.599999999999994"/>
    <n v="143819666"/>
    <n v="18.784070753288546"/>
    <n v="0.35154567399999997"/>
    <n v="137.41"/>
    <n v="80.295000000000002"/>
    <n v="73.95"/>
    <n v="16.498310793319984"/>
    <n v="11573.4995748489"/>
  </r>
  <r>
    <x v="11"/>
    <x v="19"/>
    <n v="410.5"/>
    <n v="11.037515246425192"/>
    <n v="432.02350000000001"/>
    <n v="6.0684799849127327"/>
    <n v="9.3564732441892655"/>
    <n v="28"/>
    <n v="20"/>
    <n v="75"/>
    <n v="144096870"/>
    <n v="18.785996339706781"/>
    <n v="0.34307373749999998"/>
    <n v="143.75"/>
    <n v="80.8125"/>
    <n v="74.05"/>
    <n v="15.76476859076803"/>
    <n v="11282.057909523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1B671-B498-4CB3-878D-9F5DB3F5B02D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16" firstHeaderRow="0" firstDataRow="1" firstDataCol="1" rowPageCount="1" colPageCount="1"/>
  <pivotFields count="18">
    <pivotField axis="axisRow" showAll="0">
      <items count="13">
        <item x="0"/>
        <item x="1"/>
        <item x="2"/>
        <item x="8"/>
        <item x="3"/>
        <item x="4"/>
        <item x="10"/>
        <item x="9"/>
        <item x="5"/>
        <item x="11"/>
        <item x="7"/>
        <item x="6"/>
        <item t="default"/>
      </items>
    </pivotField>
    <pivotField axis="axisPage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1" hier="-1"/>
  </pageFields>
  <dataFields count="12">
    <dataField name="Sum of Industrial" fld="12" baseField="0" baseItem="0"/>
    <dataField name="Sum of governmentint" fld="7" baseField="0" baseItem="0"/>
    <dataField name="Sum of propertyright" fld="8" baseField="0" baseItem="0"/>
    <dataField name="Sum of tradefree" fld="9" baseField="0" baseItem="0"/>
    <dataField name="Sum of population" fld="10" baseField="0" baseItem="0"/>
    <dataField name="Sum of water" fld="2" baseField="0" baseItem="0"/>
    <dataField name="Sum of waterpcap" fld="4" baseField="0" baseItem="0"/>
    <dataField name="Sum of wwtreatment" fld="14" baseField="0" baseItem="0"/>
    <dataField name="Sum of GDPpcap" fld="17" baseField="0" baseItem="0"/>
    <dataField name="Sum of cropprod" fld="13" baseField="0" baseItem="0"/>
    <dataField name="Sum of urbanization" fld="15" baseField="0" baseItem="0"/>
    <dataField name="Sum of hydroeprod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C24C-7804-44D5-BCA2-05600725890E}">
  <dimension ref="A1:M16"/>
  <sheetViews>
    <sheetView workbookViewId="0">
      <selection activeCell="B29" sqref="B29"/>
    </sheetView>
  </sheetViews>
  <sheetFormatPr defaultRowHeight="14.4" x14ac:dyDescent="0.3"/>
  <cols>
    <col min="1" max="1" width="12.5546875" bestFit="1" customWidth="1"/>
    <col min="2" max="2" width="15.44140625" bestFit="1" customWidth="1"/>
    <col min="3" max="3" width="20.21875" bestFit="1" customWidth="1"/>
    <col min="4" max="4" width="18.88671875" bestFit="1" customWidth="1"/>
    <col min="5" max="5" width="15.33203125" bestFit="1" customWidth="1"/>
    <col min="6" max="6" width="16.77734375" bestFit="1" customWidth="1"/>
    <col min="7" max="7" width="12.21875" bestFit="1" customWidth="1"/>
    <col min="8" max="8" width="16.44140625" bestFit="1" customWidth="1"/>
    <col min="9" max="9" width="19" bestFit="1" customWidth="1"/>
    <col min="10" max="10" width="15.21875" bestFit="1" customWidth="1"/>
    <col min="11" max="11" width="15.33203125" bestFit="1" customWidth="1"/>
    <col min="12" max="12" width="18.21875" bestFit="1" customWidth="1"/>
    <col min="13" max="13" width="17.6640625" bestFit="1" customWidth="1"/>
  </cols>
  <sheetData>
    <row r="1" spans="1:13" x14ac:dyDescent="0.3">
      <c r="A1" s="1" t="s">
        <v>1</v>
      </c>
      <c r="B1" t="s">
        <v>77</v>
      </c>
    </row>
    <row r="3" spans="1:13" x14ac:dyDescent="0.3">
      <c r="A3" s="1" t="s">
        <v>63</v>
      </c>
      <c r="B3" t="s">
        <v>72</v>
      </c>
      <c r="C3" t="s">
        <v>76</v>
      </c>
      <c r="D3" t="s">
        <v>75</v>
      </c>
      <c r="E3" t="s">
        <v>74</v>
      </c>
      <c r="F3" t="s">
        <v>73</v>
      </c>
      <c r="G3" t="s">
        <v>65</v>
      </c>
      <c r="H3" t="s">
        <v>66</v>
      </c>
      <c r="I3" t="s">
        <v>70</v>
      </c>
      <c r="J3" t="s">
        <v>67</v>
      </c>
      <c r="K3" t="s">
        <v>71</v>
      </c>
      <c r="L3" t="s">
        <v>69</v>
      </c>
      <c r="M3" t="s">
        <v>68</v>
      </c>
    </row>
    <row r="4" spans="1:13" x14ac:dyDescent="0.3">
      <c r="A4" s="2" t="s">
        <v>7</v>
      </c>
      <c r="B4" s="3">
        <v>9.037863993500002</v>
      </c>
      <c r="C4" s="3">
        <v>1393.2</v>
      </c>
      <c r="D4" s="3">
        <v>1710</v>
      </c>
      <c r="E4" s="3">
        <v>1653.5999999999997</v>
      </c>
      <c r="F4" s="3">
        <v>212277367</v>
      </c>
      <c r="G4" s="3">
        <v>125216.43</v>
      </c>
      <c r="H4" s="3">
        <v>11833.763299999997</v>
      </c>
      <c r="I4" s="3">
        <v>1167.3878136960782</v>
      </c>
      <c r="J4" s="3">
        <v>841756.3398653199</v>
      </c>
      <c r="K4" s="3">
        <v>1952.4056249999999</v>
      </c>
      <c r="L4" s="3">
        <v>1948.1490000000003</v>
      </c>
      <c r="M4" s="3">
        <v>8.205672915514814</v>
      </c>
    </row>
    <row r="5" spans="1:13" x14ac:dyDescent="0.3">
      <c r="A5" s="2" t="s">
        <v>9</v>
      </c>
      <c r="B5" s="3">
        <v>10.063569665999999</v>
      </c>
      <c r="C5" s="3">
        <v>927.3</v>
      </c>
      <c r="D5" s="3">
        <v>1395</v>
      </c>
      <c r="E5" s="3">
        <v>1615.3999999999996</v>
      </c>
      <c r="F5" s="3">
        <v>206901737</v>
      </c>
      <c r="G5" s="3">
        <v>39495.699999999997</v>
      </c>
      <c r="H5" s="3">
        <v>3802.9890999999998</v>
      </c>
      <c r="I5" s="3">
        <v>1470.4999969482419</v>
      </c>
      <c r="J5" s="3">
        <v>353596.76945749804</v>
      </c>
      <c r="K5" s="3">
        <v>2026.4899999999998</v>
      </c>
      <c r="L5" s="3">
        <v>1473.4550000000002</v>
      </c>
      <c r="M5" s="3">
        <v>52.368841490396285</v>
      </c>
    </row>
    <row r="6" spans="1:13" x14ac:dyDescent="0.3">
      <c r="A6" s="2" t="s">
        <v>10</v>
      </c>
      <c r="B6" s="3">
        <v>8.5912014054999997</v>
      </c>
      <c r="C6" s="3">
        <v>1894.7</v>
      </c>
      <c r="D6" s="3">
        <v>1810</v>
      </c>
      <c r="E6" s="3">
        <v>1653.5999999999997</v>
      </c>
      <c r="F6" s="3">
        <v>109030085</v>
      </c>
      <c r="G6" s="3">
        <v>15237.5</v>
      </c>
      <c r="H6" s="3">
        <v>2792.0670999999993</v>
      </c>
      <c r="I6" s="3">
        <v>1789.0861297263477</v>
      </c>
      <c r="J6" s="3">
        <v>1142945.6151801273</v>
      </c>
      <c r="K6" s="3">
        <v>2063.77</v>
      </c>
      <c r="L6" s="3">
        <v>1721.1210000000003</v>
      </c>
      <c r="M6" s="3">
        <v>1.1869764665011511</v>
      </c>
    </row>
    <row r="7" spans="1:13" x14ac:dyDescent="0.3">
      <c r="A7" s="2" t="s">
        <v>15</v>
      </c>
      <c r="B7" s="3">
        <v>6.2609577529999987</v>
      </c>
      <c r="C7" s="3">
        <v>1227.2</v>
      </c>
      <c r="D7" s="3">
        <v>1545</v>
      </c>
      <c r="E7" s="3">
        <v>1689.7999999999997</v>
      </c>
      <c r="F7" s="3">
        <v>27132678</v>
      </c>
      <c r="G7" s="3">
        <v>32591.899999999998</v>
      </c>
      <c r="H7" s="3">
        <v>23994.694999999996</v>
      </c>
      <c r="I7" s="3">
        <v>1508.9510763799999</v>
      </c>
      <c r="J7" s="3">
        <v>272148.91740164789</v>
      </c>
      <c r="K7" s="3">
        <v>2412.96</v>
      </c>
      <c r="L7" s="3">
        <v>1376.1219999999998</v>
      </c>
      <c r="M7" s="3">
        <v>3.3276731223323059</v>
      </c>
    </row>
    <row r="8" spans="1:13" x14ac:dyDescent="0.3">
      <c r="A8" s="2" t="s">
        <v>25</v>
      </c>
      <c r="B8" s="3">
        <v>8.3677177720000007</v>
      </c>
      <c r="C8" s="3">
        <v>1405.9</v>
      </c>
      <c r="D8" s="3">
        <v>1510</v>
      </c>
      <c r="E8" s="3">
        <v>1608.5999999999997</v>
      </c>
      <c r="F8" s="3">
        <v>1264263165</v>
      </c>
      <c r="G8" s="3">
        <v>629476.47997999995</v>
      </c>
      <c r="H8" s="3">
        <v>10179.2438</v>
      </c>
      <c r="I8" s="3">
        <v>1608.0928725069982</v>
      </c>
      <c r="J8" s="3">
        <v>789089.29275381321</v>
      </c>
      <c r="K8" s="3">
        <v>1983.1999999999996</v>
      </c>
      <c r="L8" s="3">
        <v>1545.4219999999998</v>
      </c>
      <c r="M8" s="3">
        <v>223.84078122520603</v>
      </c>
    </row>
    <row r="9" spans="1:13" x14ac:dyDescent="0.3">
      <c r="A9" s="2" t="s">
        <v>11</v>
      </c>
      <c r="B9" s="3">
        <v>10.786486632999999</v>
      </c>
      <c r="C9" s="3">
        <v>996.6</v>
      </c>
      <c r="D9" s="3">
        <v>1360</v>
      </c>
      <c r="E9" s="3">
        <v>1564.1999999999996</v>
      </c>
      <c r="F9" s="3">
        <v>201669420</v>
      </c>
      <c r="G9" s="3">
        <v>132851.01990000001</v>
      </c>
      <c r="H9" s="3">
        <v>10992.176300000003</v>
      </c>
      <c r="I9" s="3">
        <v>1126.996164191778</v>
      </c>
      <c r="J9" s="3">
        <v>244642.23077765564</v>
      </c>
      <c r="K9" s="3">
        <v>1765.45</v>
      </c>
      <c r="L9" s="3">
        <v>1340.992</v>
      </c>
      <c r="M9" s="3">
        <v>11.766534089880812</v>
      </c>
    </row>
    <row r="10" spans="1:13" x14ac:dyDescent="0.3">
      <c r="A10" s="2" t="s">
        <v>18</v>
      </c>
      <c r="B10" s="3">
        <v>7.0053030820000002</v>
      </c>
      <c r="C10" s="3">
        <v>863.9</v>
      </c>
      <c r="D10" s="3">
        <v>1055</v>
      </c>
      <c r="E10" s="3">
        <v>1646.9999999999998</v>
      </c>
      <c r="F10" s="3">
        <v>65549042</v>
      </c>
      <c r="G10" s="3">
        <v>51034.270000000004</v>
      </c>
      <c r="H10" s="3">
        <v>14934.227600000002</v>
      </c>
      <c r="I10" s="3">
        <v>1270.1200000000001</v>
      </c>
      <c r="J10" s="3">
        <v>209233.48981049235</v>
      </c>
      <c r="K10" s="3">
        <v>2567.3200000000002</v>
      </c>
      <c r="L10" s="3">
        <v>1338.153</v>
      </c>
      <c r="M10" s="3">
        <v>99.242906556863275</v>
      </c>
    </row>
    <row r="11" spans="1:13" x14ac:dyDescent="0.3">
      <c r="A11" s="2" t="s">
        <v>16</v>
      </c>
      <c r="B11" s="3">
        <v>5.6330314090000009</v>
      </c>
      <c r="C11" s="3">
        <v>797.6</v>
      </c>
      <c r="D11" s="3">
        <v>1015</v>
      </c>
      <c r="E11" s="3">
        <v>1611.3999999999996</v>
      </c>
      <c r="F11" s="3">
        <v>44408555</v>
      </c>
      <c r="G11" s="3">
        <v>5477.9100000000008</v>
      </c>
      <c r="H11" s="3">
        <v>2439.0447700000004</v>
      </c>
      <c r="I11" s="3">
        <v>1429.3625</v>
      </c>
      <c r="J11" s="3">
        <v>204628.56860303949</v>
      </c>
      <c r="K11" s="3">
        <v>2183.15</v>
      </c>
      <c r="L11" s="3">
        <v>1360.4669999999996</v>
      </c>
      <c r="M11" s="3">
        <v>1167.384606851509</v>
      </c>
    </row>
    <row r="12" spans="1:13" x14ac:dyDescent="0.3">
      <c r="A12" s="2" t="s">
        <v>12</v>
      </c>
      <c r="B12" s="3">
        <v>7.5353278544999993</v>
      </c>
      <c r="C12" s="3">
        <v>959.8</v>
      </c>
      <c r="D12" s="3">
        <v>1215</v>
      </c>
      <c r="E12" s="3">
        <v>1569.1999999999998</v>
      </c>
      <c r="F12" s="3">
        <v>764633833</v>
      </c>
      <c r="G12" s="3">
        <v>236044.39999999997</v>
      </c>
      <c r="H12" s="3">
        <v>6150.2892000000002</v>
      </c>
      <c r="I12" s="3">
        <v>1199.0999984741211</v>
      </c>
      <c r="J12" s="3">
        <v>212216.56122421607</v>
      </c>
      <c r="K12" s="3">
        <v>2129.61</v>
      </c>
      <c r="L12" s="3">
        <v>1224.6020000000001</v>
      </c>
      <c r="M12" s="3">
        <v>28.762689368628248</v>
      </c>
    </row>
    <row r="13" spans="1:13" x14ac:dyDescent="0.3">
      <c r="A13" s="2" t="s">
        <v>17</v>
      </c>
      <c r="B13" s="3">
        <v>6.8559240655</v>
      </c>
      <c r="C13" s="3">
        <v>493.1</v>
      </c>
      <c r="D13" s="3">
        <v>680</v>
      </c>
      <c r="E13" s="3">
        <v>1217.5999999999999</v>
      </c>
      <c r="F13" s="3">
        <v>2892890701</v>
      </c>
      <c r="G13" s="3">
        <v>51034.270000000004</v>
      </c>
      <c r="H13" s="3">
        <v>10315.562799999998</v>
      </c>
      <c r="I13" s="3">
        <v>1438.8725008392328</v>
      </c>
      <c r="J13" s="3">
        <v>177915.71901326039</v>
      </c>
      <c r="K13" s="3">
        <v>2063.3999999999996</v>
      </c>
      <c r="L13" s="3">
        <v>1471.1079999999999</v>
      </c>
      <c r="M13" s="3">
        <v>350.79281958514582</v>
      </c>
    </row>
    <row r="14" spans="1:13" x14ac:dyDescent="0.3">
      <c r="A14" s="2" t="s">
        <v>14</v>
      </c>
      <c r="B14" s="3">
        <v>7.8250946614999997</v>
      </c>
      <c r="C14" s="3">
        <v>1249.5999999999999</v>
      </c>
      <c r="D14" s="3">
        <v>1400</v>
      </c>
      <c r="E14" s="3">
        <v>1653.5999999999997</v>
      </c>
      <c r="F14" s="3">
        <v>873749736</v>
      </c>
      <c r="G14" s="3">
        <v>707875.65000000014</v>
      </c>
      <c r="H14" s="3">
        <v>16193.834550000001</v>
      </c>
      <c r="I14" s="3">
        <v>1767.575</v>
      </c>
      <c r="J14" s="3">
        <v>588294.08934731002</v>
      </c>
      <c r="K14" s="3">
        <v>2034.1399999999999</v>
      </c>
      <c r="L14" s="3">
        <v>1549.9850000000001</v>
      </c>
      <c r="M14" s="3">
        <v>246.02038523379875</v>
      </c>
    </row>
    <row r="15" spans="1:13" x14ac:dyDescent="0.3">
      <c r="A15" s="2" t="s">
        <v>13</v>
      </c>
      <c r="B15" s="3">
        <v>9.0055545895000009</v>
      </c>
      <c r="C15" s="3">
        <v>867.8</v>
      </c>
      <c r="D15" s="3">
        <v>1005</v>
      </c>
      <c r="E15" s="3">
        <v>1609.1999999999996</v>
      </c>
      <c r="F15" s="3">
        <v>107772697</v>
      </c>
      <c r="G15" s="3">
        <v>17766.3</v>
      </c>
      <c r="H15" s="3">
        <v>3289.2725999999998</v>
      </c>
      <c r="I15" s="3">
        <v>1110.1700016784662</v>
      </c>
      <c r="J15" s="3">
        <v>276856.82039249077</v>
      </c>
      <c r="K15" s="3">
        <v>1927.7199999999998</v>
      </c>
      <c r="L15" s="3">
        <v>1107.2469999999998</v>
      </c>
      <c r="M15" s="3">
        <v>306.54583641708444</v>
      </c>
    </row>
    <row r="16" spans="1:13" x14ac:dyDescent="0.3">
      <c r="A16" s="2" t="s">
        <v>64</v>
      </c>
      <c r="B16" s="3">
        <v>96.968032885000014</v>
      </c>
      <c r="C16" s="3">
        <v>13076.699999999999</v>
      </c>
      <c r="D16" s="3">
        <v>15700</v>
      </c>
      <c r="E16" s="3">
        <v>19093.199999999997</v>
      </c>
      <c r="F16" s="3">
        <v>6770279016</v>
      </c>
      <c r="G16" s="3">
        <v>2044101.8298800003</v>
      </c>
      <c r="H16" s="3">
        <v>116917.16611999999</v>
      </c>
      <c r="I16" s="3">
        <v>16886.214054441265</v>
      </c>
      <c r="J16" s="3">
        <v>5313324.4138268717</v>
      </c>
      <c r="K16" s="3">
        <v>25109.615624999999</v>
      </c>
      <c r="L16" s="3">
        <v>17456.823</v>
      </c>
      <c r="M16" s="3">
        <v>2499.4457233228609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9E90-EFB8-4D7C-BE7F-2449EFE2BB71}">
  <dimension ref="A1:R241"/>
  <sheetViews>
    <sheetView tabSelected="1" workbookViewId="0">
      <pane ySplit="1" topLeftCell="A2" activePane="bottomLeft" state="frozen"/>
      <selection activeCell="D1" sqref="D1"/>
      <selection pane="bottomLeft" activeCell="K9" sqref="K9"/>
    </sheetView>
  </sheetViews>
  <sheetFormatPr defaultRowHeight="14.4" x14ac:dyDescent="0.3"/>
  <cols>
    <col min="5" max="5" width="10.33203125" bestFit="1" customWidth="1"/>
    <col min="6" max="6" width="10.33203125" customWidth="1"/>
    <col min="8" max="8" width="14.44140625" bestFit="1" customWidth="1"/>
    <col min="9" max="9" width="12.88671875" bestFit="1" customWidth="1"/>
    <col min="11" max="11" width="11.33203125" customWidth="1"/>
    <col min="15" max="15" width="13.5546875" customWidth="1"/>
    <col min="16" max="16" width="12.109375" bestFit="1" customWidth="1"/>
    <col min="17" max="17" width="11.33203125" customWidth="1"/>
  </cols>
  <sheetData>
    <row r="1" spans="1:18" x14ac:dyDescent="0.3">
      <c r="A1" t="s">
        <v>0</v>
      </c>
      <c r="B1" t="s">
        <v>1</v>
      </c>
      <c r="C1" t="s">
        <v>48</v>
      </c>
      <c r="D1" t="s">
        <v>2</v>
      </c>
      <c r="E1" t="s">
        <v>53</v>
      </c>
      <c r="F1" t="s">
        <v>54</v>
      </c>
      <c r="G1" t="s">
        <v>3</v>
      </c>
      <c r="H1" t="s">
        <v>4</v>
      </c>
      <c r="I1" t="s">
        <v>5</v>
      </c>
      <c r="J1" t="s">
        <v>6</v>
      </c>
      <c r="K1" t="s">
        <v>55</v>
      </c>
      <c r="L1" t="s">
        <v>61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62</v>
      </c>
    </row>
    <row r="2" spans="1:18" x14ac:dyDescent="0.3">
      <c r="A2" t="s">
        <v>7</v>
      </c>
      <c r="B2">
        <v>1996</v>
      </c>
      <c r="C2">
        <v>7551.5</v>
      </c>
      <c r="D2">
        <f>LN('European water'!B4)</f>
        <v>8.9295014980063971</v>
      </c>
      <c r="E2">
        <v>739.74300000000005</v>
      </c>
      <c r="F2">
        <f>LN(E2)</f>
        <v>6.6063028285792447</v>
      </c>
      <c r="G2">
        <f>LN('GDP per capita'!C5)</f>
        <v>10.469606384459418</v>
      </c>
      <c r="H2">
        <v>90</v>
      </c>
      <c r="I2">
        <v>90</v>
      </c>
      <c r="J2">
        <v>77.8</v>
      </c>
      <c r="K2">
        <v>10156637</v>
      </c>
      <c r="L2">
        <f>LN(K2)</f>
        <v>16.133637941383707</v>
      </c>
      <c r="M2">
        <v>0.44216592399999999</v>
      </c>
      <c r="N2">
        <f>AVERAGE(N4,N3)</f>
        <v>98.156874999999985</v>
      </c>
      <c r="O2">
        <v>30.340000152588001</v>
      </c>
      <c r="P2">
        <v>96.850999999999999</v>
      </c>
      <c r="Q2">
        <v>0.31808139689637732</v>
      </c>
      <c r="R2">
        <v>35719.813364012603</v>
      </c>
    </row>
    <row r="3" spans="1:18" x14ac:dyDescent="0.3">
      <c r="A3" t="s">
        <v>7</v>
      </c>
      <c r="B3">
        <v>1997</v>
      </c>
      <c r="C3">
        <v>7689.7</v>
      </c>
      <c r="D3">
        <f>LN('European water'!B5)</f>
        <v>8.9476370500352029</v>
      </c>
      <c r="E3">
        <v>752.13800000000003</v>
      </c>
      <c r="F3">
        <f t="shared" ref="F3:F86" si="0">LN(E3)</f>
        <v>6.6229198177521207</v>
      </c>
      <c r="G3">
        <f>LN('GDP per capita'!C6)</f>
        <v>10.483460810005134</v>
      </c>
      <c r="H3">
        <v>69</v>
      </c>
      <c r="I3">
        <v>90</v>
      </c>
      <c r="J3">
        <v>77.8</v>
      </c>
      <c r="K3">
        <v>10181245</v>
      </c>
      <c r="L3">
        <f t="shared" ref="L3:L66" si="1">LN(K3)</f>
        <v>16.136057860233539</v>
      </c>
      <c r="M3">
        <v>0.44206931999999999</v>
      </c>
      <c r="N3">
        <f>AVERAGE(N5,N4)</f>
        <v>97.326249999999987</v>
      </c>
      <c r="O3">
        <v>34.599998474121001</v>
      </c>
      <c r="P3">
        <v>96.924000000000007</v>
      </c>
      <c r="Q3">
        <v>0.39172371277019302</v>
      </c>
      <c r="R3">
        <v>36955.630407709097</v>
      </c>
    </row>
    <row r="4" spans="1:18" x14ac:dyDescent="0.3">
      <c r="A4" t="s">
        <v>7</v>
      </c>
      <c r="B4">
        <v>1998</v>
      </c>
      <c r="C4">
        <v>7479.8</v>
      </c>
      <c r="D4">
        <f>LN('European water'!B6)</f>
        <v>8.9199613326431422</v>
      </c>
      <c r="E4">
        <v>730.64200000000005</v>
      </c>
      <c r="F4">
        <f t="shared" si="0"/>
        <v>6.5939235997058567</v>
      </c>
      <c r="G4">
        <f>LN('GDP per capita'!C7)</f>
        <v>10.51747329386686</v>
      </c>
      <c r="H4">
        <v>68</v>
      </c>
      <c r="I4">
        <v>90</v>
      </c>
      <c r="J4">
        <v>77.8</v>
      </c>
      <c r="K4">
        <v>10203008</v>
      </c>
      <c r="L4">
        <f t="shared" si="1"/>
        <v>16.138193136740249</v>
      </c>
      <c r="M4">
        <v>0.44756252600000002</v>
      </c>
      <c r="N4">
        <f>AVERAGE(N6,N5)</f>
        <v>98.987499999999997</v>
      </c>
      <c r="O4">
        <v>38.040000915527003</v>
      </c>
      <c r="P4">
        <v>96.995999999999995</v>
      </c>
      <c r="Q4">
        <v>0.47395674687785561</v>
      </c>
      <c r="R4">
        <v>37605.221902428399</v>
      </c>
    </row>
    <row r="5" spans="1:18" x14ac:dyDescent="0.3">
      <c r="A5" t="s">
        <v>7</v>
      </c>
      <c r="B5">
        <v>1999</v>
      </c>
      <c r="C5">
        <v>7211.7</v>
      </c>
      <c r="D5">
        <f>LN('European water'!B7)</f>
        <v>8.8834599861202435</v>
      </c>
      <c r="E5">
        <v>703.22640000000001</v>
      </c>
      <c r="F5">
        <f t="shared" si="0"/>
        <v>6.5556788883283756</v>
      </c>
      <c r="G5">
        <f>LN('GDP per capita'!C8)</f>
        <v>10.534898200118732</v>
      </c>
      <c r="H5">
        <v>53</v>
      </c>
      <c r="I5">
        <v>90</v>
      </c>
      <c r="J5">
        <v>77.8</v>
      </c>
      <c r="K5">
        <v>10226419</v>
      </c>
      <c r="L5">
        <f t="shared" si="1"/>
        <v>16.140485027770545</v>
      </c>
      <c r="M5">
        <v>0.454296806</v>
      </c>
      <c r="N5">
        <f>AVERAGE(N7,N6)</f>
        <v>95.664999999999992</v>
      </c>
      <c r="O5">
        <v>38.69</v>
      </c>
      <c r="P5">
        <v>97.064999999999998</v>
      </c>
      <c r="Q5">
        <v>0.40903965645466983</v>
      </c>
      <c r="R5">
        <v>38856.066503139198</v>
      </c>
    </row>
    <row r="6" spans="1:18" x14ac:dyDescent="0.3">
      <c r="A6" t="s">
        <v>7</v>
      </c>
      <c r="B6">
        <v>2000</v>
      </c>
      <c r="C6">
        <v>7536.2</v>
      </c>
      <c r="D6">
        <f>LN('European water'!B8)</f>
        <v>8.9274733551821708</v>
      </c>
      <c r="E6">
        <v>732.94839999999999</v>
      </c>
      <c r="F6">
        <f t="shared" si="0"/>
        <v>6.5970753037743837</v>
      </c>
      <c r="G6">
        <f>LN('GDP per capita'!C9)</f>
        <v>10.567619495552302</v>
      </c>
      <c r="H6">
        <v>54</v>
      </c>
      <c r="I6">
        <v>90</v>
      </c>
      <c r="J6">
        <v>77.8</v>
      </c>
      <c r="K6">
        <v>10251250</v>
      </c>
      <c r="L6">
        <f t="shared" si="1"/>
        <v>16.142910207332758</v>
      </c>
      <c r="M6">
        <v>0.46120360100000002</v>
      </c>
      <c r="N6">
        <v>102.31</v>
      </c>
      <c r="O6">
        <v>41.167400360107003</v>
      </c>
      <c r="P6">
        <v>97.129000000000005</v>
      </c>
      <c r="Q6">
        <v>0.55573677406883892</v>
      </c>
      <c r="R6">
        <v>40170.4157488907</v>
      </c>
    </row>
    <row r="7" spans="1:18" x14ac:dyDescent="0.3">
      <c r="A7" t="s">
        <v>7</v>
      </c>
      <c r="B7">
        <v>2001</v>
      </c>
      <c r="C7">
        <v>6995</v>
      </c>
      <c r="D7">
        <f>LN('European water'!B9)</f>
        <v>8.8529508870995812</v>
      </c>
      <c r="E7">
        <v>677.87459999999999</v>
      </c>
      <c r="F7">
        <f t="shared" si="0"/>
        <v>6.5189623150817591</v>
      </c>
      <c r="G7">
        <f>LN('GDP per capita'!C10)</f>
        <v>10.600886077035661</v>
      </c>
      <c r="H7">
        <v>53</v>
      </c>
      <c r="I7">
        <v>90</v>
      </c>
      <c r="J7">
        <v>78</v>
      </c>
      <c r="K7">
        <v>10286570</v>
      </c>
      <c r="L7">
        <f t="shared" si="1"/>
        <v>16.146349718908994</v>
      </c>
      <c r="M7">
        <v>0.45351981600000002</v>
      </c>
      <c r="N7">
        <v>89.02</v>
      </c>
      <c r="O7">
        <v>45.732498168945</v>
      </c>
      <c r="P7">
        <v>97.186000000000007</v>
      </c>
      <c r="Q7">
        <v>0.56094024269251319</v>
      </c>
      <c r="R7">
        <v>40357.371594164098</v>
      </c>
    </row>
    <row r="8" spans="1:18" x14ac:dyDescent="0.3">
      <c r="A8" t="s">
        <v>7</v>
      </c>
      <c r="B8">
        <v>2002</v>
      </c>
      <c r="C8">
        <v>6738.4</v>
      </c>
      <c r="D8">
        <f>LN('European water'!B10)</f>
        <v>8.8155777870011534</v>
      </c>
      <c r="E8">
        <v>650.1182</v>
      </c>
      <c r="F8">
        <f t="shared" si="0"/>
        <v>6.477154192511521</v>
      </c>
      <c r="G8">
        <f>LN('GDP per capita'!C11)</f>
        <v>10.605529348317253</v>
      </c>
      <c r="H8">
        <v>61</v>
      </c>
      <c r="I8">
        <v>90</v>
      </c>
      <c r="J8">
        <v>79.599999999999994</v>
      </c>
      <c r="K8">
        <v>10332785</v>
      </c>
      <c r="L8">
        <f t="shared" si="1"/>
        <v>16.150832407857209</v>
      </c>
      <c r="M8">
        <v>0.44620222199999998</v>
      </c>
      <c r="N8">
        <v>97.79</v>
      </c>
      <c r="O8">
        <v>47.640399932861001</v>
      </c>
      <c r="P8">
        <v>97.241</v>
      </c>
      <c r="Q8">
        <v>0.44477940177170461</v>
      </c>
      <c r="R8">
        <v>40892.2142513664</v>
      </c>
    </row>
    <row r="9" spans="1:18" x14ac:dyDescent="0.3">
      <c r="A9" t="s">
        <v>7</v>
      </c>
      <c r="B9">
        <v>2003</v>
      </c>
      <c r="C9">
        <v>6665.9</v>
      </c>
      <c r="D9">
        <f>LN('European water'!B11)</f>
        <v>8.8047602572550119</v>
      </c>
      <c r="E9">
        <v>639.78110000000004</v>
      </c>
      <c r="F9">
        <f t="shared" si="0"/>
        <v>6.4611260865976883</v>
      </c>
      <c r="G9">
        <f>LN('GDP per capita'!C12)</f>
        <v>10.618694963307725</v>
      </c>
      <c r="H9">
        <v>66</v>
      </c>
      <c r="I9">
        <v>90</v>
      </c>
      <c r="J9">
        <v>81.400000000000006</v>
      </c>
      <c r="K9">
        <v>10376133</v>
      </c>
      <c r="L9">
        <f t="shared" si="1"/>
        <v>16.155018822937901</v>
      </c>
      <c r="M9">
        <v>0.44016516999999999</v>
      </c>
      <c r="N9">
        <v>98.03</v>
      </c>
      <c r="O9">
        <v>51.394199371337997</v>
      </c>
      <c r="P9">
        <v>97.296000000000006</v>
      </c>
      <c r="Q9">
        <v>0.29559244144995872</v>
      </c>
      <c r="R9">
        <v>41036.729363277598</v>
      </c>
    </row>
    <row r="10" spans="1:18" x14ac:dyDescent="0.3">
      <c r="A10" t="s">
        <v>7</v>
      </c>
      <c r="B10">
        <v>2004</v>
      </c>
      <c r="C10">
        <v>6447.1</v>
      </c>
      <c r="D10">
        <f>LN('European water'!B12)</f>
        <v>8.7713856962807544</v>
      </c>
      <c r="E10">
        <v>615.17439999999999</v>
      </c>
      <c r="F10">
        <f t="shared" si="0"/>
        <v>6.4219058048418658</v>
      </c>
      <c r="G10">
        <f>LN('GDP per capita'!C13)</f>
        <v>10.622222782791674</v>
      </c>
      <c r="H10">
        <v>71</v>
      </c>
      <c r="I10">
        <v>90</v>
      </c>
      <c r="J10">
        <v>79.8</v>
      </c>
      <c r="K10">
        <v>10421137</v>
      </c>
      <c r="L10">
        <f t="shared" si="1"/>
        <v>16.159346705419193</v>
      </c>
      <c r="M10">
        <v>0.43811223900000001</v>
      </c>
      <c r="N10">
        <v>108.78</v>
      </c>
      <c r="O10">
        <v>53.192901611327997</v>
      </c>
      <c r="P10">
        <v>97.35</v>
      </c>
      <c r="Q10">
        <v>0.37580169051486018</v>
      </c>
      <c r="R10">
        <v>42344.694197948404</v>
      </c>
    </row>
    <row r="11" spans="1:18" x14ac:dyDescent="0.3">
      <c r="A11" t="s">
        <v>7</v>
      </c>
      <c r="B11">
        <v>2005</v>
      </c>
      <c r="C11">
        <v>6388.7</v>
      </c>
      <c r="D11">
        <f>LN('European water'!B13)</f>
        <v>8.7622860837947716</v>
      </c>
      <c r="E11">
        <v>605.74279999999999</v>
      </c>
      <c r="F11">
        <f t="shared" si="0"/>
        <v>6.4064554735343728</v>
      </c>
      <c r="G11">
        <f>LN('GDP per capita'!C14)</f>
        <v>10.653598407649339</v>
      </c>
      <c r="H11">
        <v>76</v>
      </c>
      <c r="I11">
        <v>90</v>
      </c>
      <c r="J11">
        <v>80.2</v>
      </c>
      <c r="K11">
        <v>10478617</v>
      </c>
      <c r="L11">
        <f t="shared" si="1"/>
        <v>16.164847262500082</v>
      </c>
      <c r="M11">
        <v>0.44556346600000002</v>
      </c>
      <c r="N11">
        <v>100.89</v>
      </c>
      <c r="O11">
        <v>54.396701812743999</v>
      </c>
      <c r="P11">
        <v>97.403000000000006</v>
      </c>
      <c r="Q11">
        <v>0.33602072127781213</v>
      </c>
      <c r="R11">
        <v>42994.360038814797</v>
      </c>
    </row>
    <row r="12" spans="1:18" x14ac:dyDescent="0.3">
      <c r="A12" t="s">
        <v>7</v>
      </c>
      <c r="B12">
        <v>2006</v>
      </c>
      <c r="C12">
        <v>6444.8</v>
      </c>
      <c r="D12">
        <f>LN('European water'!B14)</f>
        <v>8.7710288830841883</v>
      </c>
      <c r="E12">
        <v>606.88499999999999</v>
      </c>
      <c r="F12">
        <f t="shared" si="0"/>
        <v>6.4083393167677096</v>
      </c>
      <c r="G12">
        <f>LN('GDP per capita'!C15)</f>
        <v>10.668824224185199</v>
      </c>
      <c r="H12">
        <v>75</v>
      </c>
      <c r="I12">
        <v>90</v>
      </c>
      <c r="J12">
        <v>82.4</v>
      </c>
      <c r="K12">
        <v>10547958</v>
      </c>
      <c r="L12">
        <f t="shared" si="1"/>
        <v>16.171442844649889</v>
      </c>
      <c r="M12">
        <v>0.45097029999999999</v>
      </c>
      <c r="N12">
        <v>90.33</v>
      </c>
      <c r="O12">
        <v>57.363998413086001</v>
      </c>
      <c r="P12">
        <v>97.453999999999994</v>
      </c>
      <c r="Q12">
        <v>0.42561767913880588</v>
      </c>
      <c r="R12">
        <v>43782.135925748</v>
      </c>
    </row>
    <row r="13" spans="1:18" x14ac:dyDescent="0.3">
      <c r="A13" t="s">
        <v>7</v>
      </c>
      <c r="B13">
        <v>2007</v>
      </c>
      <c r="C13">
        <v>6217.1</v>
      </c>
      <c r="D13">
        <f>LN('European water'!B15)</f>
        <v>8.7350588390683992</v>
      </c>
      <c r="E13">
        <v>581.16930000000002</v>
      </c>
      <c r="F13">
        <f t="shared" si="0"/>
        <v>6.3650421085529025</v>
      </c>
      <c r="G13">
        <f>LN('GDP per capita'!C16)</f>
        <v>10.686981157592299</v>
      </c>
      <c r="H13">
        <v>74</v>
      </c>
      <c r="I13">
        <v>80</v>
      </c>
      <c r="J13">
        <v>86.6</v>
      </c>
      <c r="K13">
        <v>10625700</v>
      </c>
      <c r="L13">
        <f t="shared" si="1"/>
        <v>16.178786152957549</v>
      </c>
      <c r="M13">
        <v>0.43304240599999999</v>
      </c>
      <c r="N13">
        <v>95.35</v>
      </c>
      <c r="O13">
        <v>68.704902648925994</v>
      </c>
      <c r="P13">
        <v>97.504999999999995</v>
      </c>
      <c r="Q13">
        <v>0.44442921122383694</v>
      </c>
      <c r="R13">
        <v>44960.7952703786</v>
      </c>
    </row>
    <row r="14" spans="1:18" x14ac:dyDescent="0.3">
      <c r="A14" t="s">
        <v>7</v>
      </c>
      <c r="B14">
        <v>2008</v>
      </c>
      <c r="C14">
        <v>6129.2</v>
      </c>
      <c r="D14">
        <f>LN('European water'!B16)</f>
        <v>8.7208195147040204</v>
      </c>
      <c r="E14">
        <v>568.63699999999994</v>
      </c>
      <c r="F14">
        <f t="shared" si="0"/>
        <v>6.3432422692067307</v>
      </c>
      <c r="G14">
        <f>LN('GDP per capita'!C17)</f>
        <v>10.713546172809234</v>
      </c>
      <c r="H14">
        <v>73</v>
      </c>
      <c r="I14">
        <v>80</v>
      </c>
      <c r="J14">
        <v>86</v>
      </c>
      <c r="K14">
        <v>10709973</v>
      </c>
      <c r="L14">
        <f t="shared" si="1"/>
        <v>16.186685921412352</v>
      </c>
      <c r="M14">
        <v>0.43542961600000002</v>
      </c>
      <c r="N14">
        <v>92.66</v>
      </c>
      <c r="O14">
        <v>70.977699279785</v>
      </c>
      <c r="P14">
        <v>97.555000000000007</v>
      </c>
      <c r="Q14">
        <v>0.49053037100845864</v>
      </c>
      <c r="R14">
        <v>44956.358121602803</v>
      </c>
    </row>
    <row r="15" spans="1:18" x14ac:dyDescent="0.3">
      <c r="A15" t="s">
        <v>7</v>
      </c>
      <c r="B15">
        <v>2009</v>
      </c>
      <c r="C15">
        <v>6005.4</v>
      </c>
      <c r="D15">
        <f>LN('European water'!B17)</f>
        <v>8.7004143434530281</v>
      </c>
      <c r="E15">
        <v>552.98649999999998</v>
      </c>
      <c r="F15">
        <f t="shared" si="0"/>
        <v>6.3153335889277855</v>
      </c>
      <c r="G15">
        <f>LN('GDP per capita'!C18)</f>
        <v>10.713447478653293</v>
      </c>
      <c r="H15">
        <v>71</v>
      </c>
      <c r="I15">
        <v>80</v>
      </c>
      <c r="J15">
        <v>85.8</v>
      </c>
      <c r="K15">
        <v>10796493</v>
      </c>
      <c r="L15">
        <f t="shared" si="1"/>
        <v>16.194731917138547</v>
      </c>
      <c r="M15">
        <v>0.429256264</v>
      </c>
      <c r="N15">
        <v>99.95</v>
      </c>
      <c r="O15">
        <v>72.776496887207003</v>
      </c>
      <c r="P15">
        <v>97.602999999999994</v>
      </c>
      <c r="Q15">
        <v>0.36523172171124424</v>
      </c>
      <c r="R15">
        <v>43591.2643262036</v>
      </c>
    </row>
    <row r="16" spans="1:18" x14ac:dyDescent="0.3">
      <c r="A16" t="s">
        <v>7</v>
      </c>
      <c r="B16">
        <v>2010</v>
      </c>
      <c r="C16">
        <v>5953.12</v>
      </c>
      <c r="D16">
        <f>LN('European water'!B18)</f>
        <v>8.6916707308538008</v>
      </c>
      <c r="E16">
        <v>544.22360000000003</v>
      </c>
      <c r="F16">
        <f t="shared" si="0"/>
        <v>6.2993601918182591</v>
      </c>
      <c r="G16">
        <f>LN('GDP per capita'!C19)</f>
        <v>10.682612049771738</v>
      </c>
      <c r="H16">
        <v>73</v>
      </c>
      <c r="I16">
        <v>80</v>
      </c>
      <c r="J16">
        <v>87.5</v>
      </c>
      <c r="K16">
        <v>10895586</v>
      </c>
      <c r="L16">
        <f t="shared" si="1"/>
        <v>16.203868311054865</v>
      </c>
      <c r="M16">
        <v>0.40385667800000002</v>
      </c>
      <c r="N16">
        <v>98.67</v>
      </c>
      <c r="O16">
        <v>74.975954496976996</v>
      </c>
      <c r="P16">
        <v>97.650999999999996</v>
      </c>
      <c r="Q16">
        <v>0.33250562168959746</v>
      </c>
      <c r="R16">
        <v>44380.1766327308</v>
      </c>
    </row>
    <row r="17" spans="1:18" x14ac:dyDescent="0.3">
      <c r="A17" t="s">
        <v>7</v>
      </c>
      <c r="B17">
        <v>2011</v>
      </c>
      <c r="C17">
        <v>5082.3500000000004</v>
      </c>
      <c r="D17">
        <f>LN('European water'!B19)</f>
        <v>8.5335290320320603</v>
      </c>
      <c r="E17">
        <v>461.45069999999998</v>
      </c>
      <c r="F17">
        <f t="shared" si="0"/>
        <v>6.1343752226678516</v>
      </c>
      <c r="G17">
        <f>LN('GDP per capita'!C20)</f>
        <v>10.700548176486118</v>
      </c>
      <c r="H17">
        <v>71</v>
      </c>
      <c r="I17">
        <v>80</v>
      </c>
      <c r="J17">
        <v>87.6</v>
      </c>
      <c r="K17">
        <v>11038264</v>
      </c>
      <c r="L17">
        <f t="shared" si="1"/>
        <v>16.216878340071904</v>
      </c>
      <c r="M17">
        <v>0.41616973400000001</v>
      </c>
      <c r="N17">
        <v>100.03</v>
      </c>
      <c r="O17">
        <v>77.194661170537998</v>
      </c>
      <c r="P17">
        <v>97.697999999999993</v>
      </c>
      <c r="Q17">
        <v>0.22019008245893903</v>
      </c>
      <c r="R17">
        <v>44594.304459271698</v>
      </c>
    </row>
    <row r="18" spans="1:18" x14ac:dyDescent="0.3">
      <c r="A18" t="s">
        <v>7</v>
      </c>
      <c r="B18">
        <v>2012</v>
      </c>
      <c r="C18">
        <v>5300.53</v>
      </c>
      <c r="D18">
        <f>LN('European water'!B20)</f>
        <v>8.5755620945405457</v>
      </c>
      <c r="E18">
        <v>478.15589999999997</v>
      </c>
      <c r="F18">
        <f t="shared" si="0"/>
        <v>6.1699368299435164</v>
      </c>
      <c r="G18">
        <f>LN('GDP per capita'!C21)</f>
        <v>10.705361427146558</v>
      </c>
      <c r="H18">
        <v>71</v>
      </c>
      <c r="I18">
        <v>80</v>
      </c>
      <c r="J18">
        <v>87.1</v>
      </c>
      <c r="K18">
        <v>11106932</v>
      </c>
      <c r="L18">
        <f t="shared" si="1"/>
        <v>16.223079975865279</v>
      </c>
      <c r="M18">
        <v>0.48125025500000002</v>
      </c>
      <c r="N18">
        <v>88.36</v>
      </c>
      <c r="O18">
        <v>75</v>
      </c>
      <c r="P18">
        <v>97.744</v>
      </c>
      <c r="Q18">
        <v>0.43738743705663985</v>
      </c>
      <c r="R18">
        <v>44422.653248885297</v>
      </c>
    </row>
    <row r="19" spans="1:18" x14ac:dyDescent="0.3">
      <c r="A19" t="s">
        <v>7</v>
      </c>
      <c r="B19">
        <v>2013</v>
      </c>
      <c r="C19">
        <v>4829.05</v>
      </c>
      <c r="D19">
        <f>LN('European water'!B21)</f>
        <v>8.4824050399305211</v>
      </c>
      <c r="E19">
        <v>432.94299999999998</v>
      </c>
      <c r="F19">
        <f t="shared" si="0"/>
        <v>6.0706060796143575</v>
      </c>
      <c r="G19">
        <f>LN('GDP per capita'!C22)</f>
        <v>10.701504826616539</v>
      </c>
      <c r="H19">
        <v>75</v>
      </c>
      <c r="I19">
        <v>80</v>
      </c>
      <c r="J19">
        <v>86.8</v>
      </c>
      <c r="K19">
        <v>11159407</v>
      </c>
      <c r="L19">
        <f t="shared" si="1"/>
        <v>16.227793377304945</v>
      </c>
      <c r="M19">
        <v>0.498281009</v>
      </c>
      <c r="N19">
        <v>94.55</v>
      </c>
      <c r="O19">
        <v>76.5</v>
      </c>
      <c r="P19">
        <v>97.789000000000001</v>
      </c>
      <c r="Q19">
        <v>0.4624896548366681</v>
      </c>
      <c r="R19">
        <v>44302.484274143098</v>
      </c>
    </row>
    <row r="20" spans="1:18" x14ac:dyDescent="0.3">
      <c r="A20" t="s">
        <v>7</v>
      </c>
      <c r="B20">
        <v>2014</v>
      </c>
      <c r="C20">
        <v>4556.76</v>
      </c>
      <c r="D20">
        <f>LN('European water'!B22)</f>
        <v>8.4243671236491871</v>
      </c>
      <c r="E20">
        <v>406.0838</v>
      </c>
      <c r="F20">
        <f t="shared" si="0"/>
        <v>6.0065595422442568</v>
      </c>
      <c r="G20">
        <f>LN('GDP per capita'!C23)</f>
        <v>10.698796032883985</v>
      </c>
      <c r="H20">
        <v>74.2</v>
      </c>
      <c r="I20">
        <v>80</v>
      </c>
      <c r="J20">
        <v>87.8</v>
      </c>
      <c r="K20">
        <v>11209057</v>
      </c>
      <c r="L20">
        <f t="shared" si="1"/>
        <v>16.232232670189696</v>
      </c>
      <c r="M20">
        <v>0.51307075800000002</v>
      </c>
      <c r="N20">
        <v>105.59</v>
      </c>
      <c r="O20">
        <v>78.3</v>
      </c>
      <c r="P20">
        <v>97.832999999999998</v>
      </c>
      <c r="Q20">
        <v>0.40838018516964564</v>
      </c>
      <c r="R20">
        <v>44659.639415343598</v>
      </c>
    </row>
    <row r="21" spans="1:18" x14ac:dyDescent="0.3">
      <c r="A21" t="s">
        <v>7</v>
      </c>
      <c r="B21">
        <v>2015</v>
      </c>
      <c r="C21">
        <v>3994.12</v>
      </c>
      <c r="D21">
        <f>LN('European water'!B23)</f>
        <v>8.2925785585920178</v>
      </c>
      <c r="E21">
        <v>353.83960000000002</v>
      </c>
      <c r="F21">
        <f t="shared" si="0"/>
        <v>5.8688437031049894</v>
      </c>
      <c r="G21">
        <f>LN('GDP per capita'!C24)</f>
        <v>10.706825451365665</v>
      </c>
      <c r="H21">
        <v>75</v>
      </c>
      <c r="I21">
        <v>80</v>
      </c>
      <c r="J21">
        <v>88</v>
      </c>
      <c r="K21">
        <v>11274196</v>
      </c>
      <c r="L21">
        <f t="shared" si="1"/>
        <v>16.238027132606476</v>
      </c>
      <c r="M21">
        <f>AVERAGE(M19,M20)</f>
        <v>0.50567588350000003</v>
      </c>
      <c r="N21">
        <v>99.96</v>
      </c>
      <c r="O21">
        <v>80.400000000000006</v>
      </c>
      <c r="P21">
        <v>97.876000000000005</v>
      </c>
      <c r="Q21">
        <v>0.45723816644619547</v>
      </c>
      <c r="R21">
        <v>45174.010819261101</v>
      </c>
    </row>
    <row r="22" spans="1:18" x14ac:dyDescent="0.3">
      <c r="A22" t="s">
        <v>9</v>
      </c>
      <c r="B22">
        <v>1996</v>
      </c>
      <c r="C22">
        <v>2569.6999999999998</v>
      </c>
      <c r="D22">
        <f>LN('European water'!C4)</f>
        <v>7.8515444395581016</v>
      </c>
      <c r="E22">
        <v>248.27279999999999</v>
      </c>
      <c r="F22">
        <f t="shared" si="0"/>
        <v>5.5145281416082828</v>
      </c>
      <c r="G22">
        <f>LN('GDP per capita'!G5)</f>
        <v>9.5076994804294408</v>
      </c>
      <c r="H22">
        <v>50</v>
      </c>
      <c r="I22">
        <v>70</v>
      </c>
      <c r="J22">
        <v>75</v>
      </c>
      <c r="K22">
        <v>10315241</v>
      </c>
      <c r="L22">
        <f t="shared" si="1"/>
        <v>16.149133068247515</v>
      </c>
      <c r="M22">
        <v>0.38210050600000001</v>
      </c>
      <c r="N22">
        <v>107.07</v>
      </c>
      <c r="O22">
        <v>70.900000000000006</v>
      </c>
      <c r="P22">
        <v>74.513000000000005</v>
      </c>
      <c r="Q22">
        <v>3.085094715071369</v>
      </c>
      <c r="R22">
        <v>14047.8433198682</v>
      </c>
    </row>
    <row r="23" spans="1:18" x14ac:dyDescent="0.3">
      <c r="A23" t="s">
        <v>9</v>
      </c>
      <c r="B23">
        <v>1997</v>
      </c>
      <c r="C23">
        <v>2492.5</v>
      </c>
      <c r="D23">
        <f>LN('European water'!C5)</f>
        <v>7.8210415018359933</v>
      </c>
      <c r="E23">
        <v>241.09289999999999</v>
      </c>
      <c r="F23">
        <f t="shared" si="0"/>
        <v>5.4851823363918379</v>
      </c>
      <c r="G23">
        <f>LN('GDP per capita'!G6)</f>
        <v>9.5502241626142528</v>
      </c>
      <c r="H23">
        <v>50</v>
      </c>
      <c r="I23">
        <v>70</v>
      </c>
      <c r="J23">
        <v>76</v>
      </c>
      <c r="K23">
        <v>10304131</v>
      </c>
      <c r="L23">
        <f t="shared" si="1"/>
        <v>16.148055440754774</v>
      </c>
      <c r="M23">
        <v>0.39961296200000002</v>
      </c>
      <c r="N23">
        <v>102.76</v>
      </c>
      <c r="O23">
        <v>71.099999999999994</v>
      </c>
      <c r="P23">
        <v>74.382000000000005</v>
      </c>
      <c r="Q23">
        <v>2.6457168662503698</v>
      </c>
      <c r="R23">
        <v>13979.362974546701</v>
      </c>
    </row>
    <row r="24" spans="1:18" x14ac:dyDescent="0.3">
      <c r="A24" t="s">
        <v>9</v>
      </c>
      <c r="B24">
        <v>1998</v>
      </c>
      <c r="C24">
        <v>2276.8000000000002</v>
      </c>
      <c r="D24">
        <f>LN('European water'!C6)</f>
        <v>7.7305262273355879</v>
      </c>
      <c r="E24">
        <v>220.55080000000001</v>
      </c>
      <c r="F24">
        <f t="shared" si="0"/>
        <v>5.3961280538397682</v>
      </c>
      <c r="G24">
        <f>LN('GDP per capita'!G7)</f>
        <v>9.5453374478359141</v>
      </c>
      <c r="H24">
        <v>54</v>
      </c>
      <c r="I24">
        <v>70</v>
      </c>
      <c r="J24">
        <v>77.400000000000006</v>
      </c>
      <c r="K24">
        <v>10294373</v>
      </c>
      <c r="L24">
        <f t="shared" si="1"/>
        <v>16.147107993238201</v>
      </c>
      <c r="M24">
        <v>0.39570854599999999</v>
      </c>
      <c r="N24">
        <v>103.41</v>
      </c>
      <c r="O24">
        <v>72</v>
      </c>
      <c r="P24">
        <v>74.251000000000005</v>
      </c>
      <c r="Q24">
        <v>2.1601881653874724</v>
      </c>
      <c r="R24">
        <v>13946.6180704246</v>
      </c>
    </row>
    <row r="25" spans="1:18" x14ac:dyDescent="0.3">
      <c r="A25" t="s">
        <v>9</v>
      </c>
      <c r="B25">
        <v>1999</v>
      </c>
      <c r="C25">
        <v>1975.8</v>
      </c>
      <c r="D25">
        <f>LN('European water'!C7)</f>
        <v>7.5887286586103739</v>
      </c>
      <c r="E25">
        <v>191.70590000000001</v>
      </c>
      <c r="F25">
        <f t="shared" si="0"/>
        <v>5.2559624268341185</v>
      </c>
      <c r="G25">
        <f>LN('GDP per capita'!G8)</f>
        <v>9.5429923256304416</v>
      </c>
      <c r="H25">
        <v>52</v>
      </c>
      <c r="I25">
        <v>70</v>
      </c>
      <c r="J25">
        <v>79.8</v>
      </c>
      <c r="K25">
        <v>10283860</v>
      </c>
      <c r="L25">
        <f t="shared" si="1"/>
        <v>16.146086233895247</v>
      </c>
      <c r="M25">
        <v>0.41455906300000001</v>
      </c>
      <c r="N25">
        <v>109.26</v>
      </c>
      <c r="O25">
        <v>72.2</v>
      </c>
      <c r="P25">
        <v>74.12</v>
      </c>
      <c r="Q25">
        <v>2.6200533050702162</v>
      </c>
      <c r="R25">
        <v>14160.912375195199</v>
      </c>
    </row>
    <row r="26" spans="1:18" x14ac:dyDescent="0.3">
      <c r="A26" t="s">
        <v>9</v>
      </c>
      <c r="B26">
        <v>2000</v>
      </c>
      <c r="C26">
        <v>1918</v>
      </c>
      <c r="D26">
        <f>LN('European water'!C8)</f>
        <v>7.5590382554433839</v>
      </c>
      <c r="E26">
        <v>186.4059</v>
      </c>
      <c r="F26">
        <f t="shared" si="0"/>
        <v>5.2279265541110806</v>
      </c>
      <c r="G26">
        <f>LN('GDP per capita'!G9)</f>
        <v>9.5582407984484732</v>
      </c>
      <c r="H26">
        <v>48</v>
      </c>
      <c r="I26">
        <v>70</v>
      </c>
      <c r="J26">
        <v>72</v>
      </c>
      <c r="K26">
        <v>10255063</v>
      </c>
      <c r="L26">
        <f t="shared" si="1"/>
        <v>16.143282092814459</v>
      </c>
      <c r="M26">
        <v>0.43982923899999998</v>
      </c>
      <c r="N26">
        <v>104.48</v>
      </c>
      <c r="O26">
        <v>64</v>
      </c>
      <c r="P26">
        <v>73.988</v>
      </c>
      <c r="Q26">
        <v>2.4111588100560959</v>
      </c>
      <c r="R26">
        <v>14806.5834697881</v>
      </c>
    </row>
    <row r="27" spans="1:18" x14ac:dyDescent="0.3">
      <c r="A27" t="s">
        <v>9</v>
      </c>
      <c r="B27">
        <v>2001</v>
      </c>
      <c r="C27">
        <v>1838.7</v>
      </c>
      <c r="D27">
        <f>LN('European water'!C9)</f>
        <v>7.5168140791597962</v>
      </c>
      <c r="E27">
        <v>179.01849999999999</v>
      </c>
      <c r="F27">
        <f t="shared" si="0"/>
        <v>5.1874891524556173</v>
      </c>
      <c r="G27">
        <f>LN('GDP per capita'!G10)</f>
        <v>9.6028271898848363</v>
      </c>
      <c r="H27">
        <v>46</v>
      </c>
      <c r="I27">
        <v>70</v>
      </c>
      <c r="J27">
        <v>72.8</v>
      </c>
      <c r="K27">
        <v>10216605</v>
      </c>
      <c r="L27">
        <f t="shared" si="1"/>
        <v>16.1395248957711</v>
      </c>
      <c r="M27">
        <v>0.43657215999999999</v>
      </c>
      <c r="N27">
        <v>108.15</v>
      </c>
      <c r="O27">
        <v>65.099998474120994</v>
      </c>
      <c r="P27">
        <v>73.876999999999995</v>
      </c>
      <c r="Q27">
        <v>2.7669262063205537</v>
      </c>
      <c r="R27">
        <v>15294.6292874275</v>
      </c>
    </row>
    <row r="28" spans="1:18" x14ac:dyDescent="0.3">
      <c r="A28" t="s">
        <v>9</v>
      </c>
      <c r="B28">
        <v>2002</v>
      </c>
      <c r="C28">
        <v>1908.2</v>
      </c>
      <c r="D28">
        <f>LN('European water'!C10)</f>
        <v>7.553915668317746</v>
      </c>
      <c r="E28">
        <v>186.12479999999999</v>
      </c>
      <c r="F28">
        <f t="shared" si="0"/>
        <v>5.2264174164569202</v>
      </c>
      <c r="G28">
        <f>LN('GDP per capita'!G11)</f>
        <v>9.6352570187906164</v>
      </c>
      <c r="H28">
        <v>43</v>
      </c>
      <c r="I28">
        <v>70</v>
      </c>
      <c r="J28">
        <v>73</v>
      </c>
      <c r="K28">
        <v>10196916</v>
      </c>
      <c r="L28">
        <f t="shared" si="1"/>
        <v>16.137595879595455</v>
      </c>
      <c r="M28">
        <v>0.43464381600000002</v>
      </c>
      <c r="N28">
        <v>91.48</v>
      </c>
      <c r="O28">
        <v>69.800003051757997</v>
      </c>
      <c r="P28">
        <v>73.808999999999997</v>
      </c>
      <c r="Q28">
        <v>3.2791631028357129</v>
      </c>
      <c r="R28">
        <v>15577.392204707199</v>
      </c>
    </row>
    <row r="29" spans="1:18" x14ac:dyDescent="0.3">
      <c r="A29" t="s">
        <v>9</v>
      </c>
      <c r="B29">
        <v>2003</v>
      </c>
      <c r="C29">
        <v>2116.1</v>
      </c>
      <c r="D29">
        <f>LN('European water'!C11)</f>
        <v>7.6573300508407254</v>
      </c>
      <c r="E29">
        <v>206.6678</v>
      </c>
      <c r="F29">
        <f t="shared" si="0"/>
        <v>5.3311126732269587</v>
      </c>
      <c r="G29">
        <f>LN('GDP per capita'!G12)</f>
        <v>9.6535759244590906</v>
      </c>
      <c r="H29">
        <v>39</v>
      </c>
      <c r="I29">
        <v>70</v>
      </c>
      <c r="J29">
        <v>73.599999999999994</v>
      </c>
      <c r="K29">
        <v>10193998</v>
      </c>
      <c r="L29">
        <f t="shared" si="1"/>
        <v>16.137309673688264</v>
      </c>
      <c r="M29">
        <v>0.43716253100000002</v>
      </c>
      <c r="N29">
        <v>75.97</v>
      </c>
      <c r="O29">
        <v>70.699996948242003</v>
      </c>
      <c r="P29">
        <v>73.739999999999995</v>
      </c>
      <c r="Q29">
        <v>1.6699671561051004</v>
      </c>
      <c r="R29">
        <v>16143.263640186</v>
      </c>
    </row>
    <row r="30" spans="1:18" x14ac:dyDescent="0.3">
      <c r="A30" t="s">
        <v>9</v>
      </c>
      <c r="B30">
        <v>2004</v>
      </c>
      <c r="C30">
        <v>2028</v>
      </c>
      <c r="D30">
        <f>LN('European water'!C12)</f>
        <v>7.6148053647110734</v>
      </c>
      <c r="E30">
        <v>198.05770000000001</v>
      </c>
      <c r="F30">
        <f t="shared" si="0"/>
        <v>5.2885584023830958</v>
      </c>
      <c r="G30">
        <f>LN('GDP per capita'!G13)</f>
        <v>9.6892581295725826</v>
      </c>
      <c r="H30">
        <v>37</v>
      </c>
      <c r="I30">
        <v>70</v>
      </c>
      <c r="J30">
        <v>73.400000000000006</v>
      </c>
      <c r="K30">
        <v>10197101</v>
      </c>
      <c r="L30">
        <f t="shared" si="1"/>
        <v>16.137614022171292</v>
      </c>
      <c r="M30">
        <v>0.446478123</v>
      </c>
      <c r="N30">
        <v>111.56</v>
      </c>
      <c r="O30">
        <v>71.099998474120994</v>
      </c>
      <c r="P30">
        <v>73.671000000000006</v>
      </c>
      <c r="Q30">
        <v>2.4095954171142142</v>
      </c>
      <c r="R30">
        <v>16930.189702474599</v>
      </c>
    </row>
    <row r="31" spans="1:18" x14ac:dyDescent="0.3">
      <c r="A31" t="s">
        <v>9</v>
      </c>
      <c r="B31">
        <v>2005</v>
      </c>
      <c r="C31">
        <v>1948.9</v>
      </c>
      <c r="D31">
        <f>LN('European water'!C13)</f>
        <v>7.5750203898279782</v>
      </c>
      <c r="E31">
        <v>189.98519999999999</v>
      </c>
      <c r="F31">
        <f t="shared" si="0"/>
        <v>5.2469461743896915</v>
      </c>
      <c r="G31">
        <f>LN('GDP per capita'!G14)</f>
        <v>9.7368536801721781</v>
      </c>
      <c r="H31">
        <v>39</v>
      </c>
      <c r="I31">
        <v>70</v>
      </c>
      <c r="J31">
        <v>76.8</v>
      </c>
      <c r="K31">
        <v>10211216</v>
      </c>
      <c r="L31">
        <f t="shared" si="1"/>
        <v>16.138997281971761</v>
      </c>
      <c r="M31">
        <v>0.47050425699999998</v>
      </c>
      <c r="N31">
        <v>100.58</v>
      </c>
      <c r="O31">
        <v>73</v>
      </c>
      <c r="P31">
        <v>73.602000000000004</v>
      </c>
      <c r="Q31">
        <v>2.9048833774761689</v>
      </c>
      <c r="R31">
        <v>18011.386698786999</v>
      </c>
    </row>
    <row r="32" spans="1:18" x14ac:dyDescent="0.3">
      <c r="A32" t="s">
        <v>9</v>
      </c>
      <c r="B32">
        <v>2006</v>
      </c>
      <c r="C32">
        <v>1936.9</v>
      </c>
      <c r="D32">
        <f>LN('European water'!C14)</f>
        <v>7.5688440358481932</v>
      </c>
      <c r="E32">
        <v>188.07390000000001</v>
      </c>
      <c r="F32">
        <f t="shared" si="0"/>
        <v>5.2368349706986219</v>
      </c>
      <c r="G32">
        <f>LN('GDP per capita'!G15)</f>
        <v>9.7987594312518773</v>
      </c>
      <c r="H32">
        <v>42</v>
      </c>
      <c r="I32">
        <v>70</v>
      </c>
      <c r="J32">
        <v>82.4</v>
      </c>
      <c r="K32">
        <v>10238905</v>
      </c>
      <c r="L32">
        <f t="shared" si="1"/>
        <v>16.14170523826408</v>
      </c>
      <c r="M32">
        <v>0.52233220800000002</v>
      </c>
      <c r="N32">
        <v>87.86</v>
      </c>
      <c r="O32">
        <v>72</v>
      </c>
      <c r="P32">
        <v>73.533000000000001</v>
      </c>
      <c r="Q32">
        <v>3.0482702560547015</v>
      </c>
      <c r="R32">
        <v>19193.754821926101</v>
      </c>
    </row>
    <row r="33" spans="1:18" x14ac:dyDescent="0.3">
      <c r="A33" t="s">
        <v>9</v>
      </c>
      <c r="B33">
        <v>2007</v>
      </c>
      <c r="C33">
        <v>1969.3</v>
      </c>
      <c r="D33">
        <f>LN('European water'!C15)</f>
        <v>7.5854334286381508</v>
      </c>
      <c r="E33">
        <v>190.13200000000001</v>
      </c>
      <c r="F33">
        <f t="shared" si="0"/>
        <v>5.2477185677846672</v>
      </c>
      <c r="G33">
        <f>LN('GDP per capita'!G16)</f>
        <v>9.862340235412864</v>
      </c>
      <c r="H33">
        <v>43</v>
      </c>
      <c r="I33">
        <v>70</v>
      </c>
      <c r="J33">
        <v>86.6</v>
      </c>
      <c r="K33">
        <v>10298828</v>
      </c>
      <c r="L33">
        <f t="shared" si="1"/>
        <v>16.147540660317933</v>
      </c>
      <c r="M33">
        <v>0.523068321</v>
      </c>
      <c r="N33">
        <v>95.81</v>
      </c>
      <c r="O33">
        <v>73.099999999999994</v>
      </c>
      <c r="P33">
        <v>73.462999999999994</v>
      </c>
      <c r="Q33">
        <v>2.3802470261154918</v>
      </c>
      <c r="R33">
        <v>20151.178121323901</v>
      </c>
    </row>
    <row r="34" spans="1:18" x14ac:dyDescent="0.3">
      <c r="A34" t="s">
        <v>9</v>
      </c>
      <c r="B34">
        <v>2008</v>
      </c>
      <c r="C34">
        <v>1988.3</v>
      </c>
      <c r="D34">
        <f>LN('European water'!C16)</f>
        <v>7.5950352812640354</v>
      </c>
      <c r="E34">
        <v>190.71940000000001</v>
      </c>
      <c r="F34">
        <f t="shared" si="0"/>
        <v>5.2508032378988823</v>
      </c>
      <c r="G34">
        <f>LN('GDP per capita'!G17)</f>
        <v>9.9110180332251669</v>
      </c>
      <c r="H34">
        <v>48</v>
      </c>
      <c r="I34">
        <v>70</v>
      </c>
      <c r="J34">
        <v>86</v>
      </c>
      <c r="K34">
        <v>10384603</v>
      </c>
      <c r="L34">
        <f t="shared" si="1"/>
        <v>16.155834786347864</v>
      </c>
      <c r="M34">
        <v>0.51623516899999999</v>
      </c>
      <c r="N34">
        <v>106.5</v>
      </c>
      <c r="O34">
        <v>75.599999999999994</v>
      </c>
      <c r="P34">
        <v>73.394000000000005</v>
      </c>
      <c r="Q34">
        <v>2.4299177621705983</v>
      </c>
      <c r="R34">
        <v>20520.779961968099</v>
      </c>
    </row>
    <row r="35" spans="1:18" x14ac:dyDescent="0.3">
      <c r="A35" t="s">
        <v>9</v>
      </c>
      <c r="B35">
        <v>2009</v>
      </c>
      <c r="C35">
        <v>1947.2</v>
      </c>
      <c r="D35">
        <f>LN('European water'!C17)</f>
        <v>7.5741477222332625</v>
      </c>
      <c r="E35">
        <v>185.65710000000001</v>
      </c>
      <c r="F35">
        <f t="shared" si="0"/>
        <v>5.2239014238993464</v>
      </c>
      <c r="G35">
        <f>LN('GDP per capita'!G18)</f>
        <v>9.9291933084048498</v>
      </c>
      <c r="H35">
        <v>52</v>
      </c>
      <c r="I35">
        <v>70</v>
      </c>
      <c r="J35">
        <v>85.8</v>
      </c>
      <c r="K35">
        <v>10443936</v>
      </c>
      <c r="L35">
        <f t="shared" si="1"/>
        <v>16.161532080862045</v>
      </c>
      <c r="M35">
        <v>0.51624959500000001</v>
      </c>
      <c r="N35">
        <v>103.13</v>
      </c>
      <c r="O35">
        <v>75.900000000000006</v>
      </c>
      <c r="P35">
        <v>73.323999999999998</v>
      </c>
      <c r="Q35">
        <v>2.9755488043904355</v>
      </c>
      <c r="R35">
        <v>19424.2730588798</v>
      </c>
    </row>
    <row r="36" spans="1:18" x14ac:dyDescent="0.3">
      <c r="A36" t="s">
        <v>9</v>
      </c>
      <c r="B36">
        <v>2010</v>
      </c>
      <c r="C36">
        <v>1950.7</v>
      </c>
      <c r="D36">
        <f>LN('European water'!C18)</f>
        <v>7.5759435615008872</v>
      </c>
      <c r="E36">
        <v>185.1371</v>
      </c>
      <c r="F36">
        <f t="shared" si="0"/>
        <v>5.2210966316944134</v>
      </c>
      <c r="G36">
        <f>LN('GDP per capita'!G19)</f>
        <v>9.8742787515693013</v>
      </c>
      <c r="H36">
        <v>52</v>
      </c>
      <c r="I36">
        <v>65</v>
      </c>
      <c r="J36">
        <v>87.5</v>
      </c>
      <c r="K36">
        <v>10474410</v>
      </c>
      <c r="L36">
        <f t="shared" si="1"/>
        <v>16.164445697603849</v>
      </c>
      <c r="M36">
        <v>0.58096920699999999</v>
      </c>
      <c r="N36">
        <v>91.19</v>
      </c>
      <c r="O36">
        <v>77</v>
      </c>
      <c r="P36">
        <v>73.254999999999995</v>
      </c>
      <c r="Q36">
        <v>3.2691766691672917</v>
      </c>
      <c r="R36">
        <v>19808.071091251801</v>
      </c>
    </row>
    <row r="37" spans="1:18" x14ac:dyDescent="0.3">
      <c r="A37" t="s">
        <v>9</v>
      </c>
      <c r="B37">
        <v>2011</v>
      </c>
      <c r="C37">
        <v>1886.6</v>
      </c>
      <c r="D37">
        <f>LN('European water'!C19)</f>
        <v>7.5425315462157529</v>
      </c>
      <c r="E37">
        <v>178.54509999999999</v>
      </c>
      <c r="F37">
        <f t="shared" si="0"/>
        <v>5.1848412303706883</v>
      </c>
      <c r="G37">
        <f>LN('GDP per capita'!G20)</f>
        <v>9.8938447644950376</v>
      </c>
      <c r="H37">
        <v>49</v>
      </c>
      <c r="I37">
        <v>65</v>
      </c>
      <c r="J37">
        <v>87.6</v>
      </c>
      <c r="K37">
        <v>10496088</v>
      </c>
      <c r="L37">
        <f t="shared" si="1"/>
        <v>16.166513174277203</v>
      </c>
      <c r="M37">
        <v>0.614623429</v>
      </c>
      <c r="N37">
        <v>107.62</v>
      </c>
      <c r="O37">
        <v>78.2</v>
      </c>
      <c r="P37">
        <v>73.185000000000002</v>
      </c>
      <c r="Q37">
        <v>2.262146215543468</v>
      </c>
      <c r="R37">
        <v>20118.5878140405</v>
      </c>
    </row>
    <row r="38" spans="1:18" x14ac:dyDescent="0.3">
      <c r="A38" t="s">
        <v>9</v>
      </c>
      <c r="B38">
        <v>2012</v>
      </c>
      <c r="C38">
        <v>1840.8</v>
      </c>
      <c r="D38">
        <f>LN('European water'!C20)</f>
        <v>7.5179555387211563</v>
      </c>
      <c r="E38">
        <v>173.9674</v>
      </c>
      <c r="F38">
        <f t="shared" si="0"/>
        <v>5.1588679253393019</v>
      </c>
      <c r="G38">
        <f>LN('GDP per capita'!G21)</f>
        <v>9.9093994335814095</v>
      </c>
      <c r="H38">
        <v>46</v>
      </c>
      <c r="I38">
        <v>70</v>
      </c>
      <c r="J38">
        <v>87.1</v>
      </c>
      <c r="K38">
        <v>10510785</v>
      </c>
      <c r="L38">
        <f t="shared" si="1"/>
        <v>16.167912430834612</v>
      </c>
      <c r="M38">
        <v>0.61623193700000001</v>
      </c>
      <c r="N38">
        <v>90.92</v>
      </c>
      <c r="O38">
        <v>78.099999999999994</v>
      </c>
      <c r="P38">
        <v>73.197000000000003</v>
      </c>
      <c r="Q38">
        <v>2.4559622550094016</v>
      </c>
      <c r="R38">
        <v>19929.7640673633</v>
      </c>
    </row>
    <row r="39" spans="1:18" x14ac:dyDescent="0.3">
      <c r="A39" t="s">
        <v>9</v>
      </c>
      <c r="B39">
        <v>2013</v>
      </c>
      <c r="C39">
        <v>1650.4</v>
      </c>
      <c r="D39">
        <f>LN('European water'!C21)</f>
        <v>7.4087729617570419</v>
      </c>
      <c r="E39">
        <v>155.89619999999999</v>
      </c>
      <c r="F39">
        <f t="shared" si="0"/>
        <v>5.0491904011675635</v>
      </c>
      <c r="G39">
        <f>LN('GDP per capita'!G22)</f>
        <v>9.8999695750717081</v>
      </c>
      <c r="H39">
        <v>44</v>
      </c>
      <c r="I39">
        <v>70</v>
      </c>
      <c r="J39">
        <v>86.8</v>
      </c>
      <c r="K39">
        <v>10514272</v>
      </c>
      <c r="L39">
        <f t="shared" si="1"/>
        <v>16.168244130295115</v>
      </c>
      <c r="M39">
        <v>0.61683109800000002</v>
      </c>
      <c r="N39">
        <v>103.37</v>
      </c>
      <c r="O39">
        <v>80</v>
      </c>
      <c r="P39">
        <v>73.290000000000006</v>
      </c>
      <c r="Q39">
        <v>3.1787740675286025</v>
      </c>
      <c r="R39">
        <v>19826.7919430607</v>
      </c>
    </row>
    <row r="40" spans="1:18" x14ac:dyDescent="0.3">
      <c r="A40" t="s">
        <v>9</v>
      </c>
      <c r="B40">
        <v>2014</v>
      </c>
      <c r="C40">
        <v>1649.7</v>
      </c>
      <c r="D40">
        <f>LN('European water'!C22)</f>
        <v>7.4083487321818788</v>
      </c>
      <c r="E40">
        <v>155.7627</v>
      </c>
      <c r="F40">
        <f t="shared" si="0"/>
        <v>5.0483336952742608</v>
      </c>
      <c r="G40">
        <f>LN('GDP per capita'!G23)</f>
        <v>9.894789430466755</v>
      </c>
      <c r="H40">
        <v>45.3</v>
      </c>
      <c r="I40">
        <v>70</v>
      </c>
      <c r="J40">
        <v>87.8</v>
      </c>
      <c r="K40">
        <v>10525347</v>
      </c>
      <c r="L40">
        <f t="shared" si="1"/>
        <v>16.16929690611039</v>
      </c>
      <c r="M40">
        <v>0.66096129999999997</v>
      </c>
      <c r="N40">
        <v>118.35</v>
      </c>
      <c r="O40">
        <v>79.900000000000006</v>
      </c>
      <c r="P40">
        <v>73.384</v>
      </c>
      <c r="Q40">
        <v>2.243348688540002</v>
      </c>
      <c r="R40">
        <v>20343.6837534468</v>
      </c>
    </row>
    <row r="41" spans="1:18" x14ac:dyDescent="0.3">
      <c r="A41" t="s">
        <v>9</v>
      </c>
      <c r="B41">
        <v>2015</v>
      </c>
      <c r="C41">
        <v>1603.1</v>
      </c>
      <c r="D41">
        <f>LN('European water'!C23)</f>
        <v>7.3796945336956279</v>
      </c>
      <c r="E41">
        <v>151.2159</v>
      </c>
      <c r="F41">
        <f t="shared" si="0"/>
        <v>5.0187086169467996</v>
      </c>
      <c r="G41">
        <f>LN('GDP per capita'!G24)</f>
        <v>9.9205257620266885</v>
      </c>
      <c r="H41">
        <v>48</v>
      </c>
      <c r="I41">
        <v>75</v>
      </c>
      <c r="J41">
        <v>88</v>
      </c>
      <c r="K41">
        <v>10546059</v>
      </c>
      <c r="L41">
        <f t="shared" si="1"/>
        <v>16.171262793595115</v>
      </c>
      <c r="M41">
        <f>AVERAGE(M39,M40)</f>
        <v>0.63889619899999994</v>
      </c>
      <c r="N41">
        <v>107.02</v>
      </c>
      <c r="O41">
        <v>80.8</v>
      </c>
      <c r="P41">
        <v>73.477000000000004</v>
      </c>
      <c r="Q41">
        <v>2.1727026241890193</v>
      </c>
      <c r="R41">
        <v>21381.703080832001</v>
      </c>
    </row>
    <row r="42" spans="1:18" x14ac:dyDescent="0.3">
      <c r="A42" t="s">
        <v>10</v>
      </c>
      <c r="B42">
        <v>1996</v>
      </c>
      <c r="C42">
        <v>961</v>
      </c>
      <c r="D42">
        <f>LN('European water'!D4)</f>
        <v>6.8679744089702925</v>
      </c>
      <c r="E42">
        <v>182.8783</v>
      </c>
      <c r="F42">
        <f t="shared" si="0"/>
        <v>5.2088209042902589</v>
      </c>
      <c r="G42">
        <f>LN('GDP per capita'!I5)</f>
        <v>10.802080232402702</v>
      </c>
      <c r="H42">
        <v>90</v>
      </c>
      <c r="I42">
        <v>90</v>
      </c>
      <c r="J42">
        <v>77.8</v>
      </c>
      <c r="K42">
        <v>5263074</v>
      </c>
      <c r="L42">
        <f t="shared" si="1"/>
        <v>15.476225824658881</v>
      </c>
      <c r="M42">
        <v>0.38906880100000002</v>
      </c>
      <c r="N42">
        <v>101.56</v>
      </c>
      <c r="O42">
        <v>87.56</v>
      </c>
      <c r="P42">
        <v>85.006</v>
      </c>
      <c r="Q42">
        <v>3.5459669291926392E-2</v>
      </c>
      <c r="R42">
        <v>50262.225502985399</v>
      </c>
    </row>
    <row r="43" spans="1:18" x14ac:dyDescent="0.3">
      <c r="A43" t="s">
        <v>10</v>
      </c>
      <c r="B43">
        <v>1997</v>
      </c>
      <c r="C43">
        <v>932.5</v>
      </c>
      <c r="D43">
        <f>LN('European water'!D5)</f>
        <v>6.837869151517971</v>
      </c>
      <c r="E43">
        <v>176.68639999999999</v>
      </c>
      <c r="F43">
        <f t="shared" si="0"/>
        <v>5.1743764097534957</v>
      </c>
      <c r="G43">
        <f>LN('GDP per capita'!I6)</f>
        <v>10.825009089921984</v>
      </c>
      <c r="H43">
        <v>93</v>
      </c>
      <c r="I43">
        <v>90</v>
      </c>
      <c r="J43">
        <v>77.8</v>
      </c>
      <c r="K43">
        <v>5284991</v>
      </c>
      <c r="L43">
        <f t="shared" si="1"/>
        <v>15.480381474352196</v>
      </c>
      <c r="M43">
        <v>0.41406769999999998</v>
      </c>
      <c r="N43">
        <v>105.81</v>
      </c>
      <c r="O43">
        <v>88.228821999999994</v>
      </c>
      <c r="P43">
        <v>85.033000000000001</v>
      </c>
      <c r="Q43">
        <v>4.2874873067809995E-2</v>
      </c>
      <c r="R43">
        <v>51685.980516732299</v>
      </c>
    </row>
    <row r="44" spans="1:18" x14ac:dyDescent="0.3">
      <c r="A44" t="s">
        <v>10</v>
      </c>
      <c r="B44">
        <v>1998</v>
      </c>
      <c r="C44">
        <v>753.8</v>
      </c>
      <c r="D44">
        <f>LN('European water'!D6)</f>
        <v>6.6251270808330354</v>
      </c>
      <c r="E44">
        <v>142.21619999999999</v>
      </c>
      <c r="F44">
        <f t="shared" si="0"/>
        <v>4.9573484349309211</v>
      </c>
      <c r="G44">
        <f>LN('GDP per capita'!I7)</f>
        <v>10.852941853834194</v>
      </c>
      <c r="H44">
        <v>93</v>
      </c>
      <c r="I44">
        <v>90</v>
      </c>
      <c r="J44">
        <v>77.8</v>
      </c>
      <c r="K44">
        <v>5304219</v>
      </c>
      <c r="L44">
        <f t="shared" si="1"/>
        <v>15.484013099588203</v>
      </c>
      <c r="M44">
        <v>0.41035539399999998</v>
      </c>
      <c r="N44">
        <v>104.85</v>
      </c>
      <c r="O44">
        <v>89.010900000000007</v>
      </c>
      <c r="P44">
        <v>85.06</v>
      </c>
      <c r="Q44">
        <v>6.5672658283268057E-2</v>
      </c>
      <c r="R44">
        <v>52640.939520155604</v>
      </c>
    </row>
    <row r="45" spans="1:18" x14ac:dyDescent="0.3">
      <c r="A45" t="s">
        <v>10</v>
      </c>
      <c r="B45">
        <v>1999</v>
      </c>
      <c r="C45">
        <v>700.9</v>
      </c>
      <c r="D45">
        <f>LN('European water'!D7)</f>
        <v>6.5523652235062793</v>
      </c>
      <c r="E45">
        <v>131.70419999999999</v>
      </c>
      <c r="F45">
        <f t="shared" si="0"/>
        <v>4.8805584989013315</v>
      </c>
      <c r="G45">
        <f>LN('GDP per capita'!I8)</f>
        <v>10.871249413867197</v>
      </c>
      <c r="H45">
        <v>99</v>
      </c>
      <c r="I45">
        <v>90</v>
      </c>
      <c r="J45">
        <v>77.8</v>
      </c>
      <c r="K45">
        <v>5321799</v>
      </c>
      <c r="L45">
        <f t="shared" si="1"/>
        <v>15.48732196205007</v>
      </c>
      <c r="M45">
        <v>0.40626003599999999</v>
      </c>
      <c r="N45">
        <v>100.71</v>
      </c>
      <c r="O45">
        <v>87.900001525879006</v>
      </c>
      <c r="P45">
        <v>85.085999999999999</v>
      </c>
      <c r="Q45">
        <v>7.9650565262076062E-2</v>
      </c>
      <c r="R45">
        <v>54013.777978609098</v>
      </c>
    </row>
    <row r="46" spans="1:18" x14ac:dyDescent="0.3">
      <c r="A46" t="s">
        <v>10</v>
      </c>
      <c r="B46">
        <v>2000</v>
      </c>
      <c r="C46">
        <v>726.2</v>
      </c>
      <c r="D46">
        <f>LN('European water'!D8)</f>
        <v>6.5878254589802356</v>
      </c>
      <c r="E46">
        <v>135.96209999999999</v>
      </c>
      <c r="F46">
        <f t="shared" si="0"/>
        <v>4.9123761704279607</v>
      </c>
      <c r="G46">
        <f>LN('GDP per capita'!I9)</f>
        <v>10.89699444075378</v>
      </c>
      <c r="H46">
        <v>100</v>
      </c>
      <c r="I46">
        <v>90</v>
      </c>
      <c r="J46">
        <v>77.8</v>
      </c>
      <c r="K46">
        <v>5339616</v>
      </c>
      <c r="L46">
        <f t="shared" si="1"/>
        <v>15.490664298238363</v>
      </c>
      <c r="M46">
        <v>0.41356974000000002</v>
      </c>
      <c r="N46">
        <v>103.51</v>
      </c>
      <c r="O46">
        <v>87.8</v>
      </c>
      <c r="P46">
        <v>85.1</v>
      </c>
      <c r="Q46">
        <v>8.3210828502482445E-2</v>
      </c>
      <c r="R46">
        <v>55850.636429635801</v>
      </c>
    </row>
    <row r="47" spans="1:18" x14ac:dyDescent="0.3">
      <c r="A47" t="s">
        <v>10</v>
      </c>
      <c r="B47">
        <v>2001</v>
      </c>
      <c r="C47">
        <v>707.5</v>
      </c>
      <c r="D47">
        <f>LN('European water'!D9)</f>
        <v>6.5617376295173928</v>
      </c>
      <c r="E47">
        <v>132.04400000000001</v>
      </c>
      <c r="F47">
        <f t="shared" si="0"/>
        <v>4.8831352003764916</v>
      </c>
      <c r="G47">
        <f>LN('GDP per capita'!I10)</f>
        <v>10.930436199770572</v>
      </c>
      <c r="H47">
        <v>100</v>
      </c>
      <c r="I47">
        <v>90</v>
      </c>
      <c r="J47">
        <v>78</v>
      </c>
      <c r="K47">
        <v>5358783</v>
      </c>
      <c r="L47">
        <f t="shared" si="1"/>
        <v>15.494247455027917</v>
      </c>
      <c r="M47">
        <v>0.41277770899999999</v>
      </c>
      <c r="N47">
        <v>100.33</v>
      </c>
      <c r="O47">
        <v>87.610000009999993</v>
      </c>
      <c r="P47">
        <v>85.15</v>
      </c>
      <c r="Q47">
        <v>7.4213469744758676E-2</v>
      </c>
      <c r="R47">
        <v>56108.962719463299</v>
      </c>
    </row>
    <row r="48" spans="1:18" x14ac:dyDescent="0.3">
      <c r="A48" t="s">
        <v>10</v>
      </c>
      <c r="B48">
        <v>2002</v>
      </c>
      <c r="C48">
        <v>667.9</v>
      </c>
      <c r="D48">
        <f>LN('European water'!D10)</f>
        <v>6.50413846173159</v>
      </c>
      <c r="E48">
        <v>124.3113</v>
      </c>
      <c r="F48">
        <f t="shared" si="0"/>
        <v>4.822788903475594</v>
      </c>
      <c r="G48">
        <f>LN('GDP per capita'!I11)</f>
        <v>10.935050842020287</v>
      </c>
      <c r="H48">
        <v>98</v>
      </c>
      <c r="I48">
        <v>90</v>
      </c>
      <c r="J48">
        <v>79.599999999999994</v>
      </c>
      <c r="K48">
        <v>5375931</v>
      </c>
      <c r="L48">
        <f t="shared" si="1"/>
        <v>15.497442326281327</v>
      </c>
      <c r="M48">
        <v>0.39708052799999999</v>
      </c>
      <c r="N48">
        <v>95.71</v>
      </c>
      <c r="O48">
        <v>88.529999970000006</v>
      </c>
      <c r="P48">
        <v>85.25</v>
      </c>
      <c r="Q48">
        <v>8.1451879756662515E-2</v>
      </c>
      <c r="R48">
        <v>56190.814522353299</v>
      </c>
    </row>
    <row r="49" spans="1:18" x14ac:dyDescent="0.3">
      <c r="A49" t="s">
        <v>10</v>
      </c>
      <c r="B49">
        <v>2003</v>
      </c>
      <c r="C49">
        <v>651.20000000000005</v>
      </c>
      <c r="D49">
        <f>LN('European water'!D11)</f>
        <v>6.4788168146883303</v>
      </c>
      <c r="E49">
        <v>120.8843</v>
      </c>
      <c r="F49">
        <f t="shared" si="0"/>
        <v>4.7948338898003628</v>
      </c>
      <c r="G49">
        <f>LN('GDP per capita'!I12)</f>
        <v>10.936508579860822</v>
      </c>
      <c r="H49">
        <v>95</v>
      </c>
      <c r="I49">
        <v>90</v>
      </c>
      <c r="J49">
        <v>81.400000000000006</v>
      </c>
      <c r="K49">
        <v>5390574</v>
      </c>
      <c r="L49">
        <f t="shared" si="1"/>
        <v>15.500162430721643</v>
      </c>
      <c r="M49">
        <v>0.39630128199999998</v>
      </c>
      <c r="N49">
        <v>99.4</v>
      </c>
      <c r="O49">
        <f>AVERAGE(O48,O55)</f>
        <v>89.114999984999997</v>
      </c>
      <c r="P49">
        <v>85.36</v>
      </c>
      <c r="Q49">
        <v>4.5468323734464987E-2</v>
      </c>
      <c r="R49">
        <v>56256.767611139097</v>
      </c>
    </row>
    <row r="50" spans="1:18" x14ac:dyDescent="0.3">
      <c r="A50" t="s">
        <v>10</v>
      </c>
      <c r="B50">
        <v>2004</v>
      </c>
      <c r="C50">
        <v>677.2</v>
      </c>
      <c r="D50">
        <f>LN('European water'!D12)</f>
        <v>6.5179666502589804</v>
      </c>
      <c r="E50">
        <v>125.3433</v>
      </c>
      <c r="F50">
        <f t="shared" si="0"/>
        <v>4.8310563728367315</v>
      </c>
      <c r="G50">
        <f>LN('GDP per capita'!I13)</f>
        <v>10.937681625916545</v>
      </c>
      <c r="H50">
        <v>95</v>
      </c>
      <c r="I50">
        <v>90</v>
      </c>
      <c r="J50">
        <v>79.8</v>
      </c>
      <c r="K50">
        <v>5404523</v>
      </c>
      <c r="L50">
        <f t="shared" si="1"/>
        <v>15.502746753542171</v>
      </c>
      <c r="M50">
        <v>0.38871157699999997</v>
      </c>
      <c r="N50">
        <v>102.53</v>
      </c>
      <c r="O50">
        <f>AVERAGE(O49,O56)</f>
        <v>89.757499992500001</v>
      </c>
      <c r="P50">
        <v>85.566000000000003</v>
      </c>
      <c r="Q50">
        <v>6.6772183203086366E-2</v>
      </c>
      <c r="R50">
        <v>57608.734894508299</v>
      </c>
    </row>
    <row r="51" spans="1:18" x14ac:dyDescent="0.3">
      <c r="A51" t="s">
        <v>10</v>
      </c>
      <c r="B51">
        <v>2005</v>
      </c>
      <c r="C51">
        <v>643.79999999999995</v>
      </c>
      <c r="D51">
        <f>LN('European water'!D13)</f>
        <v>6.467388118864708</v>
      </c>
      <c r="E51">
        <v>118.745</v>
      </c>
      <c r="F51">
        <f t="shared" si="0"/>
        <v>4.7769783367651408</v>
      </c>
      <c r="G51">
        <f>LN('GDP per capita'!I14)</f>
        <v>10.961429482660769</v>
      </c>
      <c r="H51">
        <v>95</v>
      </c>
      <c r="I51">
        <v>90</v>
      </c>
      <c r="J51">
        <v>80.2</v>
      </c>
      <c r="K51">
        <v>5419432</v>
      </c>
      <c r="L51">
        <f t="shared" si="1"/>
        <v>15.505501570876264</v>
      </c>
      <c r="M51">
        <v>0.39166416399999998</v>
      </c>
      <c r="N51">
        <v>101.97</v>
      </c>
      <c r="O51">
        <f>AVERAGE(O50,O55)</f>
        <v>89.728749996250002</v>
      </c>
      <c r="P51">
        <v>85.855999999999995</v>
      </c>
      <c r="Q51">
        <v>6.345527782375987E-2</v>
      </c>
      <c r="R51">
        <v>58792.671381824301</v>
      </c>
    </row>
    <row r="52" spans="1:18" x14ac:dyDescent="0.3">
      <c r="A52" t="s">
        <v>10</v>
      </c>
      <c r="B52">
        <v>2006</v>
      </c>
      <c r="C52">
        <v>675.8</v>
      </c>
      <c r="D52">
        <f>LN('European water'!D14)</f>
        <v>6.5158971742801892</v>
      </c>
      <c r="E52">
        <v>124.1301</v>
      </c>
      <c r="F52">
        <f t="shared" si="0"/>
        <v>4.8213302091345565</v>
      </c>
      <c r="G52">
        <f>LN('GDP per capita'!I15)</f>
        <v>10.981772489755429</v>
      </c>
      <c r="H52">
        <v>95</v>
      </c>
      <c r="I52">
        <v>90</v>
      </c>
      <c r="J52">
        <v>82.4</v>
      </c>
      <c r="K52">
        <v>5437272</v>
      </c>
      <c r="L52">
        <f t="shared" si="1"/>
        <v>15.508788022465463</v>
      </c>
      <c r="M52">
        <v>0.40418212799999997</v>
      </c>
      <c r="N52">
        <v>95.49</v>
      </c>
      <c r="O52">
        <f>AVERAGE(O51,O55)</f>
        <v>89.71437499812501</v>
      </c>
      <c r="P52">
        <v>86.097999999999999</v>
      </c>
      <c r="Q52">
        <v>5.0426432220297732E-2</v>
      </c>
      <c r="R52">
        <v>60892.766609424601</v>
      </c>
    </row>
    <row r="53" spans="1:18" x14ac:dyDescent="0.3">
      <c r="A53" t="s">
        <v>10</v>
      </c>
      <c r="B53">
        <v>2007</v>
      </c>
      <c r="C53">
        <v>570.6</v>
      </c>
      <c r="D53">
        <f>LN('European water'!D15)</f>
        <v>6.3466884387793998</v>
      </c>
      <c r="E53">
        <v>104.3159</v>
      </c>
      <c r="F53">
        <f t="shared" si="0"/>
        <v>4.6474237952587538</v>
      </c>
      <c r="G53">
        <f>LN('GDP per capita'!I16)</f>
        <v>11.016869671757398</v>
      </c>
      <c r="H53">
        <v>95</v>
      </c>
      <c r="I53">
        <v>90</v>
      </c>
      <c r="J53">
        <v>86.6</v>
      </c>
      <c r="K53">
        <v>5461438</v>
      </c>
      <c r="L53">
        <f t="shared" si="1"/>
        <v>15.513222683008678</v>
      </c>
      <c r="M53">
        <v>0.40422078500000003</v>
      </c>
      <c r="N53">
        <v>96.71</v>
      </c>
      <c r="O53">
        <f>AVERAGE(O52,O55)</f>
        <v>89.707187499062513</v>
      </c>
      <c r="P53">
        <v>86.293000000000006</v>
      </c>
      <c r="Q53">
        <v>7.1217824804150981E-2</v>
      </c>
      <c r="R53">
        <v>61174.545146423501</v>
      </c>
    </row>
    <row r="54" spans="1:18" x14ac:dyDescent="0.3">
      <c r="A54" t="s">
        <v>10</v>
      </c>
      <c r="B54">
        <v>2008</v>
      </c>
      <c r="C54">
        <v>696</v>
      </c>
      <c r="D54">
        <f>LN('European water'!D16)</f>
        <v>6.5453496603344199</v>
      </c>
      <c r="E54">
        <v>126.5977</v>
      </c>
      <c r="F54">
        <f t="shared" si="0"/>
        <v>4.8410143420884895</v>
      </c>
      <c r="G54">
        <f>LN('GDP per capita'!I17)</f>
        <v>11.021486452997959</v>
      </c>
      <c r="H54">
        <v>95</v>
      </c>
      <c r="I54">
        <v>90</v>
      </c>
      <c r="J54">
        <v>86</v>
      </c>
      <c r="K54">
        <v>5493621</v>
      </c>
      <c r="L54">
        <f t="shared" si="1"/>
        <v>15.519098158911268</v>
      </c>
      <c r="M54">
        <v>0.40098450099999999</v>
      </c>
      <c r="N54">
        <v>104.76</v>
      </c>
      <c r="O54">
        <f>AVERAGE(O53,O55)</f>
        <v>89.703593749531251</v>
      </c>
      <c r="P54">
        <v>86.486999999999995</v>
      </c>
      <c r="Q54">
        <v>7.1007209962857767E-2</v>
      </c>
      <c r="R54">
        <v>60504.7752990886</v>
      </c>
    </row>
    <row r="55" spans="1:18" x14ac:dyDescent="0.3">
      <c r="A55" t="s">
        <v>10</v>
      </c>
      <c r="B55">
        <v>2009</v>
      </c>
      <c r="C55">
        <v>659.7</v>
      </c>
      <c r="D55">
        <f>LN('European water'!D17)</f>
        <v>6.4917851862288254</v>
      </c>
      <c r="E55">
        <v>119.37269999999999</v>
      </c>
      <c r="F55">
        <f t="shared" si="0"/>
        <v>4.7822505315995762</v>
      </c>
      <c r="G55">
        <f>LN('GDP per capita'!I18)</f>
        <v>11.010477571467527</v>
      </c>
      <c r="H55">
        <v>94</v>
      </c>
      <c r="I55">
        <v>95</v>
      </c>
      <c r="J55">
        <v>85.8</v>
      </c>
      <c r="K55">
        <v>5523095</v>
      </c>
      <c r="L55">
        <f t="shared" si="1"/>
        <v>15.524448949532061</v>
      </c>
      <c r="M55">
        <v>0.42321584200000001</v>
      </c>
      <c r="N55">
        <v>112.93</v>
      </c>
      <c r="O55">
        <v>89.7</v>
      </c>
      <c r="P55">
        <v>86.653999999999996</v>
      </c>
      <c r="Q55">
        <v>5.222219168292884E-2</v>
      </c>
      <c r="R55">
        <v>57229.0516378881</v>
      </c>
    </row>
    <row r="56" spans="1:18" x14ac:dyDescent="0.3">
      <c r="A56" t="s">
        <v>10</v>
      </c>
      <c r="B56">
        <v>2010</v>
      </c>
      <c r="C56">
        <v>808.9</v>
      </c>
      <c r="D56">
        <f>LN('European water'!D18)</f>
        <v>6.6956753000239067</v>
      </c>
      <c r="E56">
        <v>145.6207</v>
      </c>
      <c r="F56">
        <f t="shared" si="0"/>
        <v>4.9810052959870124</v>
      </c>
      <c r="G56">
        <f>LN('GDP per capita'!I19)</f>
        <v>10.954816944199765</v>
      </c>
      <c r="H56">
        <v>93</v>
      </c>
      <c r="I56">
        <v>90</v>
      </c>
      <c r="J56">
        <v>87.5</v>
      </c>
      <c r="K56">
        <v>5547683</v>
      </c>
      <c r="L56">
        <f t="shared" si="1"/>
        <v>15.528890921077156</v>
      </c>
      <c r="M56">
        <v>0.44944041499999998</v>
      </c>
      <c r="N56">
        <v>99.9</v>
      </c>
      <c r="O56">
        <v>90.4</v>
      </c>
      <c r="P56">
        <v>86.795000000000002</v>
      </c>
      <c r="Q56">
        <v>5.4037362976686737E-2</v>
      </c>
      <c r="R56">
        <v>58041.411224560099</v>
      </c>
    </row>
    <row r="57" spans="1:18" x14ac:dyDescent="0.3">
      <c r="A57" t="s">
        <v>10</v>
      </c>
      <c r="B57">
        <v>2011</v>
      </c>
      <c r="C57">
        <v>865.7</v>
      </c>
      <c r="D57">
        <f>LN('European water'!D19)</f>
        <v>6.7635384282217279</v>
      </c>
      <c r="E57">
        <v>155.06059999999999</v>
      </c>
      <c r="F57">
        <f t="shared" si="0"/>
        <v>5.0438160082532093</v>
      </c>
      <c r="G57">
        <f>LN('GDP per capita'!I20)</f>
        <v>10.968912021391709</v>
      </c>
      <c r="H57">
        <v>93</v>
      </c>
      <c r="I57">
        <v>90</v>
      </c>
      <c r="J57">
        <v>87.6</v>
      </c>
      <c r="K57">
        <v>5570572</v>
      </c>
      <c r="L57">
        <f t="shared" si="1"/>
        <v>15.533008299629106</v>
      </c>
      <c r="M57">
        <v>0.48006169100000001</v>
      </c>
      <c r="N57">
        <v>101.86</v>
      </c>
      <c r="O57">
        <v>90.8</v>
      </c>
      <c r="P57">
        <v>86.956999999999994</v>
      </c>
      <c r="Q57">
        <v>4.8255698430270513E-2</v>
      </c>
      <c r="R57">
        <v>58575.618916291503</v>
      </c>
    </row>
    <row r="58" spans="1:18" x14ac:dyDescent="0.3">
      <c r="A58" t="s">
        <v>10</v>
      </c>
      <c r="B58">
        <v>2012</v>
      </c>
      <c r="C58">
        <v>728.5</v>
      </c>
      <c r="D58">
        <f>LN('European water'!D20)</f>
        <v>6.5909876256352593</v>
      </c>
      <c r="E58">
        <v>129.8365</v>
      </c>
      <c r="F58">
        <f t="shared" si="0"/>
        <v>4.8662759665891588</v>
      </c>
      <c r="G58">
        <f>LN('GDP per capita'!I21)</f>
        <v>10.978073829539406</v>
      </c>
      <c r="H58">
        <v>93</v>
      </c>
      <c r="I58">
        <v>90</v>
      </c>
      <c r="J58">
        <v>87.1</v>
      </c>
      <c r="K58">
        <v>5591572</v>
      </c>
      <c r="L58">
        <f t="shared" si="1"/>
        <v>15.536771022055307</v>
      </c>
      <c r="M58">
        <v>0.48645316599999999</v>
      </c>
      <c r="N58">
        <v>104.43</v>
      </c>
      <c r="O58">
        <v>90.7</v>
      </c>
      <c r="P58">
        <v>87.141999999999996</v>
      </c>
      <c r="Q58">
        <v>5.5372789159962223E-2</v>
      </c>
      <c r="R58">
        <v>58487.786365096501</v>
      </c>
    </row>
    <row r="59" spans="1:18" x14ac:dyDescent="0.3">
      <c r="A59" t="s">
        <v>10</v>
      </c>
      <c r="B59">
        <v>2013</v>
      </c>
      <c r="C59">
        <v>1009.2999999999998</v>
      </c>
      <c r="D59">
        <f>LN('European water'!D21)</f>
        <v>6.9170123002448136</v>
      </c>
      <c r="E59">
        <v>179.0128</v>
      </c>
      <c r="F59">
        <f t="shared" si="0"/>
        <v>5.1874573116640406</v>
      </c>
      <c r="G59">
        <f>LN('GDP per capita'!I22)</f>
        <v>10.976573231338532</v>
      </c>
      <c r="H59">
        <v>94</v>
      </c>
      <c r="I59">
        <v>90</v>
      </c>
      <c r="J59">
        <v>86.8</v>
      </c>
      <c r="K59">
        <v>5614932</v>
      </c>
      <c r="L59">
        <f t="shared" si="1"/>
        <v>15.540940035662826</v>
      </c>
      <c r="M59">
        <v>0.49845821000000001</v>
      </c>
      <c r="N59">
        <v>103.6</v>
      </c>
      <c r="O59">
        <v>90.94</v>
      </c>
      <c r="P59">
        <v>87.292000000000002</v>
      </c>
      <c r="Q59">
        <v>3.741760930259333E-2</v>
      </c>
      <c r="R59">
        <v>58788.081787016701</v>
      </c>
    </row>
    <row r="60" spans="1:18" x14ac:dyDescent="0.3">
      <c r="A60" t="s">
        <v>10</v>
      </c>
      <c r="B60">
        <v>2014</v>
      </c>
      <c r="C60">
        <v>989.2</v>
      </c>
      <c r="D60">
        <f>LN('European water'!D22)</f>
        <v>6.8968965356472616</v>
      </c>
      <c r="E60">
        <v>174.64089999999999</v>
      </c>
      <c r="F60">
        <f t="shared" si="0"/>
        <v>5.1627318656869523</v>
      </c>
      <c r="G60">
        <f>LN('GDP per capita'!I23)</f>
        <v>10.981694422645187</v>
      </c>
      <c r="H60">
        <v>93.7</v>
      </c>
      <c r="I60">
        <v>90</v>
      </c>
      <c r="J60">
        <v>87.8</v>
      </c>
      <c r="K60">
        <v>5643475</v>
      </c>
      <c r="L60">
        <f t="shared" si="1"/>
        <v>15.546010568492928</v>
      </c>
      <c r="M60">
        <v>0.51673242100000005</v>
      </c>
      <c r="N60">
        <v>112.08</v>
      </c>
      <c r="O60">
        <v>91.03</v>
      </c>
      <c r="P60">
        <v>87.41</v>
      </c>
      <c r="Q60">
        <v>4.6607009694258017E-2</v>
      </c>
      <c r="R60">
        <v>59437.9338973302</v>
      </c>
    </row>
    <row r="61" spans="1:18" x14ac:dyDescent="0.3">
      <c r="A61" t="s">
        <v>10</v>
      </c>
      <c r="B61">
        <v>2015</v>
      </c>
      <c r="C61">
        <v>811.8</v>
      </c>
      <c r="D61">
        <f>LN('European water'!D23)</f>
        <v>6.6992540044047972</v>
      </c>
      <c r="E61">
        <v>142.70410000000001</v>
      </c>
      <c r="F61">
        <f t="shared" si="0"/>
        <v>4.9607732556748116</v>
      </c>
      <c r="G61">
        <f>LN('GDP per capita'!I24)</f>
        <v>10.992687919321336</v>
      </c>
      <c r="H61">
        <v>91</v>
      </c>
      <c r="I61">
        <v>95</v>
      </c>
      <c r="J61">
        <v>88</v>
      </c>
      <c r="K61">
        <v>5683483</v>
      </c>
      <c r="L61">
        <f t="shared" si="1"/>
        <v>15.553074806989798</v>
      </c>
      <c r="M61">
        <f>AVERAGE(M59,M60)</f>
        <v>0.50759531550000003</v>
      </c>
      <c r="N61">
        <v>115.63</v>
      </c>
      <c r="O61">
        <v>91.15</v>
      </c>
      <c r="P61">
        <v>87.525999999999996</v>
      </c>
      <c r="Q61">
        <v>6.218260959684941E-2</v>
      </c>
      <c r="R61">
        <v>60402.133219600801</v>
      </c>
    </row>
    <row r="62" spans="1:18" x14ac:dyDescent="0.3">
      <c r="A62" t="s">
        <v>25</v>
      </c>
      <c r="B62">
        <v>1996</v>
      </c>
      <c r="C62">
        <v>35510.221680000002</v>
      </c>
      <c r="D62">
        <v>10.402134289417605</v>
      </c>
      <c r="E62">
        <v>551.09799999999996</v>
      </c>
      <c r="F62">
        <v>6.3119126517771784</v>
      </c>
      <c r="G62">
        <v>10.442189167460866</v>
      </c>
      <c r="H62">
        <v>90</v>
      </c>
      <c r="I62">
        <v>80</v>
      </c>
      <c r="J62">
        <v>77.8</v>
      </c>
      <c r="K62">
        <v>59753100</v>
      </c>
      <c r="L62">
        <f t="shared" si="1"/>
        <v>17.905731630275213</v>
      </c>
      <c r="M62">
        <v>0.409192363</v>
      </c>
      <c r="N62">
        <v>100.69</v>
      </c>
      <c r="O62">
        <f>AVERAGE(O64,O65)</f>
        <v>77.507499694824503</v>
      </c>
      <c r="P62">
        <v>75.081999999999994</v>
      </c>
      <c r="Q62">
        <v>12.971168198601617</v>
      </c>
      <c r="R62">
        <v>34275.605405711904</v>
      </c>
    </row>
    <row r="63" spans="1:18" x14ac:dyDescent="0.3">
      <c r="A63" t="s">
        <v>25</v>
      </c>
      <c r="B63">
        <v>1997</v>
      </c>
      <c r="C63">
        <v>32929.832520000004</v>
      </c>
      <c r="D63">
        <v>10.320533455627524</v>
      </c>
      <c r="E63">
        <v>521.28309999999999</v>
      </c>
      <c r="F63">
        <v>6.2562932722959363</v>
      </c>
      <c r="G63">
        <v>10.461745894405132</v>
      </c>
      <c r="H63">
        <v>70</v>
      </c>
      <c r="I63">
        <v>80</v>
      </c>
      <c r="J63">
        <v>77.8</v>
      </c>
      <c r="K63">
        <v>59964851</v>
      </c>
      <c r="L63">
        <f t="shared" si="1"/>
        <v>17.909269131862082</v>
      </c>
      <c r="M63">
        <v>0.41522178599999998</v>
      </c>
      <c r="N63">
        <v>100.84</v>
      </c>
      <c r="O63">
        <f>AVERAGE(O62,O64)</f>
        <v>77.18375015258826</v>
      </c>
      <c r="P63">
        <v>75.25</v>
      </c>
      <c r="Q63">
        <v>12.727980438145616</v>
      </c>
      <c r="R63">
        <v>34952.521619636202</v>
      </c>
    </row>
    <row r="64" spans="1:18" x14ac:dyDescent="0.3">
      <c r="A64" t="s">
        <v>25</v>
      </c>
      <c r="B64">
        <v>1998</v>
      </c>
      <c r="C64">
        <v>30349.443360000001</v>
      </c>
      <c r="D64">
        <v>10.388079023063266</v>
      </c>
      <c r="E64">
        <v>555.57619999999997</v>
      </c>
      <c r="F64">
        <v>6.3200057733896022</v>
      </c>
      <c r="G64">
        <v>10.493317588950875</v>
      </c>
      <c r="H64">
        <v>70</v>
      </c>
      <c r="I64">
        <v>80</v>
      </c>
      <c r="J64">
        <v>77.8</v>
      </c>
      <c r="K64">
        <v>60186288</v>
      </c>
      <c r="L64">
        <f t="shared" si="1"/>
        <v>17.912955110248213</v>
      </c>
      <c r="M64">
        <v>0.42199469699999997</v>
      </c>
      <c r="N64">
        <v>101.64</v>
      </c>
      <c r="O64">
        <v>76.860000610352003</v>
      </c>
      <c r="P64">
        <v>75.417000000000002</v>
      </c>
      <c r="Q64">
        <v>12.240717887656574</v>
      </c>
      <c r="R64">
        <v>36073.636582280204</v>
      </c>
    </row>
    <row r="65" spans="1:18" x14ac:dyDescent="0.3">
      <c r="A65" t="s">
        <v>25</v>
      </c>
      <c r="B65">
        <v>1999</v>
      </c>
      <c r="C65">
        <v>32470.23242</v>
      </c>
      <c r="D65">
        <v>10.382605767457697</v>
      </c>
      <c r="E65">
        <v>550.09519999999998</v>
      </c>
      <c r="F65">
        <v>6.3100913541571044</v>
      </c>
      <c r="G65">
        <v>10.521814490335116</v>
      </c>
      <c r="H65">
        <v>67</v>
      </c>
      <c r="I65">
        <v>80</v>
      </c>
      <c r="J65">
        <v>77.8</v>
      </c>
      <c r="K65">
        <v>60496718</v>
      </c>
      <c r="L65">
        <f t="shared" si="1"/>
        <v>17.918099673595712</v>
      </c>
      <c r="M65">
        <v>0.41961938300000001</v>
      </c>
      <c r="N65">
        <v>105.3</v>
      </c>
      <c r="O65">
        <f>AVERAGE(O64,O67)</f>
        <v>78.154998779297003</v>
      </c>
      <c r="P65">
        <v>75.614000000000004</v>
      </c>
      <c r="Q65">
        <v>13.911905716593411</v>
      </c>
      <c r="R65">
        <v>37116.410797040997</v>
      </c>
    </row>
    <row r="66" spans="1:18" x14ac:dyDescent="0.3">
      <c r="A66" t="s">
        <v>25</v>
      </c>
      <c r="B66">
        <v>2000</v>
      </c>
      <c r="C66">
        <v>32293</v>
      </c>
      <c r="D66">
        <v>10.395601194036367</v>
      </c>
      <c r="E66">
        <v>554.35640000000001</v>
      </c>
      <c r="F66">
        <v>6.3178078012044816</v>
      </c>
      <c r="G66">
        <v>10.553451691532299</v>
      </c>
      <c r="H66">
        <v>67</v>
      </c>
      <c r="I66">
        <v>80</v>
      </c>
      <c r="J66">
        <v>77.8</v>
      </c>
      <c r="K66">
        <v>60912500</v>
      </c>
      <c r="L66">
        <f t="shared" si="1"/>
        <v>17.924948966133897</v>
      </c>
      <c r="M66">
        <v>0.42488726900000001</v>
      </c>
      <c r="N66">
        <v>103.11</v>
      </c>
      <c r="O66">
        <f>AVERAGE(O65,O67)</f>
        <v>78.802497863769503</v>
      </c>
      <c r="P66">
        <v>75.870999999999995</v>
      </c>
      <c r="Q66">
        <v>12.400034380698974</v>
      </c>
      <c r="R66">
        <v>38309.442740571598</v>
      </c>
    </row>
    <row r="67" spans="1:18" x14ac:dyDescent="0.3">
      <c r="A67" t="s">
        <v>25</v>
      </c>
      <c r="B67">
        <v>2001</v>
      </c>
      <c r="C67">
        <v>32715.4</v>
      </c>
      <c r="D67">
        <v>10.420619251150974</v>
      </c>
      <c r="E67">
        <v>564.86800000000005</v>
      </c>
      <c r="F67">
        <v>6.3365920755325096</v>
      </c>
      <c r="G67">
        <v>10.565816847916032</v>
      </c>
      <c r="H67">
        <v>66</v>
      </c>
      <c r="I67">
        <v>70</v>
      </c>
      <c r="J67">
        <v>78</v>
      </c>
      <c r="K67">
        <v>61357430</v>
      </c>
      <c r="L67">
        <f t="shared" ref="L67:L130" si="2">LN(K67)</f>
        <v>17.932226830182621</v>
      </c>
      <c r="M67">
        <v>0.41231659999999998</v>
      </c>
      <c r="N67">
        <v>94.57</v>
      </c>
      <c r="O67">
        <v>79.449996948242003</v>
      </c>
      <c r="P67">
        <v>76.126999999999995</v>
      </c>
      <c r="Q67">
        <v>13.619825192651197</v>
      </c>
      <c r="R67">
        <v>38786.085800926703</v>
      </c>
    </row>
    <row r="68" spans="1:18" x14ac:dyDescent="0.3">
      <c r="A68" t="s">
        <v>25</v>
      </c>
      <c r="B68">
        <v>2002</v>
      </c>
      <c r="C68">
        <v>33544.199999999997</v>
      </c>
      <c r="D68">
        <v>10.384761804032973</v>
      </c>
      <c r="E68">
        <v>541.15110000000004</v>
      </c>
      <c r="F68">
        <v>6.2936985374472112</v>
      </c>
      <c r="G68">
        <v>10.569835859995173</v>
      </c>
      <c r="H68">
        <v>67</v>
      </c>
      <c r="I68">
        <v>70</v>
      </c>
      <c r="J68">
        <v>79.599999999999994</v>
      </c>
      <c r="K68">
        <v>61805267</v>
      </c>
      <c r="L68">
        <f t="shared" si="2"/>
        <v>17.93949914533356</v>
      </c>
      <c r="M68">
        <v>0.40173952600000001</v>
      </c>
      <c r="N68">
        <v>103.42</v>
      </c>
      <c r="O68">
        <f>AVERAGE(O67,O70)</f>
        <v>79.75</v>
      </c>
      <c r="P68">
        <v>76.38</v>
      </c>
      <c r="Q68">
        <v>10.909271535140798</v>
      </c>
      <c r="R68">
        <v>38942.281213643502</v>
      </c>
    </row>
    <row r="69" spans="1:18" x14ac:dyDescent="0.3">
      <c r="A69" t="s">
        <v>25</v>
      </c>
      <c r="B69">
        <v>2003</v>
      </c>
      <c r="C69">
        <v>32362.700000000004</v>
      </c>
      <c r="D69">
        <v>10.474382349768028</v>
      </c>
      <c r="E69">
        <v>587.48659999999995</v>
      </c>
      <c r="F69">
        <v>6.3758534372475575</v>
      </c>
      <c r="G69">
        <v>10.570945980950107</v>
      </c>
      <c r="H69">
        <v>67</v>
      </c>
      <c r="I69">
        <v>70</v>
      </c>
      <c r="J69">
        <v>81.400000000000006</v>
      </c>
      <c r="K69">
        <v>62244886</v>
      </c>
      <c r="L69">
        <f t="shared" si="2"/>
        <v>17.946586937323939</v>
      </c>
      <c r="M69">
        <v>0.41142474200000001</v>
      </c>
      <c r="N69">
        <v>89.47</v>
      </c>
      <c r="O69">
        <f>AVERAGE(O68,O70)</f>
        <v>79.900001525878992</v>
      </c>
      <c r="P69">
        <v>76.632000000000005</v>
      </c>
      <c r="Q69">
        <v>10.497520943751068</v>
      </c>
      <c r="R69">
        <v>38985.535860554497</v>
      </c>
    </row>
    <row r="70" spans="1:18" x14ac:dyDescent="0.3">
      <c r="A70" t="s">
        <v>25</v>
      </c>
      <c r="B70">
        <v>2004</v>
      </c>
      <c r="C70">
        <v>35397</v>
      </c>
      <c r="D70">
        <v>10.425686256942882</v>
      </c>
      <c r="E70">
        <v>555.44849999999997</v>
      </c>
      <c r="F70">
        <v>6.3197758955109871</v>
      </c>
      <c r="G70">
        <v>10.591487396034401</v>
      </c>
      <c r="H70">
        <v>63</v>
      </c>
      <c r="I70">
        <v>70</v>
      </c>
      <c r="J70">
        <v>79.8</v>
      </c>
      <c r="K70">
        <v>62704895</v>
      </c>
      <c r="L70">
        <f t="shared" si="2"/>
        <v>17.953950072731271</v>
      </c>
      <c r="M70">
        <v>0.40049886099999998</v>
      </c>
      <c r="N70">
        <v>105.64</v>
      </c>
      <c r="O70">
        <v>80.050003051757997</v>
      </c>
      <c r="P70">
        <v>76.882999999999996</v>
      </c>
      <c r="Q70">
        <v>10.471945279668022</v>
      </c>
      <c r="R70">
        <v>39794.635511084402</v>
      </c>
    </row>
    <row r="71" spans="1:18" x14ac:dyDescent="0.3">
      <c r="A71" t="s">
        <v>25</v>
      </c>
      <c r="B71">
        <v>2005</v>
      </c>
      <c r="C71">
        <v>33714.6</v>
      </c>
      <c r="D71">
        <v>10.430358754720586</v>
      </c>
      <c r="E71">
        <v>554.19550000000004</v>
      </c>
      <c r="F71">
        <v>6.3175175125835699</v>
      </c>
      <c r="G71">
        <v>10.600444787435984</v>
      </c>
      <c r="H71">
        <v>69</v>
      </c>
      <c r="I71">
        <v>70</v>
      </c>
      <c r="J71">
        <v>80.2</v>
      </c>
      <c r="K71">
        <v>63179351</v>
      </c>
      <c r="L71">
        <f t="shared" si="2"/>
        <v>17.961488081047403</v>
      </c>
      <c r="M71">
        <v>0.40625601500000003</v>
      </c>
      <c r="N71">
        <v>99.03</v>
      </c>
      <c r="O71">
        <f>AVERAGE(O70,O74)</f>
        <v>81.025001525878992</v>
      </c>
      <c r="P71">
        <v>77.13</v>
      </c>
      <c r="Q71">
        <v>9.0124472610773623</v>
      </c>
      <c r="R71">
        <v>40152.692872954103</v>
      </c>
    </row>
    <row r="72" spans="1:18" x14ac:dyDescent="0.3">
      <c r="A72" t="s">
        <v>25</v>
      </c>
      <c r="B72">
        <v>2006</v>
      </c>
      <c r="C72">
        <v>33872.5</v>
      </c>
      <c r="D72">
        <v>10.390600233678381</v>
      </c>
      <c r="E72">
        <v>529.22720000000004</v>
      </c>
      <c r="F72">
        <v>6.2714178292570644</v>
      </c>
      <c r="G72">
        <v>10.617670803870658</v>
      </c>
      <c r="H72">
        <v>71</v>
      </c>
      <c r="I72">
        <v>70</v>
      </c>
      <c r="J72">
        <v>82.4</v>
      </c>
      <c r="K72">
        <v>63621381</v>
      </c>
      <c r="L72">
        <f t="shared" si="2"/>
        <v>17.968460151060054</v>
      </c>
      <c r="M72">
        <v>0.40614492800000002</v>
      </c>
      <c r="N72">
        <v>95.33</v>
      </c>
      <c r="O72">
        <f>AVERAGE(O71,O74)</f>
        <v>81.512500762939496</v>
      </c>
      <c r="P72">
        <v>77.376999999999995</v>
      </c>
      <c r="Q72">
        <v>9.8877477907809883</v>
      </c>
      <c r="R72">
        <v>40850.355542892699</v>
      </c>
    </row>
    <row r="73" spans="1:18" x14ac:dyDescent="0.3">
      <c r="A73" t="s">
        <v>25</v>
      </c>
      <c r="B73">
        <v>2007</v>
      </c>
      <c r="C73">
        <v>32552.2</v>
      </c>
      <c r="D73">
        <v>10.354882866011664</v>
      </c>
      <c r="E73">
        <v>507.68439999999998</v>
      </c>
      <c r="F73">
        <v>6.2298599946741007</v>
      </c>
      <c r="G73">
        <v>10.635441892383446</v>
      </c>
      <c r="H73">
        <v>75</v>
      </c>
      <c r="I73">
        <v>70</v>
      </c>
      <c r="J73">
        <v>81.599999999999994</v>
      </c>
      <c r="K73">
        <v>64016225</v>
      </c>
      <c r="L73">
        <f t="shared" si="2"/>
        <v>17.974647124819288</v>
      </c>
      <c r="M73">
        <v>0.40668210700000001</v>
      </c>
      <c r="N73">
        <v>92.58</v>
      </c>
      <c r="O73">
        <f>AVERAGE(O72,O74)</f>
        <v>81.756250381469755</v>
      </c>
      <c r="P73">
        <v>77.620999999999995</v>
      </c>
      <c r="Q73">
        <v>10.217964318276152</v>
      </c>
      <c r="R73">
        <v>41582.799716045301</v>
      </c>
    </row>
    <row r="74" spans="1:18" x14ac:dyDescent="0.3">
      <c r="A74" t="s">
        <v>25</v>
      </c>
      <c r="B74">
        <v>2008</v>
      </c>
      <c r="C74">
        <v>31410.04</v>
      </c>
      <c r="D74">
        <v>10.282040419834118</v>
      </c>
      <c r="E74">
        <v>469.43849999999998</v>
      </c>
      <c r="F74">
        <v>6.151537299652988</v>
      </c>
      <c r="G74">
        <v>10.632399563910422</v>
      </c>
      <c r="H74">
        <v>74</v>
      </c>
      <c r="I74">
        <v>70</v>
      </c>
      <c r="J74">
        <v>81</v>
      </c>
      <c r="K74">
        <v>64374984</v>
      </c>
      <c r="L74">
        <f t="shared" si="2"/>
        <v>17.980235668404454</v>
      </c>
      <c r="M74">
        <v>0.39790492599999999</v>
      </c>
      <c r="N74">
        <v>98.85</v>
      </c>
      <c r="O74">
        <v>82</v>
      </c>
      <c r="P74">
        <v>77.867999999999995</v>
      </c>
      <c r="Q74">
        <v>11.190888920925032</v>
      </c>
      <c r="R74">
        <v>41456.483425733903</v>
      </c>
    </row>
    <row r="75" spans="1:18" x14ac:dyDescent="0.3">
      <c r="A75" t="s">
        <v>25</v>
      </c>
      <c r="B75">
        <v>2009</v>
      </c>
      <c r="C75">
        <v>29203.4</v>
      </c>
      <c r="D75">
        <v>10.295032557327414</v>
      </c>
      <c r="E75">
        <v>473.03989999999999</v>
      </c>
      <c r="F75">
        <v>6.159179740113939</v>
      </c>
      <c r="G75">
        <v>10.598100652039221</v>
      </c>
      <c r="H75">
        <v>73</v>
      </c>
      <c r="I75">
        <v>70</v>
      </c>
      <c r="J75">
        <v>80.8</v>
      </c>
      <c r="K75">
        <v>64707040</v>
      </c>
      <c r="L75">
        <f t="shared" si="2"/>
        <v>17.98538056344357</v>
      </c>
      <c r="M75">
        <v>0.40936999299999999</v>
      </c>
      <c r="N75">
        <v>102.06</v>
      </c>
      <c r="O75">
        <f>AVERAGE(O74,O76)</f>
        <v>82.013457070000001</v>
      </c>
      <c r="P75">
        <v>78.117000000000004</v>
      </c>
      <c r="Q75">
        <v>10.740714917000055</v>
      </c>
      <c r="R75">
        <v>40058.679757101498</v>
      </c>
    </row>
    <row r="76" spans="1:18" x14ac:dyDescent="0.3">
      <c r="A76" t="s">
        <v>25</v>
      </c>
      <c r="B76">
        <v>2010</v>
      </c>
      <c r="C76">
        <v>29585.29</v>
      </c>
      <c r="D76">
        <v>10.251988933733967</v>
      </c>
      <c r="E76">
        <v>450.6848</v>
      </c>
      <c r="F76">
        <v>6.1107682038117161</v>
      </c>
      <c r="G76">
        <v>10.612467087422422</v>
      </c>
      <c r="H76">
        <v>69</v>
      </c>
      <c r="I76">
        <v>80</v>
      </c>
      <c r="J76">
        <v>82.5</v>
      </c>
      <c r="K76">
        <v>65027507</v>
      </c>
      <c r="L76">
        <f t="shared" si="2"/>
        <v>17.990320922957942</v>
      </c>
      <c r="M76">
        <v>0.42646531100000001</v>
      </c>
      <c r="N76">
        <v>96.44</v>
      </c>
      <c r="O76">
        <v>82.026914140000002</v>
      </c>
      <c r="P76">
        <v>78.369</v>
      </c>
      <c r="Q76">
        <v>11.113710270519329</v>
      </c>
      <c r="R76">
        <v>40638.334004260003</v>
      </c>
    </row>
    <row r="77" spans="1:18" x14ac:dyDescent="0.3">
      <c r="A77" t="s">
        <v>25</v>
      </c>
      <c r="B77">
        <v>2011</v>
      </c>
      <c r="C77">
        <v>28338.85</v>
      </c>
      <c r="D77">
        <v>10.251183001208283</v>
      </c>
      <c r="E77">
        <v>447.88080000000002</v>
      </c>
      <c r="F77">
        <v>6.1045271255831315</v>
      </c>
      <c r="G77">
        <v>10.62932056750236</v>
      </c>
      <c r="H77">
        <v>69</v>
      </c>
      <c r="I77">
        <v>80</v>
      </c>
      <c r="J77">
        <v>82.6</v>
      </c>
      <c r="K77">
        <v>65342780</v>
      </c>
      <c r="L77">
        <f t="shared" si="2"/>
        <v>17.995157509911024</v>
      </c>
      <c r="M77">
        <v>0.43096289199999999</v>
      </c>
      <c r="N77">
        <v>99.03</v>
      </c>
      <c r="O77">
        <v>82</v>
      </c>
      <c r="P77">
        <v>78.622</v>
      </c>
      <c r="Q77">
        <v>8.0505055043810376</v>
      </c>
      <c r="R77">
        <v>41329.035368915997</v>
      </c>
    </row>
    <row r="78" spans="1:18" x14ac:dyDescent="0.3">
      <c r="A78" t="s">
        <v>25</v>
      </c>
      <c r="B78">
        <v>2012</v>
      </c>
      <c r="C78">
        <v>28316.02</v>
      </c>
      <c r="D78">
        <v>10.309229289045794</v>
      </c>
      <c r="E78">
        <v>472.0942</v>
      </c>
      <c r="F78">
        <v>6.157178541944047</v>
      </c>
      <c r="G78">
        <v>10.627606971291174</v>
      </c>
      <c r="H78">
        <v>68</v>
      </c>
      <c r="I78">
        <v>80</v>
      </c>
      <c r="J78">
        <v>82.1</v>
      </c>
      <c r="K78">
        <v>65659809</v>
      </c>
      <c r="L78">
        <f t="shared" si="2"/>
        <v>17.999997561108724</v>
      </c>
      <c r="M78">
        <v>0.43702372900000003</v>
      </c>
      <c r="N78">
        <v>95.33</v>
      </c>
      <c r="O78">
        <v>82</v>
      </c>
      <c r="P78">
        <v>78.878</v>
      </c>
      <c r="Q78">
        <v>10.484644270997947</v>
      </c>
      <c r="R78">
        <v>41258.2747353878</v>
      </c>
    </row>
    <row r="79" spans="1:18" x14ac:dyDescent="0.3">
      <c r="A79" t="s">
        <v>25</v>
      </c>
      <c r="B79">
        <v>2013</v>
      </c>
      <c r="C79">
        <v>30008.3</v>
      </c>
      <c r="D79">
        <v>10.233802658586452</v>
      </c>
      <c r="E79">
        <v>435.53910000000002</v>
      </c>
      <c r="F79">
        <v>6.0765845741223385</v>
      </c>
      <c r="G79">
        <v>10.628205849251557</v>
      </c>
      <c r="H79">
        <v>70</v>
      </c>
      <c r="I79">
        <v>80</v>
      </c>
      <c r="J79">
        <v>81.8</v>
      </c>
      <c r="K79">
        <v>65998687</v>
      </c>
      <c r="L79">
        <f t="shared" si="2"/>
        <v>18.005145405853419</v>
      </c>
      <c r="M79">
        <v>0.43992817299999998</v>
      </c>
      <c r="N79">
        <v>94.48</v>
      </c>
      <c r="O79">
        <v>82</v>
      </c>
      <c r="P79">
        <v>79.135000000000005</v>
      </c>
      <c r="Q79">
        <v>12.468703054581873</v>
      </c>
      <c r="R79">
        <v>41282.990807026901</v>
      </c>
    </row>
    <row r="80" spans="1:18" x14ac:dyDescent="0.3">
      <c r="A80" t="s">
        <v>25</v>
      </c>
      <c r="B80">
        <v>2014</v>
      </c>
      <c r="C80">
        <v>27828.13</v>
      </c>
      <c r="D80">
        <v>10.206370503992334</v>
      </c>
      <c r="E80">
        <v>421.77319999999997</v>
      </c>
      <c r="F80">
        <v>6.0444677288046673</v>
      </c>
      <c r="G80">
        <v>10.632924399287923</v>
      </c>
      <c r="H80">
        <v>69.900000000000006</v>
      </c>
      <c r="I80">
        <v>80</v>
      </c>
      <c r="J80">
        <v>82.8</v>
      </c>
      <c r="K80">
        <v>66316100</v>
      </c>
      <c r="L80">
        <f t="shared" si="2"/>
        <v>18.009943261272078</v>
      </c>
      <c r="M80">
        <v>0.44674692300000002</v>
      </c>
      <c r="N80">
        <v>103.55</v>
      </c>
      <c r="O80">
        <v>82.1</v>
      </c>
      <c r="P80">
        <v>79.394000000000005</v>
      </c>
      <c r="Q80">
        <v>11.261935446865639</v>
      </c>
      <c r="R80">
        <v>41478.246965500701</v>
      </c>
    </row>
    <row r="81" spans="1:18" x14ac:dyDescent="0.3">
      <c r="A81" t="s">
        <v>25</v>
      </c>
      <c r="B81">
        <v>2015</v>
      </c>
      <c r="C81">
        <v>27075.119999999999</v>
      </c>
      <c r="D81">
        <v>10.244322401965629</v>
      </c>
      <c r="E81">
        <v>436.32310000000001</v>
      </c>
      <c r="F81">
        <v>6.0783830239491934</v>
      </c>
      <c r="G81">
        <v>10.639819790020882</v>
      </c>
      <c r="H81">
        <v>71</v>
      </c>
      <c r="I81">
        <v>80</v>
      </c>
      <c r="J81">
        <v>83</v>
      </c>
      <c r="K81">
        <v>66593366</v>
      </c>
      <c r="L81">
        <f t="shared" si="2"/>
        <v>18.01411552093964</v>
      </c>
      <c r="M81">
        <f>AVERAGE(M79,M80)</f>
        <v>0.44333754800000003</v>
      </c>
      <c r="N81">
        <v>101.84</v>
      </c>
      <c r="O81">
        <v>82</v>
      </c>
      <c r="P81">
        <v>79.655000000000001</v>
      </c>
      <c r="Q81">
        <v>9.6611498968933116</v>
      </c>
      <c r="R81">
        <v>41765.244026544402</v>
      </c>
    </row>
    <row r="82" spans="1:18" x14ac:dyDescent="0.3">
      <c r="A82" t="s">
        <v>11</v>
      </c>
      <c r="B82">
        <v>1996</v>
      </c>
      <c r="C82">
        <v>28122.42</v>
      </c>
      <c r="D82">
        <f>LN('European water'!F4)</f>
        <v>8.701313130151572</v>
      </c>
      <c r="E82">
        <v>581.73990000000003</v>
      </c>
      <c r="F82">
        <f t="shared" si="0"/>
        <v>6.3660234406221496</v>
      </c>
      <c r="G82">
        <f>LN('GDP per capita'!O5)</f>
        <v>9.1000812992471385</v>
      </c>
      <c r="H82">
        <v>50</v>
      </c>
      <c r="I82">
        <v>70</v>
      </c>
      <c r="J82">
        <v>59</v>
      </c>
      <c r="K82">
        <v>10311238</v>
      </c>
      <c r="L82">
        <f t="shared" si="2"/>
        <v>16.148744926378974</v>
      </c>
      <c r="M82">
        <v>0.37390264600000001</v>
      </c>
      <c r="N82">
        <v>87.3</v>
      </c>
      <c r="O82">
        <v>21.799999237061002</v>
      </c>
      <c r="P82">
        <v>65.082999999999998</v>
      </c>
      <c r="Q82">
        <v>0.58991165574237669</v>
      </c>
      <c r="R82">
        <v>8972.6877974458694</v>
      </c>
    </row>
    <row r="83" spans="1:18" x14ac:dyDescent="0.3">
      <c r="A83" t="s">
        <v>11</v>
      </c>
      <c r="B83">
        <v>1997</v>
      </c>
      <c r="C83">
        <v>5767.4</v>
      </c>
      <c r="D83">
        <f>LN('European water'!F5)</f>
        <v>8.659976651362701</v>
      </c>
      <c r="E83">
        <v>559.48109999999997</v>
      </c>
      <c r="F83">
        <f t="shared" si="0"/>
        <v>6.3270097470205595</v>
      </c>
      <c r="G83">
        <f>LN('GDP per capita'!O6)</f>
        <v>9.1019405531394071</v>
      </c>
      <c r="H83">
        <v>41</v>
      </c>
      <c r="I83">
        <v>70</v>
      </c>
      <c r="J83">
        <v>59</v>
      </c>
      <c r="K83">
        <v>10290486</v>
      </c>
      <c r="L83">
        <f t="shared" si="2"/>
        <v>16.146730337015615</v>
      </c>
      <c r="M83">
        <v>0.41509615599999999</v>
      </c>
      <c r="N83">
        <v>91.92</v>
      </c>
      <c r="O83">
        <v>23.5</v>
      </c>
      <c r="P83">
        <v>64.956000000000003</v>
      </c>
      <c r="Q83">
        <v>0.61022120518688028</v>
      </c>
      <c r="R83">
        <v>9291.0891357744895</v>
      </c>
    </row>
    <row r="84" spans="1:18" x14ac:dyDescent="0.3">
      <c r="A84" t="s">
        <v>11</v>
      </c>
      <c r="B84">
        <v>1998</v>
      </c>
      <c r="C84">
        <v>5771.4</v>
      </c>
      <c r="D84">
        <f>LN('European water'!F6)</f>
        <v>8.6606699643866243</v>
      </c>
      <c r="E84">
        <v>561.44200000000001</v>
      </c>
      <c r="F84">
        <f t="shared" si="0"/>
        <v>6.3305084740970123</v>
      </c>
      <c r="G84">
        <f>LN('GDP per capita'!O7)</f>
        <v>9.1368110623714731</v>
      </c>
      <c r="H84">
        <v>49</v>
      </c>
      <c r="I84">
        <v>70</v>
      </c>
      <c r="J84">
        <v>61</v>
      </c>
      <c r="K84">
        <v>10266570</v>
      </c>
      <c r="L84">
        <f t="shared" si="2"/>
        <v>16.144403543646952</v>
      </c>
      <c r="M84">
        <v>0.49187932600000001</v>
      </c>
      <c r="N84">
        <v>90.83</v>
      </c>
      <c r="O84">
        <v>25.5</v>
      </c>
      <c r="P84">
        <v>64.828999999999994</v>
      </c>
      <c r="Q84">
        <v>0.41677870395267541</v>
      </c>
      <c r="R84">
        <v>9707.2059302026792</v>
      </c>
    </row>
    <row r="85" spans="1:18" x14ac:dyDescent="0.3">
      <c r="A85" t="s">
        <v>11</v>
      </c>
      <c r="B85">
        <v>1999</v>
      </c>
      <c r="C85">
        <v>5540</v>
      </c>
      <c r="D85">
        <f>LN('European water'!F7)</f>
        <v>8.6197497797413298</v>
      </c>
      <c r="E85">
        <v>540.51859999999999</v>
      </c>
      <c r="F85">
        <f t="shared" si="0"/>
        <v>6.2925290490681069</v>
      </c>
      <c r="G85">
        <f>LN('GDP per capita'!O8)</f>
        <v>9.1806237680954901</v>
      </c>
      <c r="H85">
        <v>52</v>
      </c>
      <c r="I85">
        <v>70</v>
      </c>
      <c r="J85">
        <v>63.2</v>
      </c>
      <c r="K85">
        <v>10237530</v>
      </c>
      <c r="L85">
        <f t="shared" si="2"/>
        <v>16.141570937542099</v>
      </c>
      <c r="M85">
        <v>0.510454403</v>
      </c>
      <c r="N85">
        <v>85.23</v>
      </c>
      <c r="O85">
        <v>28.60000038147</v>
      </c>
      <c r="P85">
        <v>64.701999999999998</v>
      </c>
      <c r="Q85">
        <v>0.4784309579192218</v>
      </c>
      <c r="R85">
        <v>10044.977726613901</v>
      </c>
    </row>
    <row r="86" spans="1:18" x14ac:dyDescent="0.3">
      <c r="A86" t="s">
        <v>11</v>
      </c>
      <c r="B86">
        <v>2000</v>
      </c>
      <c r="C86">
        <v>6621</v>
      </c>
      <c r="D86">
        <f>LN('European water'!F8)</f>
        <v>8.7980016949248459</v>
      </c>
      <c r="E86">
        <v>647.8152</v>
      </c>
      <c r="F86">
        <f t="shared" si="0"/>
        <v>6.4736054704940615</v>
      </c>
      <c r="G86">
        <f>LN('GDP per capita'!O9)</f>
        <v>9.2148280598860879</v>
      </c>
      <c r="H86">
        <v>50</v>
      </c>
      <c r="I86">
        <v>70</v>
      </c>
      <c r="J86">
        <v>76.599999999999994</v>
      </c>
      <c r="K86">
        <v>10210971</v>
      </c>
      <c r="L86">
        <f t="shared" si="2"/>
        <v>16.138973288459212</v>
      </c>
      <c r="M86">
        <v>0.510951665</v>
      </c>
      <c r="N86">
        <v>76.87</v>
      </c>
      <c r="O86">
        <v>46.087100982666001</v>
      </c>
      <c r="P86">
        <v>64.575000000000003</v>
      </c>
      <c r="Q86">
        <v>0.50581114489500156</v>
      </c>
      <c r="R86">
        <v>10495.0159032343</v>
      </c>
    </row>
    <row r="87" spans="1:18" x14ac:dyDescent="0.3">
      <c r="A87" t="s">
        <v>11</v>
      </c>
      <c r="B87">
        <v>2001</v>
      </c>
      <c r="C87">
        <v>6700</v>
      </c>
      <c r="D87">
        <f>LN('European water'!F9)</f>
        <v>8.8098628053790566</v>
      </c>
      <c r="E87">
        <v>657.28489999999999</v>
      </c>
      <c r="F87">
        <f t="shared" ref="F87:F150" si="3">LN(E87)</f>
        <v>6.488117562238271</v>
      </c>
      <c r="G87">
        <f>LN('GDP per capita'!O10)</f>
        <v>9.2586557475689073</v>
      </c>
      <c r="H87">
        <v>52</v>
      </c>
      <c r="I87">
        <v>70</v>
      </c>
      <c r="J87">
        <v>77.8</v>
      </c>
      <c r="K87">
        <v>10187576</v>
      </c>
      <c r="L87">
        <f t="shared" si="2"/>
        <v>16.13667949662613</v>
      </c>
      <c r="M87">
        <v>0.48958785999999999</v>
      </c>
      <c r="N87">
        <v>98.23</v>
      </c>
      <c r="O87">
        <v>49.428798675537003</v>
      </c>
      <c r="P87">
        <v>64.67</v>
      </c>
      <c r="Q87">
        <v>0.51077852533296719</v>
      </c>
      <c r="R87">
        <v>10923.1046996323</v>
      </c>
    </row>
    <row r="88" spans="1:18" x14ac:dyDescent="0.3">
      <c r="A88" t="s">
        <v>11</v>
      </c>
      <c r="B88">
        <v>2002</v>
      </c>
      <c r="C88">
        <v>6538</v>
      </c>
      <c r="D88">
        <f>LN('European water'!F10)</f>
        <v>8.7853865872841563</v>
      </c>
      <c r="E88">
        <v>643.04300000000001</v>
      </c>
      <c r="F88">
        <f t="shared" si="3"/>
        <v>6.4662115960296447</v>
      </c>
      <c r="G88">
        <f>LN('GDP per capita'!O11)</f>
        <v>9.2986355220427122</v>
      </c>
      <c r="H88">
        <v>52</v>
      </c>
      <c r="I88">
        <v>70</v>
      </c>
      <c r="J88">
        <v>80</v>
      </c>
      <c r="K88">
        <v>10158608</v>
      </c>
      <c r="L88">
        <f t="shared" si="2"/>
        <v>16.133831982854158</v>
      </c>
      <c r="M88">
        <v>0.48706770700000002</v>
      </c>
      <c r="N88">
        <v>80.150000000000006</v>
      </c>
      <c r="O88">
        <v>51.942600250243999</v>
      </c>
      <c r="P88">
        <v>65.081000000000003</v>
      </c>
      <c r="Q88">
        <v>0.53654893934784409</v>
      </c>
      <c r="R88">
        <v>11450.283836410201</v>
      </c>
    </row>
    <row r="89" spans="1:18" x14ac:dyDescent="0.3">
      <c r="A89" t="s">
        <v>11</v>
      </c>
      <c r="B89">
        <v>2003</v>
      </c>
      <c r="C89">
        <v>6227.3999000000003</v>
      </c>
      <c r="D89">
        <f>LN('European water'!F11)</f>
        <v>8.7367141731412321</v>
      </c>
      <c r="E89">
        <v>614.0607</v>
      </c>
      <c r="F89">
        <f t="shared" si="3"/>
        <v>6.4200937831956741</v>
      </c>
      <c r="G89">
        <f>LN('GDP per capita'!O12)</f>
        <v>9.3457697978812693</v>
      </c>
      <c r="H89">
        <v>53</v>
      </c>
      <c r="I89">
        <v>70</v>
      </c>
      <c r="J89">
        <v>76</v>
      </c>
      <c r="K89">
        <v>10129552</v>
      </c>
      <c r="L89">
        <f t="shared" si="2"/>
        <v>16.13096765017287</v>
      </c>
      <c r="M89">
        <v>0.52722498100000004</v>
      </c>
      <c r="N89">
        <v>72.44</v>
      </c>
      <c r="O89">
        <v>54.88570022583</v>
      </c>
      <c r="P89">
        <v>65.489000000000004</v>
      </c>
      <c r="Q89">
        <v>0.50080538878313074</v>
      </c>
      <c r="R89">
        <v>11925.070207442701</v>
      </c>
    </row>
    <row r="90" spans="1:18" x14ac:dyDescent="0.3">
      <c r="A90" t="s">
        <v>11</v>
      </c>
      <c r="B90">
        <v>2004</v>
      </c>
      <c r="C90">
        <v>5817.5</v>
      </c>
      <c r="D90">
        <f>LN('European water'!F12)</f>
        <v>8.6686258951764472</v>
      </c>
      <c r="E90">
        <v>575.16549999999995</v>
      </c>
      <c r="F90">
        <f t="shared" si="3"/>
        <v>6.3546578254703254</v>
      </c>
      <c r="G90">
        <f>LN('GDP per capita'!O13)</f>
        <v>9.3863982031557907</v>
      </c>
      <c r="H90">
        <v>49</v>
      </c>
      <c r="I90">
        <v>70</v>
      </c>
      <c r="J90">
        <v>76</v>
      </c>
      <c r="K90">
        <v>10107146</v>
      </c>
      <c r="L90">
        <f t="shared" si="2"/>
        <v>16.128753256386322</v>
      </c>
      <c r="M90">
        <v>0.53788936200000004</v>
      </c>
      <c r="N90">
        <v>111.01</v>
      </c>
      <c r="O90">
        <v>58.102798461913999</v>
      </c>
      <c r="P90">
        <v>65.896000000000001</v>
      </c>
      <c r="Q90">
        <v>0.60816423400973063</v>
      </c>
      <c r="R90">
        <v>12549.669359289999</v>
      </c>
    </row>
    <row r="91" spans="1:18" x14ac:dyDescent="0.3">
      <c r="A91" t="s">
        <v>11</v>
      </c>
      <c r="B91">
        <v>2005</v>
      </c>
      <c r="C91">
        <v>4928.6000000000004</v>
      </c>
      <c r="D91">
        <f>LN('European water'!F13)</f>
        <v>8.5028102510487837</v>
      </c>
      <c r="E91">
        <v>488.66059999999999</v>
      </c>
      <c r="F91">
        <f t="shared" si="3"/>
        <v>6.1916681789674533</v>
      </c>
      <c r="G91">
        <f>LN('GDP per capita'!O14)</f>
        <v>9.4374495983395637</v>
      </c>
      <c r="H91">
        <v>48</v>
      </c>
      <c r="I91">
        <v>70</v>
      </c>
      <c r="J91">
        <v>70</v>
      </c>
      <c r="K91">
        <v>10087065</v>
      </c>
      <c r="L91">
        <f t="shared" si="2"/>
        <v>16.126764467953951</v>
      </c>
      <c r="M91">
        <v>0.55119108999999999</v>
      </c>
      <c r="N91">
        <v>95.43</v>
      </c>
      <c r="O91">
        <v>60.6</v>
      </c>
      <c r="P91">
        <v>66.364999999999995</v>
      </c>
      <c r="Q91">
        <v>0.56494014990491104</v>
      </c>
      <c r="R91">
        <v>13126.4556553927</v>
      </c>
    </row>
    <row r="92" spans="1:18" x14ac:dyDescent="0.3">
      <c r="A92" t="s">
        <v>11</v>
      </c>
      <c r="B92">
        <v>2006</v>
      </c>
      <c r="C92">
        <v>4916.6000000000004</v>
      </c>
      <c r="D92">
        <f>LN('European water'!F14)</f>
        <v>8.5003725136858943</v>
      </c>
      <c r="E92">
        <v>488.93889999999999</v>
      </c>
      <c r="F92">
        <f t="shared" si="3"/>
        <v>6.1922375327928556</v>
      </c>
      <c r="G92">
        <f>LN('GDP per capita'!O15)</f>
        <v>9.4823849883876274</v>
      </c>
      <c r="H92">
        <v>48</v>
      </c>
      <c r="I92">
        <v>70</v>
      </c>
      <c r="J92">
        <v>82.4</v>
      </c>
      <c r="K92">
        <v>10071370</v>
      </c>
      <c r="L92">
        <f t="shared" si="2"/>
        <v>16.125207303107437</v>
      </c>
      <c r="M92">
        <v>0.55754756699999997</v>
      </c>
      <c r="N92">
        <v>93.56</v>
      </c>
      <c r="O92">
        <v>63.4</v>
      </c>
      <c r="P92">
        <v>66.894999999999996</v>
      </c>
      <c r="Q92">
        <v>0.51869823475278165</v>
      </c>
      <c r="R92">
        <v>13653.2219400698</v>
      </c>
    </row>
    <row r="93" spans="1:18" x14ac:dyDescent="0.3">
      <c r="A93" t="s">
        <v>11</v>
      </c>
      <c r="B93">
        <v>2007</v>
      </c>
      <c r="C93">
        <v>5278.7</v>
      </c>
      <c r="D93">
        <f>LN('European water'!F15)</f>
        <v>8.5714351342639148</v>
      </c>
      <c r="E93">
        <v>526.59829999999999</v>
      </c>
      <c r="F93">
        <f t="shared" si="3"/>
        <v>6.2664380188002564</v>
      </c>
      <c r="G93">
        <f>LN('GDP per capita'!O16)</f>
        <v>9.5217308123257034</v>
      </c>
      <c r="H93">
        <v>50</v>
      </c>
      <c r="I93">
        <v>70</v>
      </c>
      <c r="J93">
        <v>86.6</v>
      </c>
      <c r="K93">
        <v>10055780</v>
      </c>
      <c r="L93">
        <f t="shared" si="2"/>
        <v>16.123658151526826</v>
      </c>
      <c r="M93">
        <v>0.56614662599999999</v>
      </c>
      <c r="N93">
        <v>75.31</v>
      </c>
      <c r="O93">
        <v>66.5</v>
      </c>
      <c r="P93">
        <v>67.421000000000006</v>
      </c>
      <c r="Q93">
        <v>0.52552552552552556</v>
      </c>
      <c r="R93">
        <v>13732.1493782744</v>
      </c>
    </row>
    <row r="94" spans="1:18" x14ac:dyDescent="0.3">
      <c r="A94" t="s">
        <v>11</v>
      </c>
      <c r="B94">
        <v>2008</v>
      </c>
      <c r="C94">
        <v>5431.6</v>
      </c>
      <c r="D94">
        <f>LN('European water'!F16)</f>
        <v>8.5999890288246394</v>
      </c>
      <c r="E94">
        <v>543.60209999999995</v>
      </c>
      <c r="F94">
        <f t="shared" si="3"/>
        <v>6.2982175454041842</v>
      </c>
      <c r="G94">
        <f>LN('GDP per capita'!O17)</f>
        <v>9.5274950326333592</v>
      </c>
      <c r="H94">
        <v>52</v>
      </c>
      <c r="I94">
        <v>70</v>
      </c>
      <c r="J94">
        <v>86</v>
      </c>
      <c r="K94">
        <v>10038188</v>
      </c>
      <c r="L94">
        <f t="shared" si="2"/>
        <v>16.121907177852076</v>
      </c>
      <c r="M94">
        <v>0.54844577699999997</v>
      </c>
      <c r="N94">
        <v>103.58</v>
      </c>
      <c r="O94">
        <v>67.7</v>
      </c>
      <c r="P94">
        <v>67.942999999999998</v>
      </c>
      <c r="Q94">
        <v>0.53216739537788882</v>
      </c>
      <c r="R94">
        <v>13873.324663543101</v>
      </c>
    </row>
    <row r="95" spans="1:18" x14ac:dyDescent="0.3">
      <c r="A95" t="s">
        <v>11</v>
      </c>
      <c r="B95">
        <v>2009</v>
      </c>
      <c r="C95">
        <v>6342.1</v>
      </c>
      <c r="D95">
        <f>LN('European water'!F17)</f>
        <v>8.7549652228705437</v>
      </c>
      <c r="E95">
        <v>636.79280000000006</v>
      </c>
      <c r="F95">
        <f t="shared" si="3"/>
        <v>6.4564443279335908</v>
      </c>
      <c r="G95">
        <f>LN('GDP per capita'!O18)</f>
        <v>9.5377231863545084</v>
      </c>
      <c r="H95">
        <v>53</v>
      </c>
      <c r="I95">
        <v>70</v>
      </c>
      <c r="J95">
        <v>85.8</v>
      </c>
      <c r="K95">
        <v>10022650</v>
      </c>
      <c r="L95">
        <f t="shared" si="2"/>
        <v>16.120358089712571</v>
      </c>
      <c r="M95">
        <v>0.55115154499999996</v>
      </c>
      <c r="N95">
        <v>89.44</v>
      </c>
      <c r="O95">
        <v>68.8</v>
      </c>
      <c r="P95">
        <v>68.459999999999994</v>
      </c>
      <c r="Q95">
        <v>0.63495599866325048</v>
      </c>
      <c r="R95">
        <v>12977.635321923801</v>
      </c>
    </row>
    <row r="96" spans="1:18" x14ac:dyDescent="0.3">
      <c r="A96" t="s">
        <v>11</v>
      </c>
      <c r="B96">
        <v>2010</v>
      </c>
      <c r="C96">
        <v>5370</v>
      </c>
      <c r="D96">
        <f>LN('European water'!F18)</f>
        <v>8.5885831875029108</v>
      </c>
      <c r="E96">
        <v>540.92880000000002</v>
      </c>
      <c r="F96">
        <f t="shared" si="3"/>
        <v>6.2932876620522844</v>
      </c>
      <c r="G96">
        <f>LN('GDP per capita'!O19)</f>
        <v>9.4709827950732404</v>
      </c>
      <c r="H96">
        <v>51</v>
      </c>
      <c r="I96">
        <v>65</v>
      </c>
      <c r="J96">
        <v>87.5</v>
      </c>
      <c r="K96">
        <v>10000023</v>
      </c>
      <c r="L96">
        <f t="shared" si="2"/>
        <v>16.118097950955676</v>
      </c>
      <c r="M96">
        <v>0.60388786100000003</v>
      </c>
      <c r="N96">
        <v>74.290000000000006</v>
      </c>
      <c r="O96">
        <v>71.8</v>
      </c>
      <c r="P96">
        <v>68.911000000000001</v>
      </c>
      <c r="Q96">
        <v>0.50306387305664824</v>
      </c>
      <c r="R96">
        <v>13092.233756769499</v>
      </c>
    </row>
    <row r="97" spans="1:18" x14ac:dyDescent="0.3">
      <c r="A97" t="s">
        <v>11</v>
      </c>
      <c r="B97">
        <v>2011</v>
      </c>
      <c r="C97">
        <v>5225</v>
      </c>
      <c r="D97">
        <f>LN('European water'!F19)</f>
        <v>8.5612100768330119</v>
      </c>
      <c r="E97">
        <v>528.00819999999999</v>
      </c>
      <c r="F97">
        <f t="shared" si="3"/>
        <v>6.2691118138886974</v>
      </c>
      <c r="G97">
        <f>LN('GDP per capita'!O20)</f>
        <v>9.4797744903936554</v>
      </c>
      <c r="H97">
        <v>51</v>
      </c>
      <c r="I97">
        <v>65</v>
      </c>
      <c r="J97">
        <v>87.6</v>
      </c>
      <c r="K97">
        <v>9971727</v>
      </c>
      <c r="L97">
        <f t="shared" si="2"/>
        <v>16.115264346596206</v>
      </c>
      <c r="M97">
        <v>0.61204326099999995</v>
      </c>
      <c r="N97">
        <v>84.15</v>
      </c>
      <c r="O97">
        <v>72.5</v>
      </c>
      <c r="P97">
        <v>69.358000000000004</v>
      </c>
      <c r="Q97">
        <v>0.61634137538521339</v>
      </c>
      <c r="R97">
        <v>13347.024795827099</v>
      </c>
    </row>
    <row r="98" spans="1:18" x14ac:dyDescent="0.3">
      <c r="A98" t="s">
        <v>11</v>
      </c>
      <c r="B98">
        <v>2012</v>
      </c>
      <c r="C98">
        <v>5051</v>
      </c>
      <c r="D98">
        <f>LN('European water'!F20)</f>
        <v>8.5273415224680527</v>
      </c>
      <c r="E98">
        <v>512.04549999999995</v>
      </c>
      <c r="F98">
        <f t="shared" si="3"/>
        <v>6.2384134882785531</v>
      </c>
      <c r="G98">
        <f>LN('GDP per capita'!O21)</f>
        <v>9.499048777255231</v>
      </c>
      <c r="H98">
        <v>47</v>
      </c>
      <c r="I98">
        <v>70</v>
      </c>
      <c r="J98">
        <v>87.1</v>
      </c>
      <c r="K98">
        <v>9920362</v>
      </c>
      <c r="L98">
        <f t="shared" si="2"/>
        <v>16.110099970530726</v>
      </c>
      <c r="M98">
        <v>0.610673613</v>
      </c>
      <c r="N98">
        <v>73.14</v>
      </c>
      <c r="O98">
        <v>72.939187645058993</v>
      </c>
      <c r="P98">
        <v>69.677999999999997</v>
      </c>
      <c r="Q98">
        <v>0.61498484192291036</v>
      </c>
      <c r="R98">
        <v>13197.260918305299</v>
      </c>
    </row>
    <row r="99" spans="1:18" x14ac:dyDescent="0.3">
      <c r="A99" t="s">
        <v>11</v>
      </c>
      <c r="B99">
        <v>2013</v>
      </c>
      <c r="C99">
        <v>5250.04</v>
      </c>
      <c r="D99">
        <f>LN('European water'!F21)</f>
        <v>8.5659909746042633</v>
      </c>
      <c r="E99">
        <v>533.87040000000002</v>
      </c>
      <c r="F99">
        <f t="shared" si="3"/>
        <v>6.2801531128753885</v>
      </c>
      <c r="G99">
        <f>LN('GDP per capita'!O22)</f>
        <v>9.4877645808530815</v>
      </c>
      <c r="H99">
        <v>46</v>
      </c>
      <c r="I99">
        <v>65</v>
      </c>
      <c r="J99">
        <v>86.8</v>
      </c>
      <c r="K99">
        <v>9893082</v>
      </c>
      <c r="L99">
        <f t="shared" si="2"/>
        <v>16.10734628295998</v>
      </c>
      <c r="M99">
        <v>0.60158645499999996</v>
      </c>
      <c r="N99">
        <v>88.06</v>
      </c>
      <c r="O99">
        <v>72.760869931792001</v>
      </c>
      <c r="P99">
        <v>69.953000000000003</v>
      </c>
      <c r="Q99">
        <v>0.70310952663893844</v>
      </c>
      <c r="R99">
        <v>13510.7174545978</v>
      </c>
    </row>
    <row r="100" spans="1:18" x14ac:dyDescent="0.3">
      <c r="A100" t="s">
        <v>11</v>
      </c>
      <c r="B100">
        <v>2014</v>
      </c>
      <c r="C100">
        <v>3922.6</v>
      </c>
      <c r="D100">
        <f>LN('European water'!F22)</f>
        <v>8.2745099782274103</v>
      </c>
      <c r="E100">
        <v>400.0616</v>
      </c>
      <c r="F100">
        <f t="shared" si="3"/>
        <v>5.9916185352511997</v>
      </c>
      <c r="G100">
        <f>LN('GDP per capita'!O23)</f>
        <v>9.511238534991854</v>
      </c>
      <c r="H100">
        <v>48.6</v>
      </c>
      <c r="I100">
        <v>60</v>
      </c>
      <c r="J100">
        <v>87.8</v>
      </c>
      <c r="K100">
        <v>9866468</v>
      </c>
      <c r="L100">
        <f t="shared" si="2"/>
        <v>16.104652495288331</v>
      </c>
      <c r="M100">
        <v>0.62597700300000003</v>
      </c>
      <c r="N100">
        <v>102.44</v>
      </c>
      <c r="O100">
        <v>73.597407057175005</v>
      </c>
      <c r="P100">
        <v>70.227000000000004</v>
      </c>
      <c r="Q100">
        <v>1.0240881872618399</v>
      </c>
      <c r="R100">
        <v>14119.4821909086</v>
      </c>
    </row>
    <row r="101" spans="1:18" x14ac:dyDescent="0.3">
      <c r="A101" t="s">
        <v>11</v>
      </c>
      <c r="B101">
        <v>2015</v>
      </c>
      <c r="C101">
        <v>4029.66</v>
      </c>
      <c r="D101">
        <f>LN('European water'!F23)</f>
        <v>8.3014372841359556</v>
      </c>
      <c r="E101">
        <v>412.1182</v>
      </c>
      <c r="F101">
        <f t="shared" si="3"/>
        <v>6.0213102014074238</v>
      </c>
      <c r="G101">
        <f>LN('GDP per capita'!O24)</f>
        <v>9.5553108383428285</v>
      </c>
      <c r="H101">
        <v>54</v>
      </c>
      <c r="I101">
        <v>55</v>
      </c>
      <c r="J101">
        <v>88</v>
      </c>
      <c r="K101">
        <v>9843028</v>
      </c>
      <c r="L101">
        <f t="shared" si="2"/>
        <v>16.102273945268482</v>
      </c>
      <c r="M101">
        <f>AVERAGE(M99,M100)</f>
        <v>0.61378172900000005</v>
      </c>
      <c r="N101">
        <v>92.07</v>
      </c>
      <c r="O101">
        <v>76.551701343030004</v>
      </c>
      <c r="P101">
        <v>70.5</v>
      </c>
      <c r="Q101">
        <v>0.77120822622107965</v>
      </c>
      <c r="R101">
        <v>14653.620105997101</v>
      </c>
    </row>
    <row r="102" spans="1:18" x14ac:dyDescent="0.3">
      <c r="A102" t="s">
        <v>12</v>
      </c>
      <c r="B102">
        <v>1996</v>
      </c>
      <c r="C102">
        <v>12892.3</v>
      </c>
      <c r="D102">
        <f>LN('European water'!G4)</f>
        <v>9.4643855129096934</v>
      </c>
      <c r="E102">
        <v>334.78089999999997</v>
      </c>
      <c r="F102">
        <f t="shared" si="3"/>
        <v>5.8134762880034963</v>
      </c>
      <c r="G102">
        <f>LN('GDP per capita'!AC5)</f>
        <v>8.7856848849929285</v>
      </c>
      <c r="H102">
        <v>70</v>
      </c>
      <c r="I102">
        <v>70</v>
      </c>
      <c r="J102">
        <v>57</v>
      </c>
      <c r="K102">
        <v>38624370</v>
      </c>
      <c r="L102">
        <f t="shared" si="2"/>
        <v>17.469393982369553</v>
      </c>
      <c r="M102">
        <v>0.329554291</v>
      </c>
      <c r="N102">
        <v>117.97</v>
      </c>
      <c r="O102">
        <v>43.1</v>
      </c>
      <c r="P102">
        <v>61.537999999999997</v>
      </c>
      <c r="Q102">
        <v>1.3676218536198423</v>
      </c>
      <c r="R102">
        <v>6930.7731515718997</v>
      </c>
    </row>
    <row r="103" spans="1:18" x14ac:dyDescent="0.3">
      <c r="A103" t="s">
        <v>12</v>
      </c>
      <c r="B103">
        <v>1997</v>
      </c>
      <c r="C103">
        <v>12798.9</v>
      </c>
      <c r="D103">
        <f>LN('European water'!G5)</f>
        <v>9.45711450871487</v>
      </c>
      <c r="E103">
        <v>332.05220000000003</v>
      </c>
      <c r="F103">
        <f t="shared" si="3"/>
        <v>5.8052921854729806</v>
      </c>
      <c r="G103">
        <f>LN('GDP per capita'!AC6)</f>
        <v>8.8437266518443298</v>
      </c>
      <c r="H103">
        <v>70</v>
      </c>
      <c r="I103">
        <v>70</v>
      </c>
      <c r="J103">
        <v>49.6</v>
      </c>
      <c r="K103">
        <v>38649660</v>
      </c>
      <c r="L103">
        <f t="shared" si="2"/>
        <v>17.4700485360638</v>
      </c>
      <c r="M103">
        <v>0.32047573499999998</v>
      </c>
      <c r="N103">
        <v>106.39</v>
      </c>
      <c r="O103">
        <v>47.1</v>
      </c>
      <c r="P103">
        <v>61.582999999999998</v>
      </c>
      <c r="Q103">
        <v>1.3914215773228795</v>
      </c>
      <c r="R103">
        <v>7373.6282986821498</v>
      </c>
    </row>
    <row r="104" spans="1:18" x14ac:dyDescent="0.3">
      <c r="A104" t="s">
        <v>12</v>
      </c>
      <c r="B104">
        <v>1998</v>
      </c>
      <c r="C104">
        <v>12245.4</v>
      </c>
      <c r="D104">
        <f>LN('European water'!G6)</f>
        <v>9.4129056352471796</v>
      </c>
      <c r="E104">
        <v>317.53289999999998</v>
      </c>
      <c r="F104">
        <f t="shared" si="3"/>
        <v>5.7605814350115967</v>
      </c>
      <c r="G104">
        <f>LN('GDP per capita'!AC7)</f>
        <v>8.9056651705100727</v>
      </c>
      <c r="H104">
        <v>56</v>
      </c>
      <c r="I104">
        <v>70</v>
      </c>
      <c r="J104">
        <v>73</v>
      </c>
      <c r="K104">
        <v>38663481</v>
      </c>
      <c r="L104">
        <f t="shared" si="2"/>
        <v>17.470406069077423</v>
      </c>
      <c r="M104">
        <v>0.31458755199999999</v>
      </c>
      <c r="N104">
        <v>119.97</v>
      </c>
      <c r="O104">
        <v>49.7</v>
      </c>
      <c r="P104">
        <v>61.627000000000002</v>
      </c>
      <c r="Q104">
        <v>1.6402526088469926</v>
      </c>
      <c r="R104">
        <v>7711.1478981951504</v>
      </c>
    </row>
    <row r="105" spans="1:18" x14ac:dyDescent="0.3">
      <c r="A105" t="s">
        <v>12</v>
      </c>
      <c r="B105">
        <v>1999</v>
      </c>
      <c r="C105">
        <v>12245.5</v>
      </c>
      <c r="D105">
        <f>LN('European water'!G7)</f>
        <v>9.4129138015456828</v>
      </c>
      <c r="E105">
        <v>317.50529999999998</v>
      </c>
      <c r="F105">
        <f t="shared" si="3"/>
        <v>5.7604945111068071</v>
      </c>
      <c r="G105">
        <f>LN('GDP per capita'!AC8)</f>
        <v>8.9504223398066109</v>
      </c>
      <c r="H105">
        <v>51</v>
      </c>
      <c r="I105">
        <v>70</v>
      </c>
      <c r="J105">
        <v>73</v>
      </c>
      <c r="K105">
        <v>38660271</v>
      </c>
      <c r="L105">
        <f t="shared" si="2"/>
        <v>17.470323041549172</v>
      </c>
      <c r="M105">
        <v>0.309985758</v>
      </c>
      <c r="N105">
        <v>105.89</v>
      </c>
      <c r="O105">
        <v>52.1</v>
      </c>
      <c r="P105">
        <v>61.671999999999997</v>
      </c>
      <c r="Q105">
        <v>1.5392747194662895</v>
      </c>
      <c r="R105">
        <v>8069.7719593146303</v>
      </c>
    </row>
    <row r="106" spans="1:18" x14ac:dyDescent="0.3">
      <c r="A106" t="s">
        <v>12</v>
      </c>
      <c r="B106">
        <v>2000</v>
      </c>
      <c r="C106">
        <v>11993.8</v>
      </c>
      <c r="D106">
        <f>LN('European water'!G8)</f>
        <v>9.3921451285852573</v>
      </c>
      <c r="E106">
        <v>311.06920000000002</v>
      </c>
      <c r="F106">
        <f t="shared" si="3"/>
        <v>5.7400153954665774</v>
      </c>
      <c r="G106">
        <f>LN('GDP per capita'!AC9)</f>
        <v>8.9958805030350728</v>
      </c>
      <c r="H106">
        <v>46</v>
      </c>
      <c r="I106">
        <v>70</v>
      </c>
      <c r="J106">
        <v>74.8</v>
      </c>
      <c r="K106">
        <v>38258629</v>
      </c>
      <c r="L106">
        <f t="shared" si="2"/>
        <v>17.459879687565387</v>
      </c>
      <c r="M106">
        <v>0.31519278299999998</v>
      </c>
      <c r="N106">
        <v>108.46</v>
      </c>
      <c r="O106">
        <v>53.6</v>
      </c>
      <c r="P106">
        <v>61.716000000000001</v>
      </c>
      <c r="Q106">
        <v>1.4709374607121404</v>
      </c>
      <c r="R106">
        <v>8526.3036847793301</v>
      </c>
    </row>
    <row r="107" spans="1:18" x14ac:dyDescent="0.3">
      <c r="A107" t="s">
        <v>12</v>
      </c>
      <c r="B107">
        <v>2001</v>
      </c>
      <c r="C107">
        <v>11598.7</v>
      </c>
      <c r="D107">
        <f>LN('European water'!G9)</f>
        <v>9.3586483018487439</v>
      </c>
      <c r="E107">
        <v>301.03359999999998</v>
      </c>
      <c r="F107">
        <f t="shared" si="3"/>
        <v>5.7072218864259217</v>
      </c>
      <c r="G107">
        <f>LN('GDP per capita'!AC10)</f>
        <v>9.0509112153606974</v>
      </c>
      <c r="H107">
        <v>42</v>
      </c>
      <c r="I107">
        <v>70</v>
      </c>
      <c r="J107">
        <v>77.599999999999994</v>
      </c>
      <c r="K107">
        <v>38248076</v>
      </c>
      <c r="L107">
        <f t="shared" si="2"/>
        <v>17.459603816318104</v>
      </c>
      <c r="M107">
        <v>0.29587971699999999</v>
      </c>
      <c r="N107">
        <v>112.65</v>
      </c>
      <c r="O107">
        <v>55.3</v>
      </c>
      <c r="P107">
        <v>61.761000000000003</v>
      </c>
      <c r="Q107">
        <v>1.6177176613021063</v>
      </c>
      <c r="R107">
        <v>8635.0730735918205</v>
      </c>
    </row>
    <row r="108" spans="1:18" x14ac:dyDescent="0.3">
      <c r="A108" t="s">
        <v>12</v>
      </c>
      <c r="B108">
        <v>2002</v>
      </c>
      <c r="C108">
        <v>11728.2</v>
      </c>
      <c r="D108">
        <f>LN('European water'!G10)</f>
        <v>9.3697514771870321</v>
      </c>
      <c r="E108">
        <v>304.71839999999997</v>
      </c>
      <c r="F108">
        <f t="shared" si="3"/>
        <v>5.7193880714345893</v>
      </c>
      <c r="G108">
        <f>LN('GDP per capita'!AC11)</f>
        <v>9.0635874530338914</v>
      </c>
      <c r="H108">
        <v>41</v>
      </c>
      <c r="I108">
        <v>70</v>
      </c>
      <c r="J108">
        <v>78.8</v>
      </c>
      <c r="K108">
        <v>38230364</v>
      </c>
      <c r="L108">
        <f t="shared" si="2"/>
        <v>17.459140626945604</v>
      </c>
      <c r="M108">
        <v>0.29265549600000001</v>
      </c>
      <c r="N108">
        <v>103.66</v>
      </c>
      <c r="O108">
        <v>56.7</v>
      </c>
      <c r="P108">
        <v>61.786999999999999</v>
      </c>
      <c r="Q108">
        <v>1.5993094688383775</v>
      </c>
      <c r="R108">
        <v>8815.4590195261499</v>
      </c>
    </row>
    <row r="109" spans="1:18" x14ac:dyDescent="0.3">
      <c r="A109" t="s">
        <v>12</v>
      </c>
      <c r="B109">
        <v>2003</v>
      </c>
      <c r="C109">
        <v>11547.7</v>
      </c>
      <c r="D109">
        <f>LN('European water'!G11)</f>
        <v>9.3542415619209578</v>
      </c>
      <c r="E109">
        <v>300.39420000000001</v>
      </c>
      <c r="F109">
        <f t="shared" si="3"/>
        <v>5.7050956121137055</v>
      </c>
      <c r="G109">
        <f>LN('GDP per capita'!AC12)</f>
        <v>9.0842621660260043</v>
      </c>
      <c r="H109">
        <v>41</v>
      </c>
      <c r="I109">
        <v>70</v>
      </c>
      <c r="J109">
        <v>70.2</v>
      </c>
      <c r="K109">
        <v>38204570</v>
      </c>
      <c r="L109">
        <f t="shared" si="2"/>
        <v>17.458465699929139</v>
      </c>
      <c r="M109">
        <v>0.303111466</v>
      </c>
      <c r="N109">
        <v>95.98</v>
      </c>
      <c r="O109">
        <v>58.099998474121001</v>
      </c>
      <c r="P109">
        <v>61.676000000000002</v>
      </c>
      <c r="Q109">
        <v>1.1139331640101593</v>
      </c>
      <c r="R109">
        <v>9135.66041218787</v>
      </c>
    </row>
    <row r="110" spans="1:18" x14ac:dyDescent="0.3">
      <c r="A110" t="s">
        <v>12</v>
      </c>
      <c r="B110">
        <v>2004</v>
      </c>
      <c r="C110">
        <v>11476.9</v>
      </c>
      <c r="D110">
        <f>LN('European water'!G12)</f>
        <v>9.3480915985643787</v>
      </c>
      <c r="E110">
        <v>298.88099999999997</v>
      </c>
      <c r="F110">
        <f t="shared" si="3"/>
        <v>5.7000455008592912</v>
      </c>
      <c r="G110">
        <f>LN('GDP per capita'!AC13)</f>
        <v>9.1199407609102856</v>
      </c>
      <c r="H110">
        <v>40</v>
      </c>
      <c r="I110">
        <v>50</v>
      </c>
      <c r="J110">
        <v>70.400000000000006</v>
      </c>
      <c r="K110">
        <v>38182222</v>
      </c>
      <c r="L110">
        <f t="shared" si="2"/>
        <v>17.457880572577867</v>
      </c>
      <c r="M110">
        <v>0.32123922599999999</v>
      </c>
      <c r="N110">
        <v>112.1</v>
      </c>
      <c r="O110">
        <v>59</v>
      </c>
      <c r="P110">
        <v>61.564</v>
      </c>
      <c r="Q110">
        <v>1.3647984267453295</v>
      </c>
      <c r="R110">
        <v>9610.4559428758894</v>
      </c>
    </row>
    <row r="111" spans="1:18" x14ac:dyDescent="0.3">
      <c r="A111" t="s">
        <v>12</v>
      </c>
      <c r="B111">
        <v>2005</v>
      </c>
      <c r="C111">
        <v>11521.9</v>
      </c>
      <c r="D111">
        <f>LN('European water'!G13)</f>
        <v>9.3520048512058889</v>
      </c>
      <c r="E111">
        <v>300.29230000000001</v>
      </c>
      <c r="F111">
        <f t="shared" si="3"/>
        <v>5.704756333634907</v>
      </c>
      <c r="G111">
        <f>LN('GDP per capita'!AC14)</f>
        <v>9.170606945466961</v>
      </c>
      <c r="H111">
        <v>36</v>
      </c>
      <c r="I111">
        <v>50</v>
      </c>
      <c r="J111">
        <v>79.2</v>
      </c>
      <c r="K111">
        <v>38165445</v>
      </c>
      <c r="L111">
        <f t="shared" si="2"/>
        <v>17.457441083044543</v>
      </c>
      <c r="M111">
        <v>0.32909653300000002</v>
      </c>
      <c r="N111">
        <v>98.03</v>
      </c>
      <c r="O111">
        <v>60.2</v>
      </c>
      <c r="P111">
        <v>61.451999999999998</v>
      </c>
      <c r="Q111">
        <v>1.4167186966960394</v>
      </c>
      <c r="R111">
        <v>9950.5852456948996</v>
      </c>
    </row>
    <row r="112" spans="1:18" x14ac:dyDescent="0.3">
      <c r="A112" t="s">
        <v>12</v>
      </c>
      <c r="B112">
        <v>2006</v>
      </c>
      <c r="C112">
        <v>12407</v>
      </c>
      <c r="D112">
        <f>LN('European water'!G14)</f>
        <v>9.4260161084428713</v>
      </c>
      <c r="E112">
        <v>323.48270000000002</v>
      </c>
      <c r="F112">
        <f t="shared" si="3"/>
        <v>5.7791456349221066</v>
      </c>
      <c r="G112">
        <f>LN('GDP per capita'!AC15)</f>
        <v>9.2053866470856924</v>
      </c>
      <c r="H112">
        <v>35</v>
      </c>
      <c r="I112">
        <v>50</v>
      </c>
      <c r="J112">
        <v>82.4</v>
      </c>
      <c r="K112">
        <v>38141267</v>
      </c>
      <c r="L112">
        <f t="shared" si="2"/>
        <v>17.456807377301619</v>
      </c>
      <c r="M112">
        <v>0.37917788000000002</v>
      </c>
      <c r="N112">
        <v>89.87</v>
      </c>
      <c r="O112">
        <v>61.4</v>
      </c>
      <c r="P112">
        <v>61.341000000000001</v>
      </c>
      <c r="Q112">
        <v>1.2701848672588392</v>
      </c>
      <c r="R112">
        <v>10572.1927256157</v>
      </c>
    </row>
    <row r="113" spans="1:18" x14ac:dyDescent="0.3">
      <c r="A113" t="s">
        <v>12</v>
      </c>
      <c r="B113">
        <v>2007</v>
      </c>
      <c r="C113">
        <v>12027</v>
      </c>
      <c r="D113">
        <f>LN('European water'!G15)</f>
        <v>9.3949094013106169</v>
      </c>
      <c r="E113">
        <v>313.58420000000001</v>
      </c>
      <c r="F113">
        <f t="shared" si="3"/>
        <v>5.7480679045539427</v>
      </c>
      <c r="G113">
        <f>LN('GDP per capita'!AC16)</f>
        <v>9.2659825053741081</v>
      </c>
      <c r="H113">
        <v>34</v>
      </c>
      <c r="I113">
        <v>50</v>
      </c>
      <c r="J113">
        <v>86.6</v>
      </c>
      <c r="K113">
        <v>38120560</v>
      </c>
      <c r="L113">
        <f t="shared" si="2"/>
        <v>17.456264327093578</v>
      </c>
      <c r="M113">
        <v>0.37974184</v>
      </c>
      <c r="N113">
        <v>98.31</v>
      </c>
      <c r="O113">
        <v>62.3</v>
      </c>
      <c r="P113">
        <v>61.228999999999999</v>
      </c>
      <c r="Q113">
        <v>1.4814721499612624</v>
      </c>
      <c r="R113">
        <v>11322.065805786</v>
      </c>
    </row>
    <row r="114" spans="1:18" x14ac:dyDescent="0.3">
      <c r="A114" t="s">
        <v>12</v>
      </c>
      <c r="B114">
        <v>2008</v>
      </c>
      <c r="C114">
        <v>11364.9</v>
      </c>
      <c r="D114">
        <f>LN('European water'!G16)</f>
        <v>9.3382849373038059</v>
      </c>
      <c r="E114">
        <v>296.2944</v>
      </c>
      <c r="F114">
        <f t="shared" si="3"/>
        <v>5.6913535546371641</v>
      </c>
      <c r="G114">
        <f>LN('GDP per capita'!AC17)</f>
        <v>9.334508826784802</v>
      </c>
      <c r="H114">
        <v>37</v>
      </c>
      <c r="I114">
        <v>50</v>
      </c>
      <c r="J114">
        <v>86</v>
      </c>
      <c r="K114">
        <v>38125759</v>
      </c>
      <c r="L114">
        <f t="shared" si="2"/>
        <v>17.456400700890406</v>
      </c>
      <c r="M114">
        <v>0.40129383800000001</v>
      </c>
      <c r="N114">
        <v>105.52</v>
      </c>
      <c r="O114">
        <v>63.1</v>
      </c>
      <c r="P114">
        <v>61.116</v>
      </c>
      <c r="Q114">
        <v>1.3909895934328744</v>
      </c>
      <c r="R114">
        <v>11801.6084368762</v>
      </c>
    </row>
    <row r="115" spans="1:18" x14ac:dyDescent="0.3">
      <c r="A115" t="s">
        <v>12</v>
      </c>
      <c r="B115">
        <v>2009</v>
      </c>
      <c r="C115">
        <v>11517.3</v>
      </c>
      <c r="D115">
        <f>LN('European water'!G17)</f>
        <v>9.3516055317797697</v>
      </c>
      <c r="E115">
        <v>300.30579999999998</v>
      </c>
      <c r="F115">
        <f t="shared" si="3"/>
        <v>5.7048012888220851</v>
      </c>
      <c r="G115">
        <f>LN('GDP per capita'!AC18)</f>
        <v>9.3759911093744837</v>
      </c>
      <c r="H115">
        <v>42</v>
      </c>
      <c r="I115">
        <v>50</v>
      </c>
      <c r="J115">
        <v>85.8</v>
      </c>
      <c r="K115">
        <v>38151603</v>
      </c>
      <c r="L115">
        <f t="shared" si="2"/>
        <v>17.457078333160617</v>
      </c>
      <c r="M115">
        <v>0.425329919</v>
      </c>
      <c r="N115">
        <v>109.87</v>
      </c>
      <c r="O115">
        <v>64.2</v>
      </c>
      <c r="P115">
        <v>61.003999999999998</v>
      </c>
      <c r="Q115">
        <v>1.5715883298813533</v>
      </c>
      <c r="R115">
        <v>12126.2156068515</v>
      </c>
    </row>
    <row r="116" spans="1:18" x14ac:dyDescent="0.3">
      <c r="A116" t="s">
        <v>12</v>
      </c>
      <c r="B116">
        <v>2010</v>
      </c>
      <c r="C116">
        <v>11644.9</v>
      </c>
      <c r="D116">
        <f>LN('European water'!G18)</f>
        <v>9.3626235949050134</v>
      </c>
      <c r="E116">
        <v>303.8082</v>
      </c>
      <c r="F116">
        <f t="shared" si="3"/>
        <v>5.716396581239148</v>
      </c>
      <c r="G116">
        <f>LN('GDP per capita'!AC19)</f>
        <v>9.4031249670155379</v>
      </c>
      <c r="H116">
        <v>46</v>
      </c>
      <c r="I116">
        <v>55</v>
      </c>
      <c r="J116">
        <v>87.5</v>
      </c>
      <c r="K116">
        <v>38042794</v>
      </c>
      <c r="L116">
        <f t="shared" si="2"/>
        <v>17.454222241945271</v>
      </c>
      <c r="M116">
        <v>0.457129175</v>
      </c>
      <c r="N116">
        <v>98.36</v>
      </c>
      <c r="O116">
        <v>64.599999999999994</v>
      </c>
      <c r="P116">
        <v>60.892000000000003</v>
      </c>
      <c r="Q116">
        <v>1.8588188861091486</v>
      </c>
      <c r="R116">
        <v>12599.533581870701</v>
      </c>
    </row>
    <row r="117" spans="1:18" x14ac:dyDescent="0.3">
      <c r="A117" t="s">
        <v>12</v>
      </c>
      <c r="B117">
        <v>2011</v>
      </c>
      <c r="C117">
        <v>11910.8</v>
      </c>
      <c r="D117">
        <f>LN('European water'!G19)</f>
        <v>9.3852008305385173</v>
      </c>
      <c r="E117">
        <v>311.09390000000002</v>
      </c>
      <c r="F117">
        <f t="shared" si="3"/>
        <v>5.7400947958682176</v>
      </c>
      <c r="G117">
        <f>LN('GDP per capita'!AC20)</f>
        <v>9.4414150749425634</v>
      </c>
      <c r="H117">
        <v>50</v>
      </c>
      <c r="I117">
        <v>60</v>
      </c>
      <c r="J117">
        <v>87.6</v>
      </c>
      <c r="K117">
        <v>38063255</v>
      </c>
      <c r="L117">
        <f t="shared" si="2"/>
        <v>17.454759939034052</v>
      </c>
      <c r="M117">
        <v>0.46585388599999999</v>
      </c>
      <c r="N117">
        <v>103.81</v>
      </c>
      <c r="O117">
        <v>65.599999999999994</v>
      </c>
      <c r="P117">
        <v>60.78</v>
      </c>
      <c r="Q117">
        <v>1.4290268394659082</v>
      </c>
      <c r="R117">
        <v>13224.5778043097</v>
      </c>
    </row>
    <row r="118" spans="1:18" x14ac:dyDescent="0.3">
      <c r="A118" t="s">
        <v>12</v>
      </c>
      <c r="B118">
        <v>2012</v>
      </c>
      <c r="C118">
        <v>11478.5</v>
      </c>
      <c r="D118">
        <f>LN('European water'!G20)</f>
        <v>9.3482309993156267</v>
      </c>
      <c r="E118">
        <v>300.27170000000001</v>
      </c>
      <c r="F118">
        <f t="shared" si="3"/>
        <v>5.7046877314542632</v>
      </c>
      <c r="G118">
        <f>LN('GDP per capita'!AC21)</f>
        <v>9.4898323321571585</v>
      </c>
      <c r="H118">
        <v>53</v>
      </c>
      <c r="I118">
        <v>60</v>
      </c>
      <c r="J118">
        <v>87.1</v>
      </c>
      <c r="K118">
        <v>38063164</v>
      </c>
      <c r="L118">
        <f t="shared" si="2"/>
        <v>17.454757548274017</v>
      </c>
      <c r="M118">
        <v>0.45616124600000002</v>
      </c>
      <c r="N118">
        <v>109</v>
      </c>
      <c r="O118">
        <v>68.7</v>
      </c>
      <c r="P118">
        <v>60.654000000000003</v>
      </c>
      <c r="Q118">
        <v>1.2596545689532561</v>
      </c>
      <c r="R118">
        <v>13437.248654643899</v>
      </c>
    </row>
    <row r="119" spans="1:18" x14ac:dyDescent="0.3">
      <c r="A119" t="s">
        <v>12</v>
      </c>
      <c r="B119">
        <v>2013</v>
      </c>
      <c r="C119">
        <v>11242.7</v>
      </c>
      <c r="D119">
        <f>LN('European water'!G21)</f>
        <v>9.3274743081241649</v>
      </c>
      <c r="E119">
        <v>294.6352</v>
      </c>
      <c r="F119">
        <f t="shared" si="3"/>
        <v>5.6857379809370441</v>
      </c>
      <c r="G119">
        <f>LN('GDP per capita'!AC22)</f>
        <v>9.5057858799243959</v>
      </c>
      <c r="H119">
        <v>55</v>
      </c>
      <c r="I119">
        <v>60</v>
      </c>
      <c r="J119">
        <v>86.8</v>
      </c>
      <c r="K119">
        <v>38040196</v>
      </c>
      <c r="L119">
        <f t="shared" si="2"/>
        <v>17.454153948099272</v>
      </c>
      <c r="M119">
        <v>0.474380421</v>
      </c>
      <c r="N119">
        <v>108.43</v>
      </c>
      <c r="O119">
        <v>70.3</v>
      </c>
      <c r="P119">
        <v>60.529000000000003</v>
      </c>
      <c r="Q119">
        <v>1.4869956469254126</v>
      </c>
      <c r="R119">
        <v>13632.506666098599</v>
      </c>
    </row>
    <row r="120" spans="1:18" x14ac:dyDescent="0.3">
      <c r="A120" t="s">
        <v>12</v>
      </c>
      <c r="B120">
        <v>2014</v>
      </c>
      <c r="C120">
        <v>11308.5</v>
      </c>
      <c r="D120">
        <f>LN('European water'!G22)</f>
        <v>9.3333099343198658</v>
      </c>
      <c r="E120">
        <v>296.88049999999998</v>
      </c>
      <c r="F120">
        <f t="shared" si="3"/>
        <v>5.6933297009330852</v>
      </c>
      <c r="G120">
        <f>LN('GDP per capita'!AC23)</f>
        <v>9.5202124157858741</v>
      </c>
      <c r="H120">
        <v>54.8</v>
      </c>
      <c r="I120">
        <v>60</v>
      </c>
      <c r="J120">
        <v>87.8</v>
      </c>
      <c r="K120">
        <v>38011735</v>
      </c>
      <c r="L120">
        <f t="shared" si="2"/>
        <v>17.453405485806353</v>
      </c>
      <c r="M120">
        <v>0.48486058799999998</v>
      </c>
      <c r="N120">
        <v>119.81</v>
      </c>
      <c r="O120">
        <v>71.400000000000006</v>
      </c>
      <c r="P120">
        <v>60.402999999999999</v>
      </c>
      <c r="Q120">
        <v>1.3772175536881419</v>
      </c>
      <c r="R120">
        <v>14095.4399166438</v>
      </c>
    </row>
    <row r="121" spans="1:18" x14ac:dyDescent="0.3">
      <c r="A121" t="s">
        <v>12</v>
      </c>
      <c r="B121">
        <v>2015</v>
      </c>
      <c r="C121">
        <v>11093.5</v>
      </c>
      <c r="D121">
        <f>LN('European water'!G23)</f>
        <v>9.3141146301926376</v>
      </c>
      <c r="E121">
        <v>291.67259999999999</v>
      </c>
      <c r="F121">
        <f t="shared" si="3"/>
        <v>5.6756319403397342</v>
      </c>
      <c r="G121">
        <f>LN('GDP per capita'!AC24)</f>
        <v>9.5536066138908069</v>
      </c>
      <c r="H121">
        <v>60</v>
      </c>
      <c r="I121">
        <v>60</v>
      </c>
      <c r="J121">
        <v>88</v>
      </c>
      <c r="K121">
        <v>37986412</v>
      </c>
      <c r="L121">
        <f t="shared" si="2"/>
        <v>17.452739074796696</v>
      </c>
      <c r="M121">
        <f>AVERAGE(M119,M120)</f>
        <v>0.47962050449999999</v>
      </c>
      <c r="N121">
        <v>105.53</v>
      </c>
      <c r="O121">
        <v>72.599999999999994</v>
      </c>
      <c r="P121">
        <v>60.277999999999999</v>
      </c>
      <c r="Q121">
        <v>1.1147552953918984</v>
      </c>
      <c r="R121">
        <v>14646.313339100199</v>
      </c>
    </row>
    <row r="122" spans="1:18" x14ac:dyDescent="0.3">
      <c r="A122" t="s">
        <v>13</v>
      </c>
      <c r="B122">
        <v>1996</v>
      </c>
      <c r="C122">
        <v>1371</v>
      </c>
      <c r="D122">
        <f>LN('European water'!H4)</f>
        <v>7.2232956795623142</v>
      </c>
      <c r="E122">
        <v>254.6061</v>
      </c>
      <c r="F122">
        <f t="shared" si="3"/>
        <v>5.5397176449879009</v>
      </c>
      <c r="G122">
        <f>LN('GDP per capita'!AF5)</f>
        <v>9.0709482250887188</v>
      </c>
      <c r="H122">
        <v>50</v>
      </c>
      <c r="I122">
        <v>50</v>
      </c>
      <c r="J122">
        <v>75</v>
      </c>
      <c r="K122">
        <v>5373361</v>
      </c>
      <c r="L122">
        <f t="shared" si="2"/>
        <v>15.496964155244767</v>
      </c>
      <c r="M122">
        <v>0.32593428899999999</v>
      </c>
      <c r="N122">
        <v>114.72</v>
      </c>
      <c r="O122">
        <v>48.6</v>
      </c>
      <c r="P122">
        <v>56.475999999999999</v>
      </c>
      <c r="Q122">
        <v>16.606427280584583</v>
      </c>
      <c r="R122">
        <v>9267.0270255981595</v>
      </c>
    </row>
    <row r="123" spans="1:18" x14ac:dyDescent="0.3">
      <c r="A123" t="s">
        <v>13</v>
      </c>
      <c r="B123">
        <v>1997</v>
      </c>
      <c r="C123">
        <v>1310</v>
      </c>
      <c r="D123">
        <f>LN('European water'!H5)</f>
        <v>7.1777824161951971</v>
      </c>
      <c r="E123">
        <v>242.98840000000001</v>
      </c>
      <c r="F123">
        <f t="shared" si="3"/>
        <v>5.4930137055756054</v>
      </c>
      <c r="G123">
        <f>LN('GDP per capita'!AF6)</f>
        <v>9.1342178979089912</v>
      </c>
      <c r="H123">
        <v>50</v>
      </c>
      <c r="I123">
        <v>50</v>
      </c>
      <c r="J123">
        <v>73</v>
      </c>
      <c r="K123">
        <v>5383291</v>
      </c>
      <c r="L123">
        <f t="shared" si="2"/>
        <v>15.498810455156821</v>
      </c>
      <c r="M123">
        <v>0.34193650599999997</v>
      </c>
      <c r="N123">
        <v>114.87</v>
      </c>
      <c r="O123">
        <v>48.7</v>
      </c>
      <c r="P123">
        <v>56.415999999999997</v>
      </c>
      <c r="Q123">
        <v>16.221610186404824</v>
      </c>
      <c r="R123">
        <v>9811.1767687215306</v>
      </c>
    </row>
    <row r="124" spans="1:18" x14ac:dyDescent="0.3">
      <c r="A124" t="s">
        <v>13</v>
      </c>
      <c r="B124">
        <v>1998</v>
      </c>
      <c r="C124">
        <v>1226</v>
      </c>
      <c r="D124">
        <f>LN('European water'!H6)</f>
        <v>7.111512116496157</v>
      </c>
      <c r="E124">
        <v>227.23679999999999</v>
      </c>
      <c r="F124">
        <f t="shared" si="3"/>
        <v>5.4259926455619611</v>
      </c>
      <c r="G124">
        <f>LN('GDP per capita'!AF7)</f>
        <v>9.1912775014021122</v>
      </c>
      <c r="H124">
        <v>50</v>
      </c>
      <c r="I124">
        <v>50</v>
      </c>
      <c r="J124">
        <v>73</v>
      </c>
      <c r="K124">
        <v>5390516</v>
      </c>
      <c r="L124">
        <f t="shared" si="2"/>
        <v>15.500151671141674</v>
      </c>
      <c r="M124">
        <v>0.36769999199999998</v>
      </c>
      <c r="N124">
        <v>108.08</v>
      </c>
      <c r="O124">
        <v>48.8</v>
      </c>
      <c r="P124">
        <v>56.354999999999997</v>
      </c>
      <c r="Q124">
        <v>16.582465412715685</v>
      </c>
      <c r="R124">
        <v>10191.105259297599</v>
      </c>
    </row>
    <row r="125" spans="1:18" x14ac:dyDescent="0.3">
      <c r="A125" t="s">
        <v>13</v>
      </c>
      <c r="B125">
        <v>1999</v>
      </c>
      <c r="C125">
        <v>1162</v>
      </c>
      <c r="D125">
        <f>LN('European water'!H7)</f>
        <v>7.0578979374118562</v>
      </c>
      <c r="E125">
        <v>215.2766</v>
      </c>
      <c r="F125">
        <f t="shared" si="3"/>
        <v>5.3719237129085746</v>
      </c>
      <c r="G125">
        <f>LN('GDP per capita'!AF8)</f>
        <v>9.2292705854278498</v>
      </c>
      <c r="H125">
        <v>50</v>
      </c>
      <c r="I125">
        <v>50</v>
      </c>
      <c r="J125">
        <v>73</v>
      </c>
      <c r="K125">
        <v>5396020</v>
      </c>
      <c r="L125">
        <f t="shared" si="2"/>
        <v>15.501172202752135</v>
      </c>
      <c r="M125">
        <v>0.35869193799999999</v>
      </c>
      <c r="N125">
        <v>99.69</v>
      </c>
      <c r="O125">
        <v>49.9</v>
      </c>
      <c r="P125">
        <v>56.293999999999997</v>
      </c>
      <c r="Q125">
        <v>15.918875644903041</v>
      </c>
      <c r="R125">
        <v>10159.832694037001</v>
      </c>
    </row>
    <row r="126" spans="1:18" x14ac:dyDescent="0.3">
      <c r="A126" t="s">
        <v>13</v>
      </c>
      <c r="B126">
        <v>2000</v>
      </c>
      <c r="C126">
        <v>1171.5</v>
      </c>
      <c r="D126">
        <f>LN('European water'!H8)</f>
        <v>7.0660402579478507</v>
      </c>
      <c r="E126">
        <v>216.97620000000001</v>
      </c>
      <c r="F126">
        <f t="shared" si="3"/>
        <v>5.3797876701060972</v>
      </c>
      <c r="G126">
        <f>LN('GDP per capita'!AF9)</f>
        <v>9.2261972538745454</v>
      </c>
      <c r="H126">
        <v>39</v>
      </c>
      <c r="I126">
        <v>50</v>
      </c>
      <c r="J126">
        <v>71.2</v>
      </c>
      <c r="K126">
        <v>5388720</v>
      </c>
      <c r="L126">
        <f t="shared" si="2"/>
        <v>15.499818437874191</v>
      </c>
      <c r="M126">
        <v>0.35584903800000001</v>
      </c>
      <c r="N126">
        <v>80.959999999999994</v>
      </c>
      <c r="O126">
        <v>50.5</v>
      </c>
      <c r="P126">
        <v>56.232999999999997</v>
      </c>
      <c r="Q126">
        <v>14.984739268783686</v>
      </c>
      <c r="R126">
        <v>10296.714183378501</v>
      </c>
    </row>
    <row r="127" spans="1:18" x14ac:dyDescent="0.3">
      <c r="A127" t="s">
        <v>13</v>
      </c>
      <c r="B127">
        <v>2001</v>
      </c>
      <c r="C127">
        <v>1138.5</v>
      </c>
      <c r="D127">
        <f>LN('European water'!H9)</f>
        <v>7.0374668855037941</v>
      </c>
      <c r="E127">
        <v>210.83359999999999</v>
      </c>
      <c r="F127">
        <f t="shared" si="3"/>
        <v>5.3510691967549002</v>
      </c>
      <c r="G127">
        <f>LN('GDP per capita'!AF10)</f>
        <v>9.2395801120003149</v>
      </c>
      <c r="H127">
        <v>37</v>
      </c>
      <c r="I127">
        <v>50</v>
      </c>
      <c r="J127">
        <v>80.2</v>
      </c>
      <c r="K127">
        <v>5378867</v>
      </c>
      <c r="L127">
        <f t="shared" si="2"/>
        <v>15.49798831516423</v>
      </c>
      <c r="M127">
        <v>0.371511076</v>
      </c>
      <c r="N127">
        <v>96.86</v>
      </c>
      <c r="O127">
        <v>51.4</v>
      </c>
      <c r="P127">
        <v>56.162999999999997</v>
      </c>
      <c r="Q127">
        <v>15.466474133601205</v>
      </c>
      <c r="R127">
        <v>10657.6884748107</v>
      </c>
    </row>
    <row r="128" spans="1:18" x14ac:dyDescent="0.3">
      <c r="A128" t="s">
        <v>13</v>
      </c>
      <c r="B128">
        <v>2002</v>
      </c>
      <c r="C128">
        <v>1094</v>
      </c>
      <c r="D128">
        <f>LN('European water'!H10)</f>
        <v>6.9975959829819265</v>
      </c>
      <c r="E128">
        <v>202.58799999999999</v>
      </c>
      <c r="F128">
        <f t="shared" si="3"/>
        <v>5.3111743600505452</v>
      </c>
      <c r="G128">
        <f>LN('GDP per capita'!AF11)</f>
        <v>9.2740368331942946</v>
      </c>
      <c r="H128">
        <v>35</v>
      </c>
      <c r="I128">
        <v>50</v>
      </c>
      <c r="J128">
        <v>79.8</v>
      </c>
      <c r="K128">
        <v>5376912</v>
      </c>
      <c r="L128">
        <f t="shared" si="2"/>
        <v>15.497624789654543</v>
      </c>
      <c r="M128">
        <v>0.36924827599999999</v>
      </c>
      <c r="N128">
        <v>96.77</v>
      </c>
      <c r="O128">
        <v>52.1</v>
      </c>
      <c r="P128">
        <v>56.012999999999998</v>
      </c>
      <c r="Q128">
        <v>16.354153731528623</v>
      </c>
      <c r="R128">
        <v>11143.7638880579</v>
      </c>
    </row>
    <row r="129" spans="1:18" x14ac:dyDescent="0.3">
      <c r="A129" t="s">
        <v>13</v>
      </c>
      <c r="B129">
        <v>2003</v>
      </c>
      <c r="C129">
        <v>1040.5999999999999</v>
      </c>
      <c r="D129">
        <f>LN('European water'!H11)</f>
        <v>6.9475527488562028</v>
      </c>
      <c r="E129">
        <v>192.70959999999999</v>
      </c>
      <c r="F129">
        <f t="shared" si="3"/>
        <v>5.2611843925499509</v>
      </c>
      <c r="G129">
        <f>LN('GDP per capita'!AF12)</f>
        <v>9.3186353278749827</v>
      </c>
      <c r="H129">
        <v>37</v>
      </c>
      <c r="I129">
        <v>50</v>
      </c>
      <c r="J129">
        <v>72.8</v>
      </c>
      <c r="K129">
        <v>5373374</v>
      </c>
      <c r="L129">
        <f t="shared" si="2"/>
        <v>15.496966574584221</v>
      </c>
      <c r="M129">
        <v>0.40287772599999999</v>
      </c>
      <c r="N129">
        <v>80.81</v>
      </c>
      <c r="O129">
        <v>53.3</v>
      </c>
      <c r="P129">
        <v>55.863</v>
      </c>
      <c r="Q129">
        <v>11.230878461240561</v>
      </c>
      <c r="R129">
        <v>11755.3477987032</v>
      </c>
    </row>
    <row r="130" spans="1:18" x14ac:dyDescent="0.3">
      <c r="A130" t="s">
        <v>13</v>
      </c>
      <c r="B130">
        <v>2004</v>
      </c>
      <c r="C130">
        <f>AVERAGE(C129,C131)</f>
        <v>973.69999999999993</v>
      </c>
      <c r="D130">
        <f>LN('European water'!H12)</f>
        <v>6.8811032479847105</v>
      </c>
      <c r="E130">
        <f>AVERAGE(E129,E131)</f>
        <v>180.3339</v>
      </c>
      <c r="F130">
        <f t="shared" si="3"/>
        <v>5.1948101325024547</v>
      </c>
      <c r="G130">
        <f>LN('GDP per capita'!AF13)</f>
        <v>9.3720635478357686</v>
      </c>
      <c r="H130">
        <v>37</v>
      </c>
      <c r="I130">
        <v>50</v>
      </c>
      <c r="J130">
        <v>72.8</v>
      </c>
      <c r="K130">
        <v>5372280</v>
      </c>
      <c r="L130">
        <f t="shared" si="2"/>
        <v>15.496762957381623</v>
      </c>
      <c r="M130">
        <v>0.40731726899999998</v>
      </c>
      <c r="N130">
        <v>106.98</v>
      </c>
      <c r="O130">
        <v>54.1</v>
      </c>
      <c r="P130">
        <v>55.713000000000001</v>
      </c>
      <c r="Q130">
        <v>13.460275771503611</v>
      </c>
      <c r="R130">
        <v>12376.0620305921</v>
      </c>
    </row>
    <row r="131" spans="1:18" x14ac:dyDescent="0.3">
      <c r="A131" t="s">
        <v>13</v>
      </c>
      <c r="B131">
        <v>2005</v>
      </c>
      <c r="C131">
        <v>906.8</v>
      </c>
      <c r="D131">
        <f>LN('European water'!H13)</f>
        <v>6.8099219186333739</v>
      </c>
      <c r="E131">
        <v>167.95820000000001</v>
      </c>
      <c r="F131">
        <f t="shared" si="3"/>
        <v>5.1237151389212245</v>
      </c>
      <c r="G131">
        <f>LN('GDP per capita'!AF14)</f>
        <v>9.4235194044084167</v>
      </c>
      <c r="H131">
        <v>37</v>
      </c>
      <c r="I131">
        <v>50</v>
      </c>
      <c r="J131">
        <v>72.8</v>
      </c>
      <c r="K131">
        <v>5372807</v>
      </c>
      <c r="L131">
        <f t="shared" ref="L131:L194" si="4">LN(K131)</f>
        <v>15.496861048723355</v>
      </c>
      <c r="M131">
        <v>0.42446516200000001</v>
      </c>
      <c r="N131">
        <v>102.46</v>
      </c>
      <c r="O131">
        <v>55.159999847412003</v>
      </c>
      <c r="P131">
        <v>55.563000000000002</v>
      </c>
      <c r="Q131">
        <v>14.793314621076807</v>
      </c>
      <c r="R131">
        <v>13210.269254475499</v>
      </c>
    </row>
    <row r="132" spans="1:18" x14ac:dyDescent="0.3">
      <c r="A132" t="s">
        <v>13</v>
      </c>
      <c r="B132">
        <v>2006</v>
      </c>
      <c r="C132">
        <v>763</v>
      </c>
      <c r="D132">
        <f>LN('European water'!H14)</f>
        <v>6.6372580312844569</v>
      </c>
      <c r="E132">
        <v>141.33099999999999</v>
      </c>
      <c r="F132">
        <f t="shared" si="3"/>
        <v>4.9511046569936035</v>
      </c>
      <c r="G132">
        <f>LN('GDP per capita'!AF15)</f>
        <v>9.4887497799335918</v>
      </c>
      <c r="H132">
        <v>40</v>
      </c>
      <c r="I132">
        <v>50</v>
      </c>
      <c r="J132">
        <v>82.4</v>
      </c>
      <c r="K132">
        <v>5373054</v>
      </c>
      <c r="L132">
        <f t="shared" si="4"/>
        <v>15.496907019911712</v>
      </c>
      <c r="M132">
        <v>0.45802485599999998</v>
      </c>
      <c r="N132">
        <v>90.56</v>
      </c>
      <c r="O132">
        <v>55.150001525878999</v>
      </c>
      <c r="P132">
        <v>55.411999999999999</v>
      </c>
      <c r="Q132">
        <v>14.076349556814183</v>
      </c>
      <c r="R132">
        <v>14326.259875400399</v>
      </c>
    </row>
    <row r="133" spans="1:18" x14ac:dyDescent="0.3">
      <c r="A133" t="s">
        <v>13</v>
      </c>
      <c r="B133">
        <v>2007</v>
      </c>
      <c r="C133">
        <v>688</v>
      </c>
      <c r="D133">
        <f>LN('European water'!H15)</f>
        <v>6.5337888379333435</v>
      </c>
      <c r="E133">
        <v>127.4383</v>
      </c>
      <c r="F133">
        <f t="shared" si="3"/>
        <v>4.8476323259020226</v>
      </c>
      <c r="G133">
        <f>LN('GDP per capita'!AF16)</f>
        <v>9.569849487132748</v>
      </c>
      <c r="H133">
        <v>43</v>
      </c>
      <c r="I133">
        <v>50</v>
      </c>
      <c r="J133">
        <v>86.6</v>
      </c>
      <c r="K133">
        <v>5374622</v>
      </c>
      <c r="L133">
        <f t="shared" si="4"/>
        <v>15.497198803923645</v>
      </c>
      <c r="M133">
        <v>0.47787332599999999</v>
      </c>
      <c r="N133">
        <v>82.46</v>
      </c>
      <c r="O133">
        <v>57.139999389647997</v>
      </c>
      <c r="P133">
        <v>55.261000000000003</v>
      </c>
      <c r="Q133">
        <v>15.95798078302022</v>
      </c>
      <c r="R133">
        <v>15868.804409840201</v>
      </c>
    </row>
    <row r="134" spans="1:18" x14ac:dyDescent="0.3">
      <c r="A134" t="s">
        <v>13</v>
      </c>
      <c r="B134">
        <v>2008</v>
      </c>
      <c r="C134">
        <v>663.7</v>
      </c>
      <c r="D134">
        <f>LN('European water'!H16)</f>
        <v>6.4978302401518793</v>
      </c>
      <c r="E134">
        <v>122.9217</v>
      </c>
      <c r="F134">
        <f t="shared" si="3"/>
        <v>4.8115475673000683</v>
      </c>
      <c r="G134">
        <f>LN('GDP per capita'!AF17)</f>
        <v>9.6721104741885178</v>
      </c>
      <c r="H134">
        <v>47</v>
      </c>
      <c r="I134">
        <v>50</v>
      </c>
      <c r="J134">
        <v>86</v>
      </c>
      <c r="K134">
        <v>5379233</v>
      </c>
      <c r="L134">
        <f t="shared" si="4"/>
        <v>15.498056356918841</v>
      </c>
      <c r="M134">
        <v>0.46726816500000001</v>
      </c>
      <c r="N134">
        <v>109.2</v>
      </c>
      <c r="O134">
        <v>57.200000762938998</v>
      </c>
      <c r="P134">
        <v>55.110999999999997</v>
      </c>
      <c r="Q134">
        <v>14.043810848400556</v>
      </c>
      <c r="R134">
        <v>16747.814733413801</v>
      </c>
    </row>
    <row r="135" spans="1:18" x14ac:dyDescent="0.3">
      <c r="A135" t="s">
        <v>13</v>
      </c>
      <c r="B135">
        <v>2009</v>
      </c>
      <c r="C135">
        <v>628.1</v>
      </c>
      <c r="D135">
        <f>LN('European water'!H17)</f>
        <v>6.4426993894603353</v>
      </c>
      <c r="E135">
        <v>116.29</v>
      </c>
      <c r="F135">
        <f t="shared" si="3"/>
        <v>4.7560870713049521</v>
      </c>
      <c r="G135">
        <f>LN('GDP per capita'!AF18)</f>
        <v>9.7260230650652986</v>
      </c>
      <c r="H135">
        <v>49</v>
      </c>
      <c r="I135">
        <v>50</v>
      </c>
      <c r="J135">
        <v>85.8</v>
      </c>
      <c r="K135">
        <v>5386406</v>
      </c>
      <c r="L135">
        <f t="shared" si="4"/>
        <v>15.499388930129118</v>
      </c>
      <c r="M135">
        <v>0.47042835799999999</v>
      </c>
      <c r="N135">
        <v>94.8</v>
      </c>
      <c r="O135">
        <v>57.909999847412003</v>
      </c>
      <c r="P135">
        <v>54.96</v>
      </c>
      <c r="Q135">
        <v>16.852502025541106</v>
      </c>
      <c r="R135">
        <v>15818.5639472363</v>
      </c>
    </row>
    <row r="136" spans="1:18" x14ac:dyDescent="0.3">
      <c r="A136" t="s">
        <v>13</v>
      </c>
      <c r="B136">
        <v>2010</v>
      </c>
      <c r="C136">
        <v>600.70000000000005</v>
      </c>
      <c r="D136">
        <f>LN('European water'!H18)</f>
        <v>6.3980956418561155</v>
      </c>
      <c r="E136">
        <v>111.1524</v>
      </c>
      <c r="F136">
        <f t="shared" si="3"/>
        <v>4.7109022326197376</v>
      </c>
      <c r="G136">
        <f>LN('GDP per capita'!AF19)</f>
        <v>9.6689394626904104</v>
      </c>
      <c r="H136">
        <v>50</v>
      </c>
      <c r="I136">
        <v>55</v>
      </c>
      <c r="J136">
        <v>87.5</v>
      </c>
      <c r="K136">
        <v>5391428</v>
      </c>
      <c r="L136">
        <f t="shared" si="4"/>
        <v>15.500320842861019</v>
      </c>
      <c r="M136">
        <v>0.55620890499999998</v>
      </c>
      <c r="N136">
        <v>74.8</v>
      </c>
      <c r="O136">
        <v>58.930000305176002</v>
      </c>
      <c r="P136">
        <v>54.685000000000002</v>
      </c>
      <c r="Q136">
        <v>19.134139236819109</v>
      </c>
      <c r="R136">
        <v>16600.613588038501</v>
      </c>
    </row>
    <row r="137" spans="1:18" x14ac:dyDescent="0.3">
      <c r="A137" t="s">
        <v>13</v>
      </c>
      <c r="B137">
        <v>2011</v>
      </c>
      <c r="C137">
        <v>593.1</v>
      </c>
      <c r="D137">
        <f>LN('European water'!H19)</f>
        <v>6.3853630188446813</v>
      </c>
      <c r="E137">
        <v>109.6519</v>
      </c>
      <c r="F137">
        <f t="shared" si="3"/>
        <v>4.6973108025751484</v>
      </c>
      <c r="G137">
        <f>LN('GDP per capita'!AF20)</f>
        <v>9.7171949367963641</v>
      </c>
      <c r="H137">
        <v>45</v>
      </c>
      <c r="I137">
        <v>50</v>
      </c>
      <c r="J137">
        <v>87.6</v>
      </c>
      <c r="K137">
        <v>5398384</v>
      </c>
      <c r="L137">
        <f t="shared" si="4"/>
        <v>15.501610207488255</v>
      </c>
      <c r="M137">
        <v>0.55273975099999995</v>
      </c>
      <c r="N137">
        <v>98.6</v>
      </c>
      <c r="O137">
        <v>59.979999542236001</v>
      </c>
      <c r="P137">
        <v>54.42</v>
      </c>
      <c r="Q137">
        <v>13.355486425339366</v>
      </c>
      <c r="R137">
        <v>17046.607936572502</v>
      </c>
    </row>
    <row r="138" spans="1:18" x14ac:dyDescent="0.3">
      <c r="A138" t="s">
        <v>13</v>
      </c>
      <c r="B138">
        <v>2012</v>
      </c>
      <c r="C138">
        <v>665.3</v>
      </c>
      <c r="D138">
        <f>LN('European water'!H20)</f>
        <v>6.5002380667478414</v>
      </c>
      <c r="E138">
        <v>122.86490000000001</v>
      </c>
      <c r="F138">
        <f t="shared" si="3"/>
        <v>4.8110853777339075</v>
      </c>
      <c r="G138">
        <f>LN('GDP per capita'!AF21)</f>
        <v>9.743706514917271</v>
      </c>
      <c r="H138">
        <v>43</v>
      </c>
      <c r="I138">
        <v>50</v>
      </c>
      <c r="J138">
        <v>87.1</v>
      </c>
      <c r="K138">
        <v>5407579</v>
      </c>
      <c r="L138">
        <f t="shared" si="4"/>
        <v>15.503312046041517</v>
      </c>
      <c r="M138">
        <v>0.56866395800000002</v>
      </c>
      <c r="N138">
        <v>75.81</v>
      </c>
      <c r="O138">
        <v>61.020000457763999</v>
      </c>
      <c r="P138">
        <v>54.28</v>
      </c>
      <c r="Q138">
        <v>14.483902852301608</v>
      </c>
      <c r="R138">
        <v>17299.629333765301</v>
      </c>
    </row>
    <row r="139" spans="1:18" x14ac:dyDescent="0.3">
      <c r="A139" t="s">
        <v>13</v>
      </c>
      <c r="B139">
        <v>2013</v>
      </c>
      <c r="C139">
        <v>637.4</v>
      </c>
      <c r="D139">
        <f>LN('European water'!H21)</f>
        <v>6.4573974019832363</v>
      </c>
      <c r="E139">
        <v>117.5641</v>
      </c>
      <c r="F139">
        <f t="shared" si="3"/>
        <v>4.7669837167506675</v>
      </c>
      <c r="G139">
        <f>LN('GDP per capita'!AF22)</f>
        <v>9.7584403544624223</v>
      </c>
      <c r="H139">
        <v>40</v>
      </c>
      <c r="I139">
        <v>50</v>
      </c>
      <c r="J139">
        <v>86.8</v>
      </c>
      <c r="K139">
        <v>5413393</v>
      </c>
      <c r="L139">
        <f t="shared" si="4"/>
        <v>15.504386626136441</v>
      </c>
      <c r="M139">
        <v>0.57409125800000005</v>
      </c>
      <c r="N139">
        <v>89.12</v>
      </c>
      <c r="O139">
        <v>62.09</v>
      </c>
      <c r="P139">
        <v>54.14</v>
      </c>
      <c r="Q139">
        <v>17.002174370484674</v>
      </c>
      <c r="R139">
        <v>17538.648829497899</v>
      </c>
    </row>
    <row r="140" spans="1:18" x14ac:dyDescent="0.3">
      <c r="A140" t="s">
        <v>13</v>
      </c>
      <c r="B140">
        <v>2014</v>
      </c>
      <c r="C140">
        <v>559.29999999999995</v>
      </c>
      <c r="D140">
        <f>LN('European water'!H22)</f>
        <v>6.3266860018275421</v>
      </c>
      <c r="E140">
        <v>103.02460000000001</v>
      </c>
      <c r="F140">
        <f t="shared" si="3"/>
        <v>4.6349677946645658</v>
      </c>
      <c r="G140">
        <f>LN('GDP per capita'!AF23)</f>
        <v>9.7721622292929027</v>
      </c>
      <c r="H140">
        <v>41.8</v>
      </c>
      <c r="I140">
        <v>50</v>
      </c>
      <c r="J140">
        <v>87.8</v>
      </c>
      <c r="K140">
        <v>5418649</v>
      </c>
      <c r="L140">
        <f t="shared" si="4"/>
        <v>15.505357080352276</v>
      </c>
      <c r="M140">
        <v>0.57845274099999999</v>
      </c>
      <c r="N140">
        <v>115.74</v>
      </c>
      <c r="O140">
        <v>63.69</v>
      </c>
      <c r="P140">
        <v>54</v>
      </c>
      <c r="Q140">
        <v>15.503904523353471</v>
      </c>
      <c r="R140">
        <v>18003.540337680999</v>
      </c>
    </row>
    <row r="141" spans="1:18" x14ac:dyDescent="0.3">
      <c r="A141" t="s">
        <v>13</v>
      </c>
      <c r="B141">
        <v>2015</v>
      </c>
      <c r="C141">
        <v>573.6</v>
      </c>
      <c r="D141">
        <f>LN('European water'!H23)</f>
        <v>6.3519322892854104</v>
      </c>
      <c r="E141">
        <v>105.52630000000001</v>
      </c>
      <c r="F141">
        <f t="shared" si="3"/>
        <v>4.6589602109482824</v>
      </c>
      <c r="G141">
        <f>LN('GDP per capita'!AF24)</f>
        <v>9.7983237029649821</v>
      </c>
      <c r="H141">
        <v>47</v>
      </c>
      <c r="I141">
        <v>50</v>
      </c>
      <c r="J141">
        <v>88</v>
      </c>
      <c r="K141">
        <v>5423801</v>
      </c>
      <c r="L141">
        <f t="shared" si="4"/>
        <v>15.506307419138757</v>
      </c>
      <c r="M141">
        <f>AVERAGE(M139,M140)</f>
        <v>0.57627199950000008</v>
      </c>
      <c r="N141">
        <v>94.43</v>
      </c>
      <c r="O141">
        <v>64.5</v>
      </c>
      <c r="P141">
        <v>53.889000000000003</v>
      </c>
      <c r="Q141">
        <v>14.516371282667468</v>
      </c>
      <c r="R141">
        <v>18737.350023372699</v>
      </c>
    </row>
    <row r="142" spans="1:18" x14ac:dyDescent="0.3">
      <c r="A142" t="s">
        <v>14</v>
      </c>
      <c r="B142">
        <v>1996</v>
      </c>
      <c r="C142">
        <v>33945.25</v>
      </c>
      <c r="D142">
        <f>LN('European water'!I4)</f>
        <v>10.43250421156354</v>
      </c>
      <c r="E142">
        <v>850.47315000000003</v>
      </c>
      <c r="F142">
        <f t="shared" si="3"/>
        <v>6.7457928416726816</v>
      </c>
      <c r="G142">
        <f>LN('GDP per capita'!AG5)</f>
        <v>10.072675045787081</v>
      </c>
      <c r="H142">
        <v>50</v>
      </c>
      <c r="I142">
        <v>70</v>
      </c>
      <c r="J142">
        <v>77.8</v>
      </c>
      <c r="K142">
        <v>39889852</v>
      </c>
      <c r="L142">
        <f t="shared" si="4"/>
        <v>17.501632513671648</v>
      </c>
      <c r="M142">
        <v>0.409403713</v>
      </c>
      <c r="N142">
        <v>91.71</v>
      </c>
      <c r="O142">
        <v>68</v>
      </c>
      <c r="P142">
        <v>75.938000000000002</v>
      </c>
      <c r="Q142">
        <v>22.949268883569349</v>
      </c>
      <c r="R142">
        <v>24219.327584893701</v>
      </c>
    </row>
    <row r="143" spans="1:18" x14ac:dyDescent="0.3">
      <c r="A143" t="s">
        <v>14</v>
      </c>
      <c r="B143">
        <v>1997</v>
      </c>
      <c r="C143">
        <v>34602.5</v>
      </c>
      <c r="D143">
        <f>LN('European water'!I5)</f>
        <v>10.451681212770858</v>
      </c>
      <c r="E143">
        <v>864.29989999999998</v>
      </c>
      <c r="F143">
        <f t="shared" si="3"/>
        <v>6.7619198150580191</v>
      </c>
      <c r="G143">
        <f>LN('GDP per capita'!AG6)</f>
        <v>10.09490625391796</v>
      </c>
      <c r="H143">
        <v>44</v>
      </c>
      <c r="I143">
        <v>70</v>
      </c>
      <c r="J143">
        <v>77.8</v>
      </c>
      <c r="K143">
        <v>40057389</v>
      </c>
      <c r="L143">
        <f t="shared" si="4"/>
        <v>17.505823708843668</v>
      </c>
      <c r="M143">
        <v>0.40895972800000002</v>
      </c>
      <c r="N143">
        <v>101.79</v>
      </c>
      <c r="O143">
        <f>AVERAGE(O142,O144)</f>
        <v>70.5</v>
      </c>
      <c r="P143">
        <v>76.019000000000005</v>
      </c>
      <c r="Q143">
        <v>18.373540156597777</v>
      </c>
      <c r="R143">
        <v>25007.894366680499</v>
      </c>
    </row>
    <row r="144" spans="1:18" x14ac:dyDescent="0.3">
      <c r="A144" t="s">
        <v>14</v>
      </c>
      <c r="B144">
        <v>1998</v>
      </c>
      <c r="C144">
        <v>36838.6</v>
      </c>
      <c r="D144">
        <f>LN('European water'!I6)</f>
        <v>10.51430148747559</v>
      </c>
      <c r="E144">
        <v>916.34749999999997</v>
      </c>
      <c r="F144">
        <f t="shared" si="3"/>
        <v>6.8203956595449622</v>
      </c>
      <c r="G144">
        <f>LN('GDP per capita'!AG7)</f>
        <v>10.126946828671231</v>
      </c>
      <c r="H144">
        <v>43</v>
      </c>
      <c r="I144">
        <v>70</v>
      </c>
      <c r="J144">
        <v>77.8</v>
      </c>
      <c r="K144">
        <v>40223509</v>
      </c>
      <c r="L144">
        <f t="shared" si="4"/>
        <v>17.50996218365481</v>
      </c>
      <c r="M144">
        <v>0.41030778200000001</v>
      </c>
      <c r="N144">
        <v>92.74</v>
      </c>
      <c r="O144">
        <v>73</v>
      </c>
      <c r="P144">
        <v>76.099999999999994</v>
      </c>
      <c r="Q144">
        <v>17.575184082071647</v>
      </c>
      <c r="R144">
        <v>25977.0009830159</v>
      </c>
    </row>
    <row r="145" spans="1:18" x14ac:dyDescent="0.3">
      <c r="A145" t="s">
        <v>14</v>
      </c>
      <c r="B145">
        <v>1999</v>
      </c>
      <c r="C145">
        <v>38280.9</v>
      </c>
      <c r="D145">
        <f>LN('European water'!I7)</f>
        <v>10.552706356262298</v>
      </c>
      <c r="E145">
        <v>946.27120000000002</v>
      </c>
      <c r="F145">
        <f t="shared" si="3"/>
        <v>6.8525292087279004</v>
      </c>
      <c r="G145">
        <f>LN('GDP per capita'!AG8)</f>
        <v>10.16496684795769</v>
      </c>
      <c r="H145">
        <v>59</v>
      </c>
      <c r="I145">
        <v>70</v>
      </c>
      <c r="J145">
        <v>77.8</v>
      </c>
      <c r="K145">
        <v>40386875</v>
      </c>
      <c r="L145">
        <f t="shared" si="4"/>
        <v>17.514015413910037</v>
      </c>
      <c r="M145">
        <v>0.40836324000000002</v>
      </c>
      <c r="N145">
        <v>91.9</v>
      </c>
      <c r="O145">
        <f>AVERAGE(O144,O146)</f>
        <v>77</v>
      </c>
      <c r="P145">
        <v>76.180999999999997</v>
      </c>
      <c r="Q145">
        <v>11.087899648751197</v>
      </c>
      <c r="R145">
        <v>27032.220713911702</v>
      </c>
    </row>
    <row r="146" spans="1:18" x14ac:dyDescent="0.3">
      <c r="A146" t="s">
        <v>14</v>
      </c>
      <c r="B146">
        <v>2000</v>
      </c>
      <c r="C146">
        <v>36537.4</v>
      </c>
      <c r="D146">
        <f>LN('European water'!I8)</f>
        <v>10.506091672501627</v>
      </c>
      <c r="E146">
        <v>894.98149999999998</v>
      </c>
      <c r="F146">
        <f t="shared" si="3"/>
        <v>6.7968030476701582</v>
      </c>
      <c r="G146">
        <f>LN('GDP per capita'!AG9)</f>
        <v>10.204784793273182</v>
      </c>
      <c r="H146">
        <v>61</v>
      </c>
      <c r="I146">
        <v>70</v>
      </c>
      <c r="J146">
        <v>77.8</v>
      </c>
      <c r="K146">
        <v>40567864</v>
      </c>
      <c r="L146">
        <f t="shared" si="4"/>
        <v>17.518486784055394</v>
      </c>
      <c r="M146">
        <v>0.40369258499999999</v>
      </c>
      <c r="N146">
        <v>102.5</v>
      </c>
      <c r="O146">
        <v>81</v>
      </c>
      <c r="P146">
        <v>76.262</v>
      </c>
      <c r="Q146">
        <v>12.790092385966023</v>
      </c>
      <c r="R146">
        <v>28335.001833327002</v>
      </c>
    </row>
    <row r="147" spans="1:18" x14ac:dyDescent="0.3">
      <c r="A147" t="s">
        <v>14</v>
      </c>
      <c r="B147">
        <v>2001</v>
      </c>
      <c r="C147">
        <v>36120</v>
      </c>
      <c r="D147">
        <f>LN('European water'!I9)</f>
        <v>10.494602007530922</v>
      </c>
      <c r="E147">
        <v>874.16510000000005</v>
      </c>
      <c r="F147">
        <f t="shared" si="3"/>
        <v>6.7732692594177051</v>
      </c>
      <c r="G147">
        <f>LN('GDP per capita'!AG10)</f>
        <v>10.25185313330557</v>
      </c>
      <c r="H147">
        <v>66</v>
      </c>
      <c r="I147">
        <v>70</v>
      </c>
      <c r="J147">
        <v>78</v>
      </c>
      <c r="K147">
        <v>40850412</v>
      </c>
      <c r="L147">
        <f t="shared" si="4"/>
        <v>17.52542746489874</v>
      </c>
      <c r="M147">
        <v>0.39163202200000002</v>
      </c>
      <c r="N147">
        <v>102.71</v>
      </c>
      <c r="O147">
        <f>AVERAGE(O146,O148)</f>
        <v>85</v>
      </c>
      <c r="P147">
        <v>76.343000000000004</v>
      </c>
      <c r="Q147">
        <v>17.543453170118465</v>
      </c>
      <c r="R147">
        <v>29264.881452913101</v>
      </c>
    </row>
    <row r="148" spans="1:18" x14ac:dyDescent="0.3">
      <c r="A148" t="s">
        <v>14</v>
      </c>
      <c r="B148">
        <v>2002</v>
      </c>
      <c r="C148">
        <v>35939.599999999999</v>
      </c>
      <c r="D148">
        <f>LN('European water'!I10)</f>
        <v>10.489595030615069</v>
      </c>
      <c r="E148">
        <v>857.34630000000004</v>
      </c>
      <c r="F148">
        <f t="shared" si="3"/>
        <v>6.7538419209918237</v>
      </c>
      <c r="G148">
        <f>LN('GDP per capita'!AG11)</f>
        <v>10.284143490902597</v>
      </c>
      <c r="H148">
        <v>70</v>
      </c>
      <c r="I148">
        <v>70</v>
      </c>
      <c r="J148">
        <v>79.599999999999994</v>
      </c>
      <c r="K148">
        <v>41431558</v>
      </c>
      <c r="L148">
        <f t="shared" si="4"/>
        <v>17.539553418946319</v>
      </c>
      <c r="M148">
        <v>0.37925193099999999</v>
      </c>
      <c r="N148">
        <v>99.78</v>
      </c>
      <c r="O148">
        <v>89</v>
      </c>
      <c r="P148">
        <v>76.533000000000001</v>
      </c>
      <c r="Q148">
        <v>8.8463927108124896</v>
      </c>
      <c r="R148">
        <v>29685.363949466901</v>
      </c>
    </row>
    <row r="149" spans="1:18" x14ac:dyDescent="0.3">
      <c r="A149" t="s">
        <v>14</v>
      </c>
      <c r="B149">
        <v>2003</v>
      </c>
      <c r="C149">
        <v>36598.199999999997</v>
      </c>
      <c r="D149">
        <f>LN('European water'!I11)</f>
        <v>10.507754337852196</v>
      </c>
      <c r="E149">
        <v>859.18420000000003</v>
      </c>
      <c r="F149">
        <f t="shared" si="3"/>
        <v>6.7559833343862614</v>
      </c>
      <c r="G149">
        <f>LN('GDP per capita'!AG12)</f>
        <v>10.298409407012535</v>
      </c>
      <c r="H149">
        <v>70</v>
      </c>
      <c r="I149">
        <v>70</v>
      </c>
      <c r="J149">
        <v>81.400000000000006</v>
      </c>
      <c r="K149">
        <v>42187645</v>
      </c>
      <c r="L149">
        <f t="shared" si="4"/>
        <v>17.557637963628153</v>
      </c>
      <c r="M149">
        <v>0.37959464999999998</v>
      </c>
      <c r="N149">
        <v>114.29</v>
      </c>
      <c r="O149">
        <f>AVERAGE(O148,O150)</f>
        <v>89.75</v>
      </c>
      <c r="P149">
        <v>76.778000000000006</v>
      </c>
      <c r="Q149">
        <v>15.732978901182607</v>
      </c>
      <c r="R149">
        <v>30082.626478760601</v>
      </c>
    </row>
    <row r="150" spans="1:18" x14ac:dyDescent="0.3">
      <c r="A150" t="s">
        <v>14</v>
      </c>
      <c r="B150">
        <v>2004</v>
      </c>
      <c r="C150">
        <v>36079.9</v>
      </c>
      <c r="D150">
        <f>LN('European water'!I12)</f>
        <v>10.493491202554093</v>
      </c>
      <c r="E150">
        <v>833.09349999999995</v>
      </c>
      <c r="F150">
        <f t="shared" si="3"/>
        <v>6.7251458807658144</v>
      </c>
      <c r="G150">
        <f>LN('GDP per capita'!AG13)</f>
        <v>10.311703090700075</v>
      </c>
      <c r="H150">
        <v>71</v>
      </c>
      <c r="I150">
        <v>70</v>
      </c>
      <c r="J150">
        <v>79.8</v>
      </c>
      <c r="K150">
        <v>42921895</v>
      </c>
      <c r="L150">
        <f t="shared" si="4"/>
        <v>17.574892626662635</v>
      </c>
      <c r="M150">
        <v>0.37034403900000001</v>
      </c>
      <c r="N150">
        <v>104.9</v>
      </c>
      <c r="O150">
        <v>90.5</v>
      </c>
      <c r="P150">
        <v>77.022000000000006</v>
      </c>
      <c r="Q150">
        <v>11.235776354409149</v>
      </c>
      <c r="R150">
        <v>30504.3574306103</v>
      </c>
    </row>
    <row r="151" spans="1:18" x14ac:dyDescent="0.3">
      <c r="A151" t="s">
        <v>14</v>
      </c>
      <c r="B151">
        <v>2005</v>
      </c>
      <c r="C151">
        <v>38029.800000000003</v>
      </c>
      <c r="D151">
        <f>LN('European water'!I13)</f>
        <v>10.546125341902428</v>
      </c>
      <c r="E151">
        <v>863.93820000000005</v>
      </c>
      <c r="F151">
        <f t="shared" ref="F151:F214" si="5">LN(E151)</f>
        <v>6.7615012384680444</v>
      </c>
      <c r="G151">
        <f>LN('GDP per capita'!AG14)</f>
        <v>10.325624818968432</v>
      </c>
      <c r="H151">
        <v>69</v>
      </c>
      <c r="I151">
        <v>70</v>
      </c>
      <c r="J151">
        <v>80.2</v>
      </c>
      <c r="K151">
        <v>43653155</v>
      </c>
      <c r="L151">
        <f t="shared" si="4"/>
        <v>17.591786117133839</v>
      </c>
      <c r="M151">
        <v>0.36182501299999997</v>
      </c>
      <c r="N151">
        <v>91.68</v>
      </c>
      <c r="O151">
        <f>AVERAGE(O150,O152)</f>
        <v>91.25</v>
      </c>
      <c r="P151">
        <v>77.263000000000005</v>
      </c>
      <c r="Q151">
        <v>6.3545751351724853</v>
      </c>
      <c r="R151">
        <v>31110.0141282392</v>
      </c>
    </row>
    <row r="152" spans="1:18" x14ac:dyDescent="0.3">
      <c r="A152" t="s">
        <v>14</v>
      </c>
      <c r="B152">
        <v>2006</v>
      </c>
      <c r="C152">
        <v>36328.199999999997</v>
      </c>
      <c r="D152">
        <f>LN('European water'!I14)</f>
        <v>10.50034957815792</v>
      </c>
      <c r="E152">
        <v>812.19240000000002</v>
      </c>
      <c r="F152">
        <f t="shared" si="5"/>
        <v>6.6997372579072607</v>
      </c>
      <c r="G152">
        <f>LN('GDP per capita'!AG15)</f>
        <v>10.345285044029772</v>
      </c>
      <c r="H152">
        <v>71</v>
      </c>
      <c r="I152">
        <v>70</v>
      </c>
      <c r="J152">
        <v>82.4</v>
      </c>
      <c r="K152">
        <v>44397319</v>
      </c>
      <c r="L152">
        <f t="shared" si="4"/>
        <v>17.608689642696451</v>
      </c>
      <c r="M152">
        <v>0.36350457899999999</v>
      </c>
      <c r="N152">
        <v>103.42</v>
      </c>
      <c r="O152">
        <v>92</v>
      </c>
      <c r="P152">
        <v>77.501999999999995</v>
      </c>
      <c r="Q152">
        <v>8.7823345129270383</v>
      </c>
      <c r="R152">
        <v>31865.3691666632</v>
      </c>
    </row>
    <row r="153" spans="1:18" x14ac:dyDescent="0.3">
      <c r="A153" t="s">
        <v>14</v>
      </c>
      <c r="B153">
        <v>2007</v>
      </c>
      <c r="C153">
        <v>35573</v>
      </c>
      <c r="D153">
        <f>LN('European water'!I15)</f>
        <v>10.479342202122597</v>
      </c>
      <c r="E153">
        <v>783.04480000000001</v>
      </c>
      <c r="F153">
        <f t="shared" si="5"/>
        <v>6.6631899101905656</v>
      </c>
      <c r="G153">
        <f>LN('GDP per capita'!AG16)</f>
        <v>10.369275093015137</v>
      </c>
      <c r="H153">
        <v>70</v>
      </c>
      <c r="I153">
        <v>70</v>
      </c>
      <c r="J153">
        <v>86.6</v>
      </c>
      <c r="K153">
        <v>45226803</v>
      </c>
      <c r="L153">
        <f t="shared" si="4"/>
        <v>17.627200455780969</v>
      </c>
      <c r="M153">
        <v>0.36094116399999998</v>
      </c>
      <c r="N153">
        <v>102.27</v>
      </c>
      <c r="O153">
        <v>92.5</v>
      </c>
      <c r="P153">
        <v>77.739999999999995</v>
      </c>
      <c r="Q153">
        <v>9.0475385884527846</v>
      </c>
      <c r="R153">
        <v>32459.917375867099</v>
      </c>
    </row>
    <row r="154" spans="1:18" x14ac:dyDescent="0.3">
      <c r="A154" t="s">
        <v>14</v>
      </c>
      <c r="B154">
        <v>2008</v>
      </c>
      <c r="C154">
        <v>35373</v>
      </c>
      <c r="D154">
        <f>LN('European water'!I16)</f>
        <v>10.473704096244782</v>
      </c>
      <c r="E154">
        <v>767.8297</v>
      </c>
      <c r="F154">
        <f t="shared" si="5"/>
        <v>6.6435679637669942</v>
      </c>
      <c r="G154">
        <f>LN('GDP per capita'!AG17)</f>
        <v>10.387761295651513</v>
      </c>
      <c r="H154">
        <v>68</v>
      </c>
      <c r="I154">
        <v>70</v>
      </c>
      <c r="J154">
        <v>86</v>
      </c>
      <c r="K154">
        <v>45954106</v>
      </c>
      <c r="L154">
        <f t="shared" si="4"/>
        <v>17.643153760771607</v>
      </c>
      <c r="M154">
        <v>0.36399736199999999</v>
      </c>
      <c r="N154">
        <v>99.89</v>
      </c>
      <c r="O154">
        <v>92</v>
      </c>
      <c r="P154">
        <v>77.975999999999999</v>
      </c>
      <c r="Q154">
        <v>7.5130716642334825</v>
      </c>
      <c r="R154">
        <v>32303.241480606099</v>
      </c>
    </row>
    <row r="155" spans="1:18" x14ac:dyDescent="0.3">
      <c r="A155" t="s">
        <v>14</v>
      </c>
      <c r="B155">
        <v>2009</v>
      </c>
      <c r="C155">
        <v>36122</v>
      </c>
      <c r="D155">
        <f>LN('European water'!I17)</f>
        <v>10.494657376983609</v>
      </c>
      <c r="E155">
        <v>775.42359999999996</v>
      </c>
      <c r="F155">
        <f t="shared" si="5"/>
        <v>6.6534094606777154</v>
      </c>
      <c r="G155">
        <f>LN('GDP per capita'!AG18)</f>
        <v>10.382922859612199</v>
      </c>
      <c r="H155">
        <v>67</v>
      </c>
      <c r="I155">
        <v>70</v>
      </c>
      <c r="J155">
        <v>85.8</v>
      </c>
      <c r="K155">
        <v>46362946</v>
      </c>
      <c r="L155">
        <f t="shared" si="4"/>
        <v>17.652011120577338</v>
      </c>
      <c r="M155">
        <v>0.37697060500000001</v>
      </c>
      <c r="N155">
        <v>102.31</v>
      </c>
      <c r="O155">
        <v>94</v>
      </c>
      <c r="P155">
        <v>78.209999999999994</v>
      </c>
      <c r="Q155">
        <v>9.0489226330990959</v>
      </c>
      <c r="R155">
        <v>30874.126012676999</v>
      </c>
    </row>
    <row r="156" spans="1:18" x14ac:dyDescent="0.3">
      <c r="A156" t="s">
        <v>14</v>
      </c>
      <c r="B156">
        <v>2010</v>
      </c>
      <c r="C156">
        <v>35310</v>
      </c>
      <c r="D156">
        <f>LN('European water'!I18)</f>
        <v>10.471921488922431</v>
      </c>
      <c r="E156">
        <v>752.3809</v>
      </c>
      <c r="F156">
        <f t="shared" si="5"/>
        <v>6.6232427116713799</v>
      </c>
      <c r="G156">
        <f>LN('GDP per capita'!AG19)</f>
        <v>10.337673766247903</v>
      </c>
      <c r="H156">
        <v>65</v>
      </c>
      <c r="I156">
        <v>70</v>
      </c>
      <c r="J156">
        <v>87.5</v>
      </c>
      <c r="K156">
        <v>46576897</v>
      </c>
      <c r="L156">
        <f t="shared" si="4"/>
        <v>17.656615203627851</v>
      </c>
      <c r="M156">
        <v>0.39846801599999998</v>
      </c>
      <c r="N156">
        <v>105.54</v>
      </c>
      <c r="O156">
        <v>96</v>
      </c>
      <c r="P156">
        <v>78.441999999999993</v>
      </c>
      <c r="Q156">
        <v>14.180745508179138</v>
      </c>
      <c r="R156">
        <v>30736.627853081201</v>
      </c>
    </row>
    <row r="157" spans="1:18" x14ac:dyDescent="0.3">
      <c r="A157" t="s">
        <v>14</v>
      </c>
      <c r="B157">
        <v>2011</v>
      </c>
      <c r="C157">
        <v>35069.4</v>
      </c>
      <c r="D157">
        <f>LN('European water'!I19)</f>
        <v>10.465084234348007</v>
      </c>
      <c r="E157">
        <v>744.82249999999999</v>
      </c>
      <c r="F157">
        <f t="shared" si="5"/>
        <v>6.6131459349587631</v>
      </c>
      <c r="G157">
        <f>LN('GDP per capita'!AG20)</f>
        <v>10.333210312086312</v>
      </c>
      <c r="H157">
        <v>61</v>
      </c>
      <c r="I157">
        <v>70</v>
      </c>
      <c r="J157">
        <v>87.6</v>
      </c>
      <c r="K157">
        <v>46742697</v>
      </c>
      <c r="L157">
        <f t="shared" si="4"/>
        <v>17.660168587592565</v>
      </c>
      <c r="M157">
        <v>0.398985109</v>
      </c>
      <c r="N157">
        <v>109.43</v>
      </c>
      <c r="O157">
        <f>AVERAGE(O156,O158)</f>
        <v>96.9</v>
      </c>
      <c r="P157">
        <v>78.673000000000002</v>
      </c>
      <c r="Q157">
        <v>10.494866790380506</v>
      </c>
      <c r="R157">
        <v>30321.704868899302</v>
      </c>
    </row>
    <row r="158" spans="1:18" x14ac:dyDescent="0.3">
      <c r="A158" t="s">
        <v>14</v>
      </c>
      <c r="B158">
        <v>2012</v>
      </c>
      <c r="C158">
        <v>34309.03</v>
      </c>
      <c r="D158">
        <f>LN('European water'!I20)</f>
        <v>10.443163863811924</v>
      </c>
      <c r="E158">
        <v>729.00130000000001</v>
      </c>
      <c r="F158">
        <f t="shared" si="5"/>
        <v>6.5916755152718141</v>
      </c>
      <c r="G158">
        <f>LN('GDP per capita'!AG21)</f>
        <v>10.31961906736084</v>
      </c>
      <c r="H158">
        <v>61</v>
      </c>
      <c r="I158">
        <v>70</v>
      </c>
      <c r="J158">
        <v>87.1</v>
      </c>
      <c r="K158">
        <v>46773055</v>
      </c>
      <c r="L158">
        <f t="shared" si="4"/>
        <v>17.66081784721818</v>
      </c>
      <c r="M158">
        <v>0.40162035600000001</v>
      </c>
      <c r="N158">
        <v>87.56</v>
      </c>
      <c r="O158">
        <v>97.8</v>
      </c>
      <c r="P158">
        <v>78.902000000000001</v>
      </c>
      <c r="Q158">
        <v>6.9894741139408456</v>
      </c>
      <c r="R158">
        <v>29414.856920740502</v>
      </c>
    </row>
    <row r="159" spans="1:18" x14ac:dyDescent="0.3">
      <c r="A159" t="s">
        <v>14</v>
      </c>
      <c r="B159">
        <v>2013</v>
      </c>
      <c r="C159">
        <v>32346.240000000002</v>
      </c>
      <c r="D159">
        <f>LN('European water'!I21)</f>
        <v>10.384253064425895</v>
      </c>
      <c r="E159">
        <v>689.23630000000003</v>
      </c>
      <c r="F159">
        <f t="shared" si="5"/>
        <v>6.5355841730288144</v>
      </c>
      <c r="G159">
        <f>LN('GDP per capita'!AG22)</f>
        <v>10.289255163126962</v>
      </c>
      <c r="H159">
        <v>62</v>
      </c>
      <c r="I159">
        <v>70</v>
      </c>
      <c r="J159">
        <v>86.8</v>
      </c>
      <c r="K159">
        <v>46620045</v>
      </c>
      <c r="L159">
        <f t="shared" si="4"/>
        <v>17.657541156822386</v>
      </c>
      <c r="M159">
        <v>0.40831912300000001</v>
      </c>
      <c r="N159">
        <v>120.78</v>
      </c>
      <c r="O159">
        <f>AVERAGE(O158,O160)</f>
        <v>97.35</v>
      </c>
      <c r="P159">
        <v>79.132999999999996</v>
      </c>
      <c r="Q159">
        <v>13.098473946952335</v>
      </c>
      <c r="R159">
        <v>29008.020983897499</v>
      </c>
    </row>
    <row r="160" spans="1:18" x14ac:dyDescent="0.3">
      <c r="A160" t="s">
        <v>14</v>
      </c>
      <c r="B160">
        <v>2014</v>
      </c>
      <c r="C160">
        <v>32916.410000000003</v>
      </c>
      <c r="D160">
        <f>LN('European water'!I22)</f>
        <v>10.401726596596504</v>
      </c>
      <c r="E160">
        <v>703.67399999999998</v>
      </c>
      <c r="F160">
        <f t="shared" si="5"/>
        <v>6.5563151807270437</v>
      </c>
      <c r="G160">
        <f>LN('GDP per capita'!AG23)</f>
        <v>10.275327656377488</v>
      </c>
      <c r="H160">
        <v>62.6</v>
      </c>
      <c r="I160">
        <v>70</v>
      </c>
      <c r="J160">
        <v>87.8</v>
      </c>
      <c r="K160">
        <v>46480882</v>
      </c>
      <c r="L160">
        <f t="shared" si="4"/>
        <v>17.654551646231504</v>
      </c>
      <c r="M160">
        <v>0.41650272199999999</v>
      </c>
      <c r="N160">
        <v>101.86</v>
      </c>
      <c r="O160">
        <v>96.9</v>
      </c>
      <c r="P160">
        <v>79.366</v>
      </c>
      <c r="Q160">
        <v>14.245914696907427</v>
      </c>
      <c r="R160">
        <v>29496.378933677999</v>
      </c>
    </row>
    <row r="161" spans="1:18" x14ac:dyDescent="0.3">
      <c r="A161" t="s">
        <v>14</v>
      </c>
      <c r="B161">
        <v>2015</v>
      </c>
      <c r="C161">
        <v>31556.22</v>
      </c>
      <c r="D161">
        <f>LN('European water'!I23)</f>
        <v>10.35952599592347</v>
      </c>
      <c r="E161">
        <v>676.12850000000003</v>
      </c>
      <c r="F161">
        <f t="shared" si="5"/>
        <v>6.516383146735782</v>
      </c>
      <c r="G161">
        <f>LN('GDP per capita'!AG24)</f>
        <v>10.292022786782843</v>
      </c>
      <c r="H161">
        <v>59</v>
      </c>
      <c r="I161">
        <v>70</v>
      </c>
      <c r="J161">
        <v>88</v>
      </c>
      <c r="K161">
        <v>46444832</v>
      </c>
      <c r="L161">
        <f t="shared" si="4"/>
        <v>17.653775757615602</v>
      </c>
      <c r="M161">
        <f>AVERAGE(M159,M160)</f>
        <v>0.4124109225</v>
      </c>
      <c r="N161">
        <v>107.08</v>
      </c>
      <c r="O161">
        <f>AVERAGE(O159,O160)</f>
        <v>97.125</v>
      </c>
      <c r="P161">
        <v>79.602000000000004</v>
      </c>
      <c r="Q161">
        <v>10.129881350074877</v>
      </c>
      <c r="R161">
        <v>30595.1568293811</v>
      </c>
    </row>
    <row r="162" spans="1:18" x14ac:dyDescent="0.3">
      <c r="A162" t="s">
        <v>15</v>
      </c>
      <c r="B162">
        <v>1996</v>
      </c>
      <c r="C162">
        <v>1630</v>
      </c>
      <c r="D162">
        <f>LN('European water'!J4)</f>
        <v>7.3963352938008082</v>
      </c>
      <c r="E162">
        <v>1149.72</v>
      </c>
      <c r="F162">
        <f t="shared" si="5"/>
        <v>7.0472737134507826</v>
      </c>
      <c r="G162">
        <f>LN('GDP per capita'!J5)</f>
        <v>8.8975101734414661</v>
      </c>
      <c r="H162">
        <v>50</v>
      </c>
      <c r="I162">
        <v>70</v>
      </c>
      <c r="J162">
        <v>74</v>
      </c>
      <c r="K162">
        <v>1415594</v>
      </c>
      <c r="L162">
        <f t="shared" si="4"/>
        <v>14.163059788959016</v>
      </c>
      <c r="M162">
        <v>0.25389669199999998</v>
      </c>
      <c r="N162">
        <v>104.86</v>
      </c>
      <c r="O162">
        <v>72</v>
      </c>
      <c r="P162">
        <v>70.111000000000004</v>
      </c>
      <c r="Q162">
        <v>2.1970778864110734E-2</v>
      </c>
      <c r="R162">
        <v>7817.6046383029898</v>
      </c>
    </row>
    <row r="163" spans="1:18" x14ac:dyDescent="0.3">
      <c r="A163" t="s">
        <v>15</v>
      </c>
      <c r="B163">
        <v>1997</v>
      </c>
      <c r="C163">
        <v>1628</v>
      </c>
      <c r="D163">
        <f>LN('European water'!J5)</f>
        <v>7.3951075465624854</v>
      </c>
      <c r="E163">
        <v>1154.8779999999999</v>
      </c>
      <c r="F163">
        <f t="shared" si="5"/>
        <v>7.0517499896712668</v>
      </c>
      <c r="G163">
        <f>LN('GDP per capita'!J6)</f>
        <v>8.9641334743787109</v>
      </c>
      <c r="H163">
        <v>50</v>
      </c>
      <c r="I163">
        <v>70</v>
      </c>
      <c r="J163">
        <v>74</v>
      </c>
      <c r="K163">
        <v>1399535</v>
      </c>
      <c r="L163">
        <f t="shared" si="4"/>
        <v>14.151650596556689</v>
      </c>
      <c r="M163">
        <v>0.25704579999999999</v>
      </c>
      <c r="N163">
        <v>106.71</v>
      </c>
      <c r="O163">
        <v>72</v>
      </c>
      <c r="P163">
        <v>69.923000000000002</v>
      </c>
      <c r="Q163">
        <v>3.2545020611846387E-2</v>
      </c>
      <c r="R163">
        <v>8840.2610569351309</v>
      </c>
    </row>
    <row r="164" spans="1:18" x14ac:dyDescent="0.3">
      <c r="A164" t="s">
        <v>15</v>
      </c>
      <c r="B164">
        <v>1998</v>
      </c>
      <c r="C164">
        <v>1598</v>
      </c>
      <c r="D164">
        <f>LN('European water'!J6)</f>
        <v>7.37650812632622</v>
      </c>
      <c r="E164">
        <v>1136.2760000000001</v>
      </c>
      <c r="F164">
        <f t="shared" si="5"/>
        <v>7.0355115275181221</v>
      </c>
      <c r="G164">
        <f>LN('GDP per capita'!J7)</f>
        <v>9.0870716865231511</v>
      </c>
      <c r="H164">
        <v>70</v>
      </c>
      <c r="I164">
        <v>70</v>
      </c>
      <c r="J164">
        <v>83</v>
      </c>
      <c r="K164">
        <v>1386156</v>
      </c>
      <c r="L164">
        <f t="shared" si="4"/>
        <v>14.1420450065108</v>
      </c>
      <c r="M164">
        <v>0.259603429</v>
      </c>
      <c r="N164">
        <v>89.3</v>
      </c>
      <c r="O164">
        <v>69</v>
      </c>
      <c r="P164">
        <v>69.733000000000004</v>
      </c>
      <c r="Q164">
        <v>4.6942847083675625E-2</v>
      </c>
      <c r="R164">
        <v>9293.0755097424408</v>
      </c>
    </row>
    <row r="165" spans="1:18" x14ac:dyDescent="0.3">
      <c r="A165" t="s">
        <v>15</v>
      </c>
      <c r="B165">
        <v>1999</v>
      </c>
      <c r="C165">
        <v>1527</v>
      </c>
      <c r="D165">
        <f>LN('European water'!J7)</f>
        <v>7.3310603052186325</v>
      </c>
      <c r="E165">
        <v>1087.77</v>
      </c>
      <c r="F165">
        <f t="shared" si="5"/>
        <v>6.9918850080095565</v>
      </c>
      <c r="G165">
        <f>LN('GDP per capita'!J8)</f>
        <v>9.1370248329673966</v>
      </c>
      <c r="H165">
        <v>70</v>
      </c>
      <c r="I165">
        <v>70</v>
      </c>
      <c r="J165">
        <v>85</v>
      </c>
      <c r="K165">
        <v>1390244</v>
      </c>
      <c r="L165">
        <f t="shared" si="4"/>
        <v>14.144989829269953</v>
      </c>
      <c r="M165">
        <v>0.26052328899999999</v>
      </c>
      <c r="N165">
        <v>84.39</v>
      </c>
      <c r="O165">
        <v>69</v>
      </c>
      <c r="P165">
        <v>69.543000000000006</v>
      </c>
      <c r="Q165">
        <v>4.8379293662312528E-2</v>
      </c>
      <c r="R165">
        <v>9186.39295449766</v>
      </c>
    </row>
    <row r="166" spans="1:18" x14ac:dyDescent="0.3">
      <c r="A166" t="s">
        <v>15</v>
      </c>
      <c r="B166">
        <v>2000</v>
      </c>
      <c r="C166">
        <v>1471</v>
      </c>
      <c r="D166">
        <f>LN('European water'!J8)</f>
        <v>7.293697720601438</v>
      </c>
      <c r="E166">
        <v>1051.3810000000001</v>
      </c>
      <c r="F166">
        <f t="shared" si="5"/>
        <v>6.9578598170788251</v>
      </c>
      <c r="G166">
        <f>LN('GDP per capita'!J9)</f>
        <v>9.125478641512462</v>
      </c>
      <c r="H166">
        <v>57</v>
      </c>
      <c r="I166">
        <v>70</v>
      </c>
      <c r="J166">
        <v>85</v>
      </c>
      <c r="K166">
        <v>1396985</v>
      </c>
      <c r="L166">
        <f t="shared" si="4"/>
        <v>14.149826900887252</v>
      </c>
      <c r="M166">
        <v>0.29224203799999998</v>
      </c>
      <c r="N166">
        <v>125.91</v>
      </c>
      <c r="O166">
        <v>69</v>
      </c>
      <c r="P166">
        <v>69.367999999999995</v>
      </c>
      <c r="Q166">
        <v>5.8733701397862097E-2</v>
      </c>
      <c r="R166">
        <v>10108.2052912574</v>
      </c>
    </row>
    <row r="167" spans="1:18" x14ac:dyDescent="0.3">
      <c r="A167" t="s">
        <v>15</v>
      </c>
      <c r="B167">
        <v>2001</v>
      </c>
      <c r="C167">
        <v>1471.1</v>
      </c>
      <c r="D167">
        <f>LN('European water'!J9)</f>
        <v>7.2937656992561664</v>
      </c>
      <c r="E167">
        <v>1057.03</v>
      </c>
      <c r="F167">
        <f t="shared" si="5"/>
        <v>6.9632183676812831</v>
      </c>
      <c r="G167">
        <f>LN('GDP per capita'!J10)</f>
        <v>9.2211027780819581</v>
      </c>
      <c r="H167">
        <v>57</v>
      </c>
      <c r="I167">
        <v>70</v>
      </c>
      <c r="J167">
        <v>85</v>
      </c>
      <c r="K167">
        <v>1388115</v>
      </c>
      <c r="L167">
        <f t="shared" si="4"/>
        <v>14.143457269642701</v>
      </c>
      <c r="M167">
        <v>0.26049473299999998</v>
      </c>
      <c r="N167">
        <v>105.21</v>
      </c>
      <c r="O167">
        <v>69</v>
      </c>
      <c r="P167">
        <v>69.242000000000004</v>
      </c>
      <c r="Q167">
        <v>8.2517977130732056E-2</v>
      </c>
      <c r="R167">
        <v>10816.6031531195</v>
      </c>
    </row>
    <row r="168" spans="1:18" x14ac:dyDescent="0.3">
      <c r="A168" t="s">
        <v>15</v>
      </c>
      <c r="B168">
        <v>2002</v>
      </c>
      <c r="C168">
        <v>1413.2</v>
      </c>
      <c r="D168">
        <f>LN('European water'!J10)</f>
        <v>7.2536119154849903</v>
      </c>
      <c r="E168">
        <v>1022.035</v>
      </c>
      <c r="F168">
        <f t="shared" si="5"/>
        <v>6.9295510167525913</v>
      </c>
      <c r="G168">
        <f>LN('GDP per capita'!J11)</f>
        <v>9.2888375616243444</v>
      </c>
      <c r="H168">
        <v>57</v>
      </c>
      <c r="I168">
        <v>70</v>
      </c>
      <c r="J168">
        <v>85</v>
      </c>
      <c r="K168">
        <v>1379350</v>
      </c>
      <c r="L168">
        <f t="shared" si="4"/>
        <v>14.137122931678464</v>
      </c>
      <c r="M168">
        <v>0.25529101799999998</v>
      </c>
      <c r="N168">
        <v>92.49</v>
      </c>
      <c r="O168">
        <v>71</v>
      </c>
      <c r="P168">
        <v>69.116</v>
      </c>
      <c r="Q168">
        <v>7.0364723818459013E-2</v>
      </c>
      <c r="R168">
        <v>11546.7726523663</v>
      </c>
    </row>
    <row r="169" spans="1:18" x14ac:dyDescent="0.3">
      <c r="A169" t="s">
        <v>15</v>
      </c>
      <c r="B169">
        <v>2003</v>
      </c>
      <c r="C169">
        <v>1703.7</v>
      </c>
      <c r="D169">
        <f>LN('European water'!J11)</f>
        <v>7.4405576355514969</v>
      </c>
      <c r="E169">
        <v>1240.942</v>
      </c>
      <c r="F169">
        <f t="shared" si="5"/>
        <v>7.1236260476096023</v>
      </c>
      <c r="G169">
        <f>LN('GDP per capita'!J12)</f>
        <v>9.3541612528662199</v>
      </c>
      <c r="H169">
        <v>56</v>
      </c>
      <c r="I169">
        <v>70</v>
      </c>
      <c r="J169">
        <v>84.2</v>
      </c>
      <c r="K169">
        <v>1370720</v>
      </c>
      <c r="L169">
        <f t="shared" si="4"/>
        <v>14.13084670719787</v>
      </c>
      <c r="M169">
        <v>0.28490616299999999</v>
      </c>
      <c r="N169">
        <v>89.41</v>
      </c>
      <c r="O169">
        <v>71</v>
      </c>
      <c r="P169">
        <v>68.989000000000004</v>
      </c>
      <c r="Q169">
        <v>0.12796535092036618</v>
      </c>
      <c r="R169">
        <v>12481.1896137323</v>
      </c>
    </row>
    <row r="170" spans="1:18" x14ac:dyDescent="0.3">
      <c r="A170" t="s">
        <v>15</v>
      </c>
      <c r="B170">
        <v>2004</v>
      </c>
      <c r="C170">
        <v>1749.5</v>
      </c>
      <c r="D170">
        <f>LN('European water'!J12)</f>
        <v>7.4670853118077432</v>
      </c>
      <c r="E170">
        <v>1283.0340000000001</v>
      </c>
      <c r="F170">
        <f t="shared" si="5"/>
        <v>7.1569828646542186</v>
      </c>
      <c r="G170">
        <f>LN('GDP per capita'!J13)</f>
        <v>9.4319779589937678</v>
      </c>
      <c r="H170">
        <v>56</v>
      </c>
      <c r="I170">
        <v>70</v>
      </c>
      <c r="J170">
        <v>84.2</v>
      </c>
      <c r="K170">
        <v>1362550</v>
      </c>
      <c r="L170">
        <f t="shared" si="4"/>
        <v>14.124868502093916</v>
      </c>
      <c r="M170">
        <v>0.27936128799999999</v>
      </c>
      <c r="N170">
        <v>89.99</v>
      </c>
      <c r="O170">
        <v>72</v>
      </c>
      <c r="P170">
        <v>68.861999999999995</v>
      </c>
      <c r="Q170">
        <v>0.21350931677018634</v>
      </c>
      <c r="R170">
        <v>13346.398313830899</v>
      </c>
    </row>
    <row r="171" spans="1:18" x14ac:dyDescent="0.3">
      <c r="A171" t="s">
        <v>15</v>
      </c>
      <c r="B171">
        <v>2005</v>
      </c>
      <c r="C171">
        <v>1578</v>
      </c>
      <c r="D171">
        <f>LN('European water'!J13)</f>
        <v>7.3639135014058192</v>
      </c>
      <c r="E171">
        <v>1164.019</v>
      </c>
      <c r="F171">
        <f t="shared" si="5"/>
        <v>7.059633951182219</v>
      </c>
      <c r="G171">
        <f>LN('GDP per capita'!J14)</f>
        <v>9.4990018382025863</v>
      </c>
      <c r="H171">
        <v>55</v>
      </c>
      <c r="I171">
        <v>70</v>
      </c>
      <c r="J171">
        <v>84.8</v>
      </c>
      <c r="K171">
        <v>1354775</v>
      </c>
      <c r="L171">
        <f t="shared" si="4"/>
        <v>14.119145946847318</v>
      </c>
      <c r="M171">
        <v>0.29688156199999999</v>
      </c>
      <c r="N171">
        <v>117.24</v>
      </c>
      <c r="O171">
        <v>74</v>
      </c>
      <c r="P171">
        <v>68.734999999999999</v>
      </c>
      <c r="Q171">
        <v>0.21558059774620281</v>
      </c>
      <c r="R171">
        <v>14681.225374747701</v>
      </c>
    </row>
    <row r="172" spans="1:18" x14ac:dyDescent="0.3">
      <c r="A172" t="s">
        <v>15</v>
      </c>
      <c r="B172">
        <v>2006</v>
      </c>
      <c r="C172">
        <v>1560.2</v>
      </c>
      <c r="D172">
        <f>LN('European water'!J14)</f>
        <v>7.3525692971542131</v>
      </c>
      <c r="E172">
        <v>1156.249</v>
      </c>
      <c r="F172">
        <f t="shared" si="5"/>
        <v>7.0529364239613965</v>
      </c>
      <c r="G172">
        <f>LN('GDP per capita'!J15)</f>
        <v>9.5943247710791368</v>
      </c>
      <c r="H172">
        <v>60</v>
      </c>
      <c r="I172">
        <v>70</v>
      </c>
      <c r="J172">
        <v>82.4</v>
      </c>
      <c r="K172">
        <v>1346810</v>
      </c>
      <c r="L172">
        <f t="shared" si="4"/>
        <v>14.113249391248916</v>
      </c>
      <c r="M172">
        <v>0.28071411899999998</v>
      </c>
      <c r="N172">
        <v>92.77</v>
      </c>
      <c r="O172">
        <v>74</v>
      </c>
      <c r="P172">
        <v>68.606999999999999</v>
      </c>
      <c r="Q172">
        <v>0.14385532264693796</v>
      </c>
      <c r="R172">
        <v>16285.006721600001</v>
      </c>
    </row>
    <row r="173" spans="1:18" x14ac:dyDescent="0.3">
      <c r="A173" t="s">
        <v>15</v>
      </c>
      <c r="B173">
        <v>2007</v>
      </c>
      <c r="C173">
        <v>1834.3</v>
      </c>
      <c r="D173">
        <f>LN('European water'!J15)</f>
        <v>7.5144182163203048</v>
      </c>
      <c r="E173">
        <v>1364.5060000000001</v>
      </c>
      <c r="F173">
        <f t="shared" si="5"/>
        <v>7.2185477373538225</v>
      </c>
      <c r="G173">
        <f>LN('GDP per capita'!J16)</f>
        <v>9.6980001304581762</v>
      </c>
      <c r="H173">
        <v>64</v>
      </c>
      <c r="I173">
        <v>90</v>
      </c>
      <c r="J173">
        <v>86.6</v>
      </c>
      <c r="K173">
        <v>1340680</v>
      </c>
      <c r="L173">
        <f t="shared" si="4"/>
        <v>14.108687505898017</v>
      </c>
      <c r="M173">
        <v>0.29691698700000002</v>
      </c>
      <c r="N173">
        <v>131.97</v>
      </c>
      <c r="O173">
        <v>74</v>
      </c>
      <c r="P173">
        <v>68.478999999999999</v>
      </c>
      <c r="Q173">
        <v>0.17227235438884331</v>
      </c>
      <c r="R173">
        <v>17627.029720518301</v>
      </c>
    </row>
    <row r="174" spans="1:18" x14ac:dyDescent="0.3">
      <c r="A174" t="s">
        <v>15</v>
      </c>
      <c r="B174">
        <v>2008</v>
      </c>
      <c r="C174">
        <v>1605.3</v>
      </c>
      <c r="D174">
        <f>LN('European water'!J16)</f>
        <v>7.3810659339853686</v>
      </c>
      <c r="E174">
        <v>1197.92</v>
      </c>
      <c r="F174">
        <f t="shared" si="5"/>
        <v>7.0883419984823748</v>
      </c>
      <c r="G174">
        <f>LN('GDP per capita'!J17)</f>
        <v>9.7771887824977455</v>
      </c>
      <c r="H174">
        <v>67</v>
      </c>
      <c r="I174">
        <v>90</v>
      </c>
      <c r="J174">
        <v>86</v>
      </c>
      <c r="K174">
        <v>1337090</v>
      </c>
      <c r="L174">
        <f t="shared" si="4"/>
        <v>14.106006168702605</v>
      </c>
      <c r="M174">
        <v>0.334966557</v>
      </c>
      <c r="N174">
        <v>118.57</v>
      </c>
      <c r="O174">
        <v>80</v>
      </c>
      <c r="P174">
        <v>68.350999999999999</v>
      </c>
      <c r="Q174">
        <v>0.26462527171344863</v>
      </c>
      <c r="R174">
        <v>16716.5031632479</v>
      </c>
    </row>
    <row r="175" spans="1:18" x14ac:dyDescent="0.3">
      <c r="A175" t="s">
        <v>15</v>
      </c>
      <c r="B175">
        <v>2009</v>
      </c>
      <c r="C175">
        <v>1388</v>
      </c>
      <c r="D175">
        <f>LN('European water'!J17)</f>
        <v>7.2356191410667501</v>
      </c>
      <c r="E175">
        <v>1038.817</v>
      </c>
      <c r="F175">
        <f t="shared" si="5"/>
        <v>6.9458378446912681</v>
      </c>
      <c r="G175">
        <f>LN('GDP per capita'!J18)</f>
        <v>9.7241517238116</v>
      </c>
      <c r="H175">
        <v>65</v>
      </c>
      <c r="I175">
        <v>90</v>
      </c>
      <c r="J175">
        <v>85.8</v>
      </c>
      <c r="K175">
        <v>1334515</v>
      </c>
      <c r="L175">
        <f t="shared" si="4"/>
        <v>14.104078487928401</v>
      </c>
      <c r="M175">
        <v>0.31403526100000001</v>
      </c>
      <c r="N175">
        <v>128.83000000000001</v>
      </c>
      <c r="O175">
        <v>80</v>
      </c>
      <c r="P175">
        <v>68.222999999999999</v>
      </c>
      <c r="Q175">
        <v>0.36450620799635491</v>
      </c>
      <c r="R175">
        <v>14282.6034990097</v>
      </c>
    </row>
    <row r="176" spans="1:18" x14ac:dyDescent="0.3">
      <c r="A176" t="s">
        <v>15</v>
      </c>
      <c r="B176">
        <v>2010</v>
      </c>
      <c r="C176">
        <v>1842</v>
      </c>
      <c r="D176">
        <f>LN('European water'!J18)</f>
        <v>7.5186072168152522</v>
      </c>
      <c r="E176">
        <v>1382.778</v>
      </c>
      <c r="F176">
        <f t="shared" si="5"/>
        <v>7.2318497981725711</v>
      </c>
      <c r="G176">
        <f>LN('GDP per capita'!J19)</f>
        <v>9.5667975371335174</v>
      </c>
      <c r="H176">
        <v>66</v>
      </c>
      <c r="I176">
        <v>80</v>
      </c>
      <c r="J176">
        <v>87.5</v>
      </c>
      <c r="K176">
        <v>1331475</v>
      </c>
      <c r="L176">
        <f t="shared" si="4"/>
        <v>14.101797908243109</v>
      </c>
      <c r="M176">
        <v>0.36758987100000001</v>
      </c>
      <c r="N176">
        <v>114.2</v>
      </c>
      <c r="O176">
        <v>81.580001831055</v>
      </c>
      <c r="P176">
        <v>68.093999999999994</v>
      </c>
      <c r="Q176">
        <v>0.20826905276149338</v>
      </c>
      <c r="R176">
        <v>14638.6048173457</v>
      </c>
    </row>
    <row r="177" spans="1:18" x14ac:dyDescent="0.3">
      <c r="A177" t="s">
        <v>15</v>
      </c>
      <c r="B177">
        <v>2011</v>
      </c>
      <c r="C177">
        <v>1873.8</v>
      </c>
      <c r="D177">
        <f>LN('European water'!J19)</f>
        <v>7.5357237335170879</v>
      </c>
      <c r="E177">
        <v>1411.3030000000001</v>
      </c>
      <c r="F177">
        <f t="shared" si="5"/>
        <v>7.2522686701174113</v>
      </c>
      <c r="G177">
        <f>LN('GDP per capita'!J20)</f>
        <v>9.591417483612398</v>
      </c>
      <c r="H177">
        <v>66</v>
      </c>
      <c r="I177">
        <v>80</v>
      </c>
      <c r="J177">
        <v>87.6</v>
      </c>
      <c r="K177">
        <v>1327439</v>
      </c>
      <c r="L177">
        <f t="shared" si="4"/>
        <v>14.098762080006669</v>
      </c>
      <c r="M177">
        <v>0.41080493499999998</v>
      </c>
      <c r="N177">
        <v>128.85</v>
      </c>
      <c r="O177">
        <v>81.669998168945</v>
      </c>
      <c r="P177">
        <v>67.965000000000003</v>
      </c>
      <c r="Q177">
        <v>0.23268440238889318</v>
      </c>
      <c r="R177">
        <v>15798.6327787681</v>
      </c>
    </row>
    <row r="178" spans="1:18" x14ac:dyDescent="0.3">
      <c r="A178" t="s">
        <v>15</v>
      </c>
      <c r="B178">
        <v>2012</v>
      </c>
      <c r="C178">
        <v>1631</v>
      </c>
      <c r="D178">
        <f>LN('European water'!J20)</f>
        <v>7.3969486026210136</v>
      </c>
      <c r="E178">
        <v>1232.6559999999999</v>
      </c>
      <c r="F178">
        <f t="shared" si="5"/>
        <v>7.1169264699153976</v>
      </c>
      <c r="G178">
        <f>LN('GDP per capita'!J21)</f>
        <v>9.6676786822815028</v>
      </c>
      <c r="H178">
        <v>65</v>
      </c>
      <c r="I178">
        <v>80</v>
      </c>
      <c r="J178">
        <v>87.1</v>
      </c>
      <c r="K178">
        <v>1322696</v>
      </c>
      <c r="L178">
        <f t="shared" si="4"/>
        <v>14.095182635892231</v>
      </c>
      <c r="M178">
        <v>0.38234391299999998</v>
      </c>
      <c r="N178">
        <v>145.72999999999999</v>
      </c>
      <c r="O178">
        <v>81.8</v>
      </c>
      <c r="P178">
        <v>67.974000000000004</v>
      </c>
      <c r="Q178">
        <v>0.35096515417397844</v>
      </c>
      <c r="R178">
        <v>16538.212595830799</v>
      </c>
    </row>
    <row r="179" spans="1:18" x14ac:dyDescent="0.3">
      <c r="A179" t="s">
        <v>15</v>
      </c>
      <c r="B179">
        <v>2013</v>
      </c>
      <c r="C179">
        <v>1747.8</v>
      </c>
      <c r="D179">
        <f>LN('European water'!J21)</f>
        <v>7.4661131331934438</v>
      </c>
      <c r="E179">
        <v>1325.0319999999999</v>
      </c>
      <c r="F179">
        <f t="shared" si="5"/>
        <v>7.1891918890720898</v>
      </c>
      <c r="G179">
        <f>LN('GDP per capita'!J22)</f>
        <v>9.7134288971898606</v>
      </c>
      <c r="H179">
        <v>64</v>
      </c>
      <c r="I179">
        <v>85</v>
      </c>
      <c r="J179">
        <v>86.8</v>
      </c>
      <c r="K179">
        <v>1317997</v>
      </c>
      <c r="L179">
        <f t="shared" si="4"/>
        <v>14.091623717865975</v>
      </c>
      <c r="M179">
        <v>0.38647043800000003</v>
      </c>
      <c r="N179">
        <v>148.68</v>
      </c>
      <c r="O179">
        <v>82.24</v>
      </c>
      <c r="P179">
        <v>68.122</v>
      </c>
      <c r="Q179">
        <v>0.19585687382297551</v>
      </c>
      <c r="R179">
        <v>16918.5871147773</v>
      </c>
    </row>
    <row r="180" spans="1:18" x14ac:dyDescent="0.3">
      <c r="A180" t="s">
        <v>15</v>
      </c>
      <c r="B180">
        <v>2014</v>
      </c>
      <c r="C180">
        <v>1724</v>
      </c>
      <c r="D180">
        <f>LN('European water'!J22)</f>
        <v>7.4524024512236382</v>
      </c>
      <c r="E180">
        <v>1309.7550000000001</v>
      </c>
      <c r="F180">
        <f t="shared" si="5"/>
        <v>7.1775953758034703</v>
      </c>
      <c r="G180">
        <f>LN('GDP per capita'!J23)</f>
        <v>9.7361681258188035</v>
      </c>
      <c r="H180">
        <v>64.2</v>
      </c>
      <c r="I180">
        <v>90</v>
      </c>
      <c r="J180">
        <v>87.8</v>
      </c>
      <c r="K180">
        <v>1314545</v>
      </c>
      <c r="L180">
        <f t="shared" si="4"/>
        <v>14.089001156114996</v>
      </c>
      <c r="M180">
        <v>0.39575629400000001</v>
      </c>
      <c r="N180">
        <v>172.43</v>
      </c>
      <c r="O180">
        <v>83</v>
      </c>
      <c r="P180">
        <v>68.269000000000005</v>
      </c>
      <c r="Q180">
        <v>0.21693716856821468</v>
      </c>
      <c r="R180">
        <v>17453.002916138299</v>
      </c>
    </row>
    <row r="181" spans="1:18" x14ac:dyDescent="0.3">
      <c r="A181" t="s">
        <v>15</v>
      </c>
      <c r="B181">
        <v>2015</v>
      </c>
      <c r="C181">
        <v>1616</v>
      </c>
      <c r="D181">
        <f>LN('European water'!J23)</f>
        <v>7.3877092390810404</v>
      </c>
      <c r="E181">
        <v>1228.5940000000001</v>
      </c>
      <c r="F181">
        <f t="shared" si="5"/>
        <v>7.113625705110544</v>
      </c>
      <c r="G181">
        <f>LN('GDP per capita'!J24)</f>
        <v>9.7672669997100403</v>
      </c>
      <c r="H181">
        <v>68</v>
      </c>
      <c r="I181">
        <v>90</v>
      </c>
      <c r="J181">
        <v>88</v>
      </c>
      <c r="K181">
        <v>1315407</v>
      </c>
      <c r="L181">
        <f t="shared" si="4"/>
        <v>14.089656681410414</v>
      </c>
      <c r="M181">
        <f>AVERAGE(M179,M180)</f>
        <v>0.39111336600000002</v>
      </c>
      <c r="N181">
        <v>225.42</v>
      </c>
      <c r="O181">
        <v>82.661076379999997</v>
      </c>
      <c r="P181">
        <v>68.415999999999997</v>
      </c>
      <c r="Q181">
        <v>0.25919170586541235</v>
      </c>
      <c r="R181">
        <v>17773.005515879398</v>
      </c>
    </row>
    <row r="182" spans="1:18" x14ac:dyDescent="0.3">
      <c r="A182" t="s">
        <v>16</v>
      </c>
      <c r="B182">
        <v>1996</v>
      </c>
      <c r="C182">
        <v>403.3</v>
      </c>
      <c r="D182">
        <f>LN('European water'!K4)</f>
        <v>5.9996807018793223</v>
      </c>
      <c r="E182">
        <v>162.69759999999999</v>
      </c>
      <c r="F182">
        <f t="shared" si="5"/>
        <v>5.0918932630405944</v>
      </c>
      <c r="G182">
        <f>LN('GDP per capita'!V5)</f>
        <v>8.5449111078963842</v>
      </c>
      <c r="H182">
        <v>50</v>
      </c>
      <c r="I182">
        <v>50</v>
      </c>
      <c r="J182">
        <v>55</v>
      </c>
      <c r="K182">
        <v>2457222</v>
      </c>
      <c r="L182">
        <f t="shared" si="4"/>
        <v>14.714542001511985</v>
      </c>
      <c r="M182">
        <v>0.30482424299999999</v>
      </c>
      <c r="N182">
        <v>92.39</v>
      </c>
      <c r="O182">
        <v>68</v>
      </c>
      <c r="P182">
        <v>68.650000000000006</v>
      </c>
      <c r="Q182">
        <v>59.50095969289827</v>
      </c>
      <c r="R182">
        <v>5321.3967903899102</v>
      </c>
    </row>
    <row r="183" spans="1:18" x14ac:dyDescent="0.3">
      <c r="A183" t="s">
        <v>16</v>
      </c>
      <c r="B183">
        <v>1997</v>
      </c>
      <c r="C183">
        <v>362.9</v>
      </c>
      <c r="D183">
        <f>LN('European water'!K5)</f>
        <v>5.8941273142190242</v>
      </c>
      <c r="E183">
        <v>147.9228</v>
      </c>
      <c r="F183">
        <f t="shared" si="5"/>
        <v>4.9966905160506077</v>
      </c>
      <c r="G183">
        <f>LN('GDP per capita'!V6)</f>
        <v>8.5794911024588369</v>
      </c>
      <c r="H183">
        <v>30</v>
      </c>
      <c r="I183">
        <v>50</v>
      </c>
      <c r="J183">
        <v>65</v>
      </c>
      <c r="K183">
        <v>2432851</v>
      </c>
      <c r="L183">
        <f t="shared" si="4"/>
        <v>14.704574378624409</v>
      </c>
      <c r="M183">
        <v>0.30323512899999999</v>
      </c>
      <c r="N183">
        <v>103.83</v>
      </c>
      <c r="O183">
        <f>AVERAGE(O182,O184)</f>
        <v>69.25</v>
      </c>
      <c r="P183">
        <v>68.599999999999994</v>
      </c>
      <c r="Q183">
        <v>65.534842432312473</v>
      </c>
      <c r="R183">
        <v>5857.0365820207498</v>
      </c>
    </row>
    <row r="184" spans="1:18" x14ac:dyDescent="0.3">
      <c r="A184" t="s">
        <v>16</v>
      </c>
      <c r="B184">
        <v>1998</v>
      </c>
      <c r="C184">
        <v>343.8</v>
      </c>
      <c r="D184">
        <f>LN('European water'!K6)</f>
        <v>5.8400600929487485</v>
      </c>
      <c r="E184">
        <v>141.4495</v>
      </c>
      <c r="F184">
        <f t="shared" si="5"/>
        <v>4.9519427629233714</v>
      </c>
      <c r="G184">
        <f>LN('GDP per capita'!V7)</f>
        <v>8.6753990519334749</v>
      </c>
      <c r="H184">
        <v>30</v>
      </c>
      <c r="I184">
        <v>50</v>
      </c>
      <c r="J184">
        <v>81</v>
      </c>
      <c r="K184">
        <v>2410019</v>
      </c>
      <c r="L184">
        <f t="shared" si="4"/>
        <v>14.695145189253187</v>
      </c>
      <c r="M184">
        <v>0.280563285</v>
      </c>
      <c r="N184">
        <v>79.180000000000007</v>
      </c>
      <c r="O184">
        <v>70.5</v>
      </c>
      <c r="P184">
        <v>68.450999999999993</v>
      </c>
      <c r="Q184">
        <v>74.452302915301019</v>
      </c>
      <c r="R184">
        <v>6298.12609983124</v>
      </c>
    </row>
    <row r="185" spans="1:18" x14ac:dyDescent="0.3">
      <c r="A185" t="s">
        <v>16</v>
      </c>
      <c r="B185">
        <v>1999</v>
      </c>
      <c r="C185">
        <v>307.3</v>
      </c>
      <c r="D185">
        <f>LN('European water'!K7)</f>
        <v>5.7278244691364391</v>
      </c>
      <c r="E185">
        <v>127.6114</v>
      </c>
      <c r="F185">
        <f t="shared" si="5"/>
        <v>4.8489897086127485</v>
      </c>
      <c r="G185">
        <f>LN('GDP per capita'!V8)</f>
        <v>8.7480074236630117</v>
      </c>
      <c r="H185">
        <v>30</v>
      </c>
      <c r="I185">
        <v>50</v>
      </c>
      <c r="J185">
        <v>81</v>
      </c>
      <c r="K185">
        <v>2390482</v>
      </c>
      <c r="L185">
        <f t="shared" si="4"/>
        <v>14.687005577214466</v>
      </c>
      <c r="M185">
        <v>0.26717057999999999</v>
      </c>
      <c r="N185">
        <v>80.12</v>
      </c>
      <c r="O185">
        <f>AVERAGE(O184,O186)</f>
        <v>71.515000000000001</v>
      </c>
      <c r="P185">
        <v>68.22</v>
      </c>
      <c r="Q185">
        <v>67.080291970802918</v>
      </c>
      <c r="R185">
        <v>6515.8927228238399</v>
      </c>
    </row>
    <row r="186" spans="1:18" x14ac:dyDescent="0.3">
      <c r="A186" t="s">
        <v>16</v>
      </c>
      <c r="B186">
        <v>2000</v>
      </c>
      <c r="C186">
        <v>276.5</v>
      </c>
      <c r="D186">
        <f>LN('European water'!K8)</f>
        <v>5.6222108209623896</v>
      </c>
      <c r="E186">
        <v>115.9736</v>
      </c>
      <c r="F186">
        <f t="shared" si="5"/>
        <v>4.7533625789977973</v>
      </c>
      <c r="G186">
        <f>LN('GDP per capita'!V9)</f>
        <v>8.7819995059313811</v>
      </c>
      <c r="H186">
        <v>27</v>
      </c>
      <c r="I186">
        <v>50</v>
      </c>
      <c r="J186">
        <v>81</v>
      </c>
      <c r="K186">
        <v>2367550</v>
      </c>
      <c r="L186">
        <f t="shared" si="4"/>
        <v>14.677366223143542</v>
      </c>
      <c r="M186">
        <v>0.28459509300000002</v>
      </c>
      <c r="N186">
        <v>82.48</v>
      </c>
      <c r="O186">
        <v>72.53</v>
      </c>
      <c r="P186">
        <v>68.066999999999993</v>
      </c>
      <c r="Q186">
        <v>68.157640232108321</v>
      </c>
      <c r="R186">
        <v>6934.7229263875897</v>
      </c>
    </row>
    <row r="187" spans="1:18" x14ac:dyDescent="0.3">
      <c r="A187" t="s">
        <v>16</v>
      </c>
      <c r="B187">
        <v>2001</v>
      </c>
      <c r="C187">
        <v>257.7</v>
      </c>
      <c r="D187">
        <f>LN('European water'!K9)</f>
        <v>5.551796117658319</v>
      </c>
      <c r="E187">
        <v>109.25539999999999</v>
      </c>
      <c r="F187">
        <f t="shared" si="5"/>
        <v>4.6936882606718004</v>
      </c>
      <c r="G187">
        <f>LN('GDP per capita'!V10)</f>
        <v>8.8442963790146116</v>
      </c>
      <c r="H187">
        <v>34</v>
      </c>
      <c r="I187">
        <v>50</v>
      </c>
      <c r="J187">
        <v>80</v>
      </c>
      <c r="K187">
        <v>2337170</v>
      </c>
      <c r="L187">
        <f t="shared" si="4"/>
        <v>14.664451353708055</v>
      </c>
      <c r="M187">
        <v>0.28154469900000001</v>
      </c>
      <c r="N187">
        <v>80.75</v>
      </c>
      <c r="O187">
        <f>AVERAGE(O186,O188)</f>
        <v>71.265000000000001</v>
      </c>
      <c r="P187">
        <v>67.95</v>
      </c>
      <c r="Q187">
        <v>66.191588785046733</v>
      </c>
      <c r="R187">
        <v>7478.7631046751503</v>
      </c>
    </row>
    <row r="188" spans="1:18" x14ac:dyDescent="0.3">
      <c r="A188" t="s">
        <v>16</v>
      </c>
      <c r="B188">
        <v>2002</v>
      </c>
      <c r="C188">
        <v>256.3</v>
      </c>
      <c r="D188">
        <f>LN('European water'!K10)</f>
        <v>5.5463486333700258</v>
      </c>
      <c r="E188">
        <v>109.8807</v>
      </c>
      <c r="F188">
        <f t="shared" si="5"/>
        <v>4.6993952317928747</v>
      </c>
      <c r="G188">
        <f>LN('GDP per capita'!V11)</f>
        <v>8.9198226969574481</v>
      </c>
      <c r="H188">
        <v>34</v>
      </c>
      <c r="I188">
        <v>50</v>
      </c>
      <c r="J188">
        <v>80</v>
      </c>
      <c r="K188">
        <v>2310173</v>
      </c>
      <c r="L188">
        <f t="shared" si="4"/>
        <v>14.652832971468619</v>
      </c>
      <c r="M188">
        <v>0.27395855200000002</v>
      </c>
      <c r="N188">
        <v>96.68</v>
      </c>
      <c r="O188">
        <v>70</v>
      </c>
      <c r="P188">
        <v>67.849999999999994</v>
      </c>
      <c r="Q188">
        <v>61.987421383647799</v>
      </c>
      <c r="R188">
        <v>8103.5876366290904</v>
      </c>
    </row>
    <row r="189" spans="1:18" x14ac:dyDescent="0.3">
      <c r="A189" t="s">
        <v>16</v>
      </c>
      <c r="B189">
        <v>2003</v>
      </c>
      <c r="C189">
        <v>254.4</v>
      </c>
      <c r="D189">
        <f>LN('European water'!K11)</f>
        <v>5.5389078314659672</v>
      </c>
      <c r="E189">
        <v>110.3282</v>
      </c>
      <c r="F189">
        <f t="shared" si="5"/>
        <v>4.7034595599468423</v>
      </c>
      <c r="G189">
        <f>LN('GDP per capita'!V12)</f>
        <v>9.0000621607036173</v>
      </c>
      <c r="H189">
        <v>34</v>
      </c>
      <c r="I189">
        <v>50</v>
      </c>
      <c r="J189">
        <v>78.599999999999994</v>
      </c>
      <c r="K189">
        <v>2287955</v>
      </c>
      <c r="L189">
        <f t="shared" si="4"/>
        <v>14.643168963456244</v>
      </c>
      <c r="M189">
        <v>0.26934287899999998</v>
      </c>
      <c r="N189">
        <v>91.32</v>
      </c>
      <c r="O189">
        <f>AVERAGE(O188,O191)</f>
        <v>70.004999999999995</v>
      </c>
      <c r="P189">
        <v>67.8</v>
      </c>
      <c r="Q189">
        <v>57.006289308176108</v>
      </c>
      <c r="R189">
        <v>8872.1031992334592</v>
      </c>
    </row>
    <row r="190" spans="1:18" x14ac:dyDescent="0.3">
      <c r="A190" t="s">
        <v>16</v>
      </c>
      <c r="B190">
        <v>2004</v>
      </c>
      <c r="C190">
        <v>229.6</v>
      </c>
      <c r="D190">
        <f>LN('European water'!K12)</f>
        <v>5.4363386644454117</v>
      </c>
      <c r="E190">
        <v>100.74939999999999</v>
      </c>
      <c r="F190">
        <f t="shared" si="5"/>
        <v>4.6126362454740715</v>
      </c>
      <c r="G190">
        <f>LN('GDP per capita'!V13)</f>
        <v>9.0906671609771443</v>
      </c>
      <c r="H190">
        <v>37</v>
      </c>
      <c r="I190">
        <v>50</v>
      </c>
      <c r="J190">
        <v>79.8</v>
      </c>
      <c r="K190">
        <v>2263122</v>
      </c>
      <c r="L190">
        <f t="shared" si="4"/>
        <v>14.632255833900501</v>
      </c>
      <c r="M190">
        <v>0.27102144299999997</v>
      </c>
      <c r="N190">
        <v>91.5</v>
      </c>
      <c r="O190">
        <f>AVERAGE(O189,O192)</f>
        <v>70.41749999999999</v>
      </c>
      <c r="P190">
        <v>67.900000000000006</v>
      </c>
      <c r="Q190">
        <v>66.304116016208141</v>
      </c>
      <c r="R190">
        <v>9717.1090463229502</v>
      </c>
    </row>
    <row r="191" spans="1:18" x14ac:dyDescent="0.3">
      <c r="A191" t="s">
        <v>16</v>
      </c>
      <c r="B191">
        <v>2005</v>
      </c>
      <c r="C191">
        <v>237.8</v>
      </c>
      <c r="D191">
        <f>LN('European water'!K13)</f>
        <v>5.4714299842566811</v>
      </c>
      <c r="E191">
        <v>105.5954</v>
      </c>
      <c r="F191">
        <f t="shared" si="5"/>
        <v>4.6596148097173096</v>
      </c>
      <c r="G191">
        <f>LN('GDP per capita'!V14)</f>
        <v>9.1816434299976244</v>
      </c>
      <c r="H191">
        <v>38</v>
      </c>
      <c r="I191">
        <v>50</v>
      </c>
      <c r="J191">
        <v>80.2</v>
      </c>
      <c r="K191">
        <v>2238799</v>
      </c>
      <c r="L191">
        <f t="shared" si="4"/>
        <v>14.621450119331383</v>
      </c>
      <c r="M191">
        <v>0.270994126</v>
      </c>
      <c r="N191">
        <v>111.94</v>
      </c>
      <c r="O191">
        <v>70.010000000000005</v>
      </c>
      <c r="P191">
        <v>68</v>
      </c>
      <c r="Q191">
        <v>67.794537301263759</v>
      </c>
      <c r="R191">
        <v>10873.414285119399</v>
      </c>
    </row>
    <row r="192" spans="1:18" x14ac:dyDescent="0.3">
      <c r="A192" t="s">
        <v>16</v>
      </c>
      <c r="B192">
        <v>2006</v>
      </c>
      <c r="C192">
        <v>208.9</v>
      </c>
      <c r="D192">
        <f>LN('European water'!K14)</f>
        <v>5.3418556685625198</v>
      </c>
      <c r="E192">
        <v>93.884860000000003</v>
      </c>
      <c r="F192">
        <f t="shared" si="5"/>
        <v>4.542069137857637</v>
      </c>
      <c r="G192">
        <f>LN('GDP per capita'!V15)</f>
        <v>9.2940760324625717</v>
      </c>
      <c r="H192">
        <v>40</v>
      </c>
      <c r="I192">
        <v>50</v>
      </c>
      <c r="J192">
        <v>82.4</v>
      </c>
      <c r="K192">
        <v>2218357</v>
      </c>
      <c r="L192">
        <f t="shared" si="4"/>
        <v>14.612277389756501</v>
      </c>
      <c r="M192">
        <v>0.26404767600000001</v>
      </c>
      <c r="N192">
        <v>96.56</v>
      </c>
      <c r="O192">
        <v>70.83</v>
      </c>
      <c r="P192">
        <v>67.966999999999999</v>
      </c>
      <c r="Q192">
        <v>55.162543447147826</v>
      </c>
      <c r="R192">
        <v>12278.307035824801</v>
      </c>
    </row>
    <row r="193" spans="1:18" x14ac:dyDescent="0.3">
      <c r="A193" t="s">
        <v>16</v>
      </c>
      <c r="B193">
        <v>2007</v>
      </c>
      <c r="C193">
        <v>218.38</v>
      </c>
      <c r="D193">
        <f>LN('European water'!K15)</f>
        <v>5.3862366645859199</v>
      </c>
      <c r="E193">
        <v>99.349930000000001</v>
      </c>
      <c r="F193">
        <f t="shared" si="5"/>
        <v>4.5986482644178093</v>
      </c>
      <c r="G193">
        <f>LN('GDP per capita'!V16)</f>
        <v>9.4155893286649004</v>
      </c>
      <c r="H193">
        <v>42</v>
      </c>
      <c r="I193">
        <v>50</v>
      </c>
      <c r="J193">
        <v>86.6</v>
      </c>
      <c r="K193">
        <v>2200325</v>
      </c>
      <c r="L193">
        <f t="shared" si="4"/>
        <v>14.604115634690672</v>
      </c>
      <c r="M193">
        <v>0.253719007</v>
      </c>
      <c r="N193">
        <v>117.06</v>
      </c>
      <c r="O193">
        <v>71.13</v>
      </c>
      <c r="P193">
        <v>67.900000000000006</v>
      </c>
      <c r="Q193">
        <v>57.283588346258654</v>
      </c>
      <c r="R193">
        <v>13614.256369377899</v>
      </c>
    </row>
    <row r="194" spans="1:18" x14ac:dyDescent="0.3">
      <c r="A194" t="s">
        <v>16</v>
      </c>
      <c r="B194">
        <v>2008</v>
      </c>
      <c r="C194">
        <v>228.83</v>
      </c>
      <c r="D194">
        <f>LN('European water'!K16)</f>
        <v>5.4329793697914326</v>
      </c>
      <c r="E194">
        <v>105.3905</v>
      </c>
      <c r="F194">
        <f t="shared" si="5"/>
        <v>4.6576724992177301</v>
      </c>
      <c r="G194">
        <f>LN('GDP per capita'!V17)</f>
        <v>9.5188727851349757</v>
      </c>
      <c r="H194">
        <v>47</v>
      </c>
      <c r="I194">
        <v>55</v>
      </c>
      <c r="J194">
        <v>86</v>
      </c>
      <c r="K194">
        <v>2177322</v>
      </c>
      <c r="L194">
        <f t="shared" si="4"/>
        <v>14.593606239246929</v>
      </c>
      <c r="M194">
        <v>0.25729032099999999</v>
      </c>
      <c r="N194">
        <v>120.52</v>
      </c>
      <c r="O194">
        <v>65.58</v>
      </c>
      <c r="P194">
        <v>67.834000000000003</v>
      </c>
      <c r="Q194">
        <v>58.949563898369362</v>
      </c>
      <c r="R194">
        <v>13270.0004134053</v>
      </c>
    </row>
    <row r="195" spans="1:18" x14ac:dyDescent="0.3">
      <c r="A195" t="s">
        <v>16</v>
      </c>
      <c r="B195">
        <v>2009</v>
      </c>
      <c r="C195">
        <v>394.91</v>
      </c>
      <c r="D195">
        <f>LN('European water'!K17)</f>
        <v>5.9786578908385337</v>
      </c>
      <c r="E195">
        <v>184.12569999999999</v>
      </c>
      <c r="F195">
        <f t="shared" si="5"/>
        <v>5.2156186765406725</v>
      </c>
      <c r="G195">
        <f>LN('GDP per capita'!V18)</f>
        <v>9.493261158479628</v>
      </c>
      <c r="H195">
        <v>48</v>
      </c>
      <c r="I195">
        <v>55</v>
      </c>
      <c r="J195">
        <v>70</v>
      </c>
      <c r="K195">
        <v>2141669</v>
      </c>
      <c r="L195">
        <f t="shared" ref="L195:L241" si="6">LN(K195)</f>
        <v>14.577095989571017</v>
      </c>
      <c r="M195">
        <v>0.25434553799999998</v>
      </c>
      <c r="N195">
        <v>114.54</v>
      </c>
      <c r="O195">
        <v>69.7</v>
      </c>
      <c r="P195">
        <v>67.813999999999993</v>
      </c>
      <c r="Q195">
        <v>62.075776620578203</v>
      </c>
      <c r="R195">
        <v>11547.9907675541</v>
      </c>
    </row>
    <row r="196" spans="1:18" x14ac:dyDescent="0.3">
      <c r="A196" t="s">
        <v>16</v>
      </c>
      <c r="B196">
        <v>2010</v>
      </c>
      <c r="C196">
        <v>275.2</v>
      </c>
      <c r="D196">
        <f>LN('European water'!K18)</f>
        <v>5.6174981060591884</v>
      </c>
      <c r="E196">
        <v>129.8811</v>
      </c>
      <c r="F196">
        <f t="shared" si="5"/>
        <v>4.8666194165551095</v>
      </c>
      <c r="G196">
        <f>LN('GDP per capita'!V19)</f>
        <v>9.3542667412981011</v>
      </c>
      <c r="H196">
        <v>50</v>
      </c>
      <c r="I196">
        <v>55</v>
      </c>
      <c r="J196">
        <v>87.5</v>
      </c>
      <c r="K196">
        <v>2097555</v>
      </c>
      <c r="L196">
        <f t="shared" si="6"/>
        <v>14.556282938672206</v>
      </c>
      <c r="M196">
        <v>0.306240242</v>
      </c>
      <c r="N196">
        <v>103.66</v>
      </c>
      <c r="O196">
        <v>67.61</v>
      </c>
      <c r="P196">
        <v>67.840999999999994</v>
      </c>
      <c r="Q196">
        <v>53.116040440621703</v>
      </c>
      <c r="R196">
        <v>11326.2194746243</v>
      </c>
    </row>
    <row r="197" spans="1:18" x14ac:dyDescent="0.3">
      <c r="A197" t="s">
        <v>16</v>
      </c>
      <c r="B197">
        <v>2011</v>
      </c>
      <c r="C197">
        <v>369.1</v>
      </c>
      <c r="D197">
        <f>LN('European water'!K19)</f>
        <v>5.9110676100359534</v>
      </c>
      <c r="E197">
        <v>176.29830000000001</v>
      </c>
      <c r="F197">
        <f t="shared" si="5"/>
        <v>5.1721774467027677</v>
      </c>
      <c r="G197">
        <f>LN('GDP per capita'!V20)</f>
        <v>9.3348756244326978</v>
      </c>
      <c r="H197">
        <v>45</v>
      </c>
      <c r="I197">
        <v>50</v>
      </c>
      <c r="J197">
        <v>87.6</v>
      </c>
      <c r="K197">
        <v>2059709</v>
      </c>
      <c r="L197">
        <f t="shared" si="6"/>
        <v>14.538075268651406</v>
      </c>
      <c r="M197">
        <v>0.301512065</v>
      </c>
      <c r="N197">
        <v>104.04</v>
      </c>
      <c r="O197">
        <v>76.25</v>
      </c>
      <c r="P197">
        <v>67.869</v>
      </c>
      <c r="Q197">
        <v>47.374466688546114</v>
      </c>
      <c r="R197">
        <v>12270.340621531201</v>
      </c>
    </row>
    <row r="198" spans="1:18" x14ac:dyDescent="0.3">
      <c r="A198" t="s">
        <v>16</v>
      </c>
      <c r="B198">
        <v>2012</v>
      </c>
      <c r="C198">
        <v>260.2</v>
      </c>
      <c r="D198">
        <f>LN('European water'!K20)</f>
        <v>5.5614505660784053</v>
      </c>
      <c r="E198">
        <v>125.7603</v>
      </c>
      <c r="F198">
        <f t="shared" si="5"/>
        <v>4.8343777141742343</v>
      </c>
      <c r="G198">
        <f>LN('GDP per capita'!V21)</f>
        <v>9.4149402978356314</v>
      </c>
      <c r="H198">
        <v>43</v>
      </c>
      <c r="I198">
        <v>50</v>
      </c>
      <c r="J198">
        <v>87.1</v>
      </c>
      <c r="K198">
        <v>2034319</v>
      </c>
      <c r="L198">
        <f t="shared" si="6"/>
        <v>14.52567167711848</v>
      </c>
      <c r="M198">
        <v>0.31212732199999998</v>
      </c>
      <c r="N198">
        <v>143.79</v>
      </c>
      <c r="O198">
        <v>75.599999999999994</v>
      </c>
      <c r="P198">
        <v>67.897000000000006</v>
      </c>
      <c r="Q198">
        <v>60.110264310037294</v>
      </c>
      <c r="R198">
        <v>12924.726159227201</v>
      </c>
    </row>
    <row r="199" spans="1:18" x14ac:dyDescent="0.3">
      <c r="A199" t="s">
        <v>16</v>
      </c>
      <c r="B199">
        <v>2013</v>
      </c>
      <c r="C199">
        <v>247.8</v>
      </c>
      <c r="D199">
        <f>LN('European water'!K21)</f>
        <v>5.5126219691950418</v>
      </c>
      <c r="E199">
        <v>121.17610000000001</v>
      </c>
      <c r="F199">
        <f t="shared" si="5"/>
        <v>4.7972448594703074</v>
      </c>
      <c r="G199">
        <f>LN('GDP per capita'!V22)</f>
        <v>9.4668975122451986</v>
      </c>
      <c r="H199">
        <v>42</v>
      </c>
      <c r="I199">
        <v>50</v>
      </c>
      <c r="J199">
        <v>86.8</v>
      </c>
      <c r="K199">
        <v>2012647</v>
      </c>
      <c r="L199">
        <f t="shared" si="6"/>
        <v>14.514961329085571</v>
      </c>
      <c r="M199">
        <v>0.29598094699999999</v>
      </c>
      <c r="N199">
        <v>134.69999999999999</v>
      </c>
      <c r="O199">
        <v>76.25</v>
      </c>
      <c r="P199">
        <v>67.924999999999997</v>
      </c>
      <c r="Q199">
        <v>46.899661781285232</v>
      </c>
      <c r="R199">
        <v>13381.331730018799</v>
      </c>
    </row>
    <row r="200" spans="1:18" x14ac:dyDescent="0.3">
      <c r="A200" t="s">
        <v>16</v>
      </c>
      <c r="B200">
        <v>2014</v>
      </c>
      <c r="C200">
        <v>168.38</v>
      </c>
      <c r="D200">
        <f>LN('European water'!K22)</f>
        <v>5.1262233299095179</v>
      </c>
      <c r="E200">
        <v>83.306160000000006</v>
      </c>
      <c r="F200">
        <f t="shared" si="5"/>
        <v>4.4225224960184937</v>
      </c>
      <c r="G200">
        <f>LN('GDP per capita'!V23)</f>
        <v>9.5016158601208378</v>
      </c>
      <c r="H200">
        <v>43.6</v>
      </c>
      <c r="I200">
        <v>50</v>
      </c>
      <c r="J200">
        <v>87.8</v>
      </c>
      <c r="K200">
        <v>1993782</v>
      </c>
      <c r="L200">
        <f t="shared" si="6"/>
        <v>14.505543895543228</v>
      </c>
      <c r="M200">
        <v>0.28835185899999999</v>
      </c>
      <c r="N200">
        <v>141.13</v>
      </c>
      <c r="O200">
        <v>75.69</v>
      </c>
      <c r="P200">
        <v>67.951999999999998</v>
      </c>
      <c r="Q200">
        <v>38.786228360241196</v>
      </c>
      <c r="R200">
        <v>13758.955307911599</v>
      </c>
    </row>
    <row r="201" spans="1:18" x14ac:dyDescent="0.3">
      <c r="A201" t="s">
        <v>16</v>
      </c>
      <c r="B201">
        <v>2015</v>
      </c>
      <c r="C201">
        <v>176.61</v>
      </c>
      <c r="D201">
        <f>LN('European water'!K23)</f>
        <v>5.1739439117082799</v>
      </c>
      <c r="E201">
        <v>88.407820000000001</v>
      </c>
      <c r="F201">
        <f t="shared" si="5"/>
        <v>4.4819604272695681</v>
      </c>
      <c r="G201">
        <f>LN('GDP per capita'!V24)</f>
        <v>9.5294451862149394</v>
      </c>
      <c r="H201">
        <v>53</v>
      </c>
      <c r="I201">
        <v>50</v>
      </c>
      <c r="J201">
        <v>88</v>
      </c>
      <c r="K201">
        <v>1977527</v>
      </c>
      <c r="L201">
        <f t="shared" si="6"/>
        <v>14.49735763213377</v>
      </c>
      <c r="M201">
        <f>AVERAGE(M199,M200)</f>
        <v>0.29216640299999996</v>
      </c>
      <c r="N201">
        <v>196.96</v>
      </c>
      <c r="O201">
        <v>77.23</v>
      </c>
      <c r="P201">
        <v>67.98</v>
      </c>
      <c r="Q201">
        <v>33.616482920657873</v>
      </c>
      <c r="R201">
        <v>14284.288330130899</v>
      </c>
    </row>
    <row r="202" spans="1:18" x14ac:dyDescent="0.3">
      <c r="A202" t="s">
        <v>18</v>
      </c>
      <c r="B202">
        <v>1996</v>
      </c>
      <c r="C202">
        <v>5696</v>
      </c>
      <c r="D202">
        <f>LN('European water'!M4)</f>
        <v>8.647519453091812</v>
      </c>
      <c r="E202">
        <v>1580.5730000000001</v>
      </c>
      <c r="F202">
        <f t="shared" si="5"/>
        <v>7.3655427185042601</v>
      </c>
      <c r="G202">
        <f>LN('GDP per capita'!W5)</f>
        <v>8.5796832769622586</v>
      </c>
      <c r="H202">
        <v>30</v>
      </c>
      <c r="I202">
        <v>50</v>
      </c>
      <c r="J202">
        <v>65</v>
      </c>
      <c r="K202">
        <v>3601613</v>
      </c>
      <c r="L202">
        <f t="shared" si="6"/>
        <v>15.096892358634976</v>
      </c>
      <c r="M202">
        <v>0.27436787200000001</v>
      </c>
      <c r="N202">
        <v>120.65</v>
      </c>
      <c r="O202">
        <v>50.5</v>
      </c>
      <c r="P202">
        <v>67.224999999999994</v>
      </c>
      <c r="Q202">
        <v>2.0072655624653652</v>
      </c>
      <c r="R202">
        <v>5639.2368882017299</v>
      </c>
    </row>
    <row r="203" spans="1:18" x14ac:dyDescent="0.3">
      <c r="A203" t="s">
        <v>18</v>
      </c>
      <c r="B203">
        <v>1997</v>
      </c>
      <c r="C203">
        <v>4786</v>
      </c>
      <c r="D203">
        <f>LN('European water'!M5)</f>
        <v>8.4734502684683193</v>
      </c>
      <c r="E203">
        <v>1336.905</v>
      </c>
      <c r="F203">
        <f t="shared" si="5"/>
        <v>7.1981125199775953</v>
      </c>
      <c r="G203">
        <f>LN('GDP per capita'!W6)</f>
        <v>8.6375040318274277</v>
      </c>
      <c r="H203">
        <v>30</v>
      </c>
      <c r="I203">
        <v>50</v>
      </c>
      <c r="J203">
        <v>79</v>
      </c>
      <c r="K203">
        <v>3575137</v>
      </c>
      <c r="L203">
        <f t="shared" si="6"/>
        <v>15.089514055054311</v>
      </c>
      <c r="M203">
        <v>0.27114931799999997</v>
      </c>
      <c r="N203">
        <v>139.79</v>
      </c>
      <c r="O203">
        <f>AVERAGE(O202,O205)</f>
        <v>52</v>
      </c>
      <c r="P203">
        <v>67.165999999999997</v>
      </c>
      <c r="Q203">
        <v>2.0572699471782041</v>
      </c>
      <c r="R203">
        <v>6152.1369876221397</v>
      </c>
    </row>
    <row r="204" spans="1:18" x14ac:dyDescent="0.3">
      <c r="A204" t="s">
        <v>18</v>
      </c>
      <c r="B204">
        <v>1998</v>
      </c>
      <c r="C204">
        <v>5125</v>
      </c>
      <c r="D204">
        <f>LN('European water'!M6)</f>
        <v>8.5418858040066095</v>
      </c>
      <c r="E204">
        <v>1441.5740000000001</v>
      </c>
      <c r="F204">
        <f t="shared" si="5"/>
        <v>7.273490851175338</v>
      </c>
      <c r="G204">
        <f>LN('GDP per capita'!W7)</f>
        <v>8.7245547781063184</v>
      </c>
      <c r="H204">
        <v>30</v>
      </c>
      <c r="I204">
        <v>50</v>
      </c>
      <c r="J204">
        <v>81</v>
      </c>
      <c r="K204">
        <v>3549331</v>
      </c>
      <c r="L204">
        <f t="shared" si="6"/>
        <v>15.082269692988309</v>
      </c>
      <c r="M204">
        <v>0.29053377499999999</v>
      </c>
      <c r="N204">
        <v>122.81</v>
      </c>
      <c r="O204">
        <f>AVERAGE(O203,O205)</f>
        <v>52.75</v>
      </c>
      <c r="P204">
        <v>67.105999999999995</v>
      </c>
      <c r="Q204">
        <v>2.4310616218737247</v>
      </c>
      <c r="R204">
        <v>6659.5980950333997</v>
      </c>
    </row>
    <row r="205" spans="1:18" x14ac:dyDescent="0.3">
      <c r="A205" t="s">
        <v>18</v>
      </c>
      <c r="B205">
        <v>1999</v>
      </c>
      <c r="C205">
        <v>4644</v>
      </c>
      <c r="D205">
        <f>LN('European water'!M7)</f>
        <v>8.4433313428177819</v>
      </c>
      <c r="E205">
        <v>1315.886</v>
      </c>
      <c r="F205">
        <f t="shared" si="5"/>
        <v>7.1822654819931842</v>
      </c>
      <c r="G205">
        <f>LN('GDP per capita'!W8)</f>
        <v>8.8038144156224547</v>
      </c>
      <c r="H205">
        <v>30</v>
      </c>
      <c r="I205">
        <v>50</v>
      </c>
      <c r="J205">
        <v>81</v>
      </c>
      <c r="K205">
        <v>3524238</v>
      </c>
      <c r="L205">
        <f t="shared" si="6"/>
        <v>15.075174800647591</v>
      </c>
      <c r="M205">
        <v>0.28840764000000002</v>
      </c>
      <c r="N205">
        <v>101.1</v>
      </c>
      <c r="O205">
        <v>53.5</v>
      </c>
      <c r="P205">
        <v>67.046000000000006</v>
      </c>
      <c r="Q205">
        <v>3.1706012682405076</v>
      </c>
      <c r="R205">
        <v>6630.9145655743996</v>
      </c>
    </row>
    <row r="206" spans="1:18" x14ac:dyDescent="0.3">
      <c r="A206" t="s">
        <v>18</v>
      </c>
      <c r="B206">
        <v>2000</v>
      </c>
      <c r="C206">
        <v>3578</v>
      </c>
      <c r="D206">
        <f>LN('European water'!M8)</f>
        <v>8.1825592640686651</v>
      </c>
      <c r="E206">
        <v>1021.749</v>
      </c>
      <c r="F206">
        <f t="shared" si="5"/>
        <v>6.9292711437309151</v>
      </c>
      <c r="G206">
        <f>LN('GDP per capita'!W9)</f>
        <v>8.7994980171921249</v>
      </c>
      <c r="H206">
        <v>30</v>
      </c>
      <c r="I206">
        <v>50</v>
      </c>
      <c r="J206">
        <v>81</v>
      </c>
      <c r="K206">
        <v>3499536</v>
      </c>
      <c r="L206">
        <f t="shared" si="6"/>
        <v>15.068140946242702</v>
      </c>
      <c r="M206">
        <v>0.30787317400000003</v>
      </c>
      <c r="N206">
        <v>118.28</v>
      </c>
      <c r="O206">
        <f>AVERAGE(O205,O208)</f>
        <v>55.45</v>
      </c>
      <c r="P206">
        <v>66.986000000000004</v>
      </c>
      <c r="Q206">
        <v>3.0572790216707131</v>
      </c>
      <c r="R206">
        <v>6933.5878691092603</v>
      </c>
    </row>
    <row r="207" spans="1:18" x14ac:dyDescent="0.3">
      <c r="A207" t="s">
        <v>18</v>
      </c>
      <c r="B207">
        <v>2001</v>
      </c>
      <c r="C207">
        <v>2768</v>
      </c>
      <c r="D207">
        <f>LN('European water'!M9)</f>
        <v>7.92588031673756</v>
      </c>
      <c r="E207">
        <v>796.86210000000005</v>
      </c>
      <c r="F207">
        <f t="shared" si="5"/>
        <v>6.6806816399804658</v>
      </c>
      <c r="G207">
        <f>LN('GDP per capita'!W10)</f>
        <v>8.8441326882381937</v>
      </c>
      <c r="H207">
        <v>38</v>
      </c>
      <c r="I207">
        <v>50</v>
      </c>
      <c r="J207">
        <v>82.8</v>
      </c>
      <c r="K207">
        <v>3470818</v>
      </c>
      <c r="L207">
        <f t="shared" si="6"/>
        <v>15.059900859012261</v>
      </c>
      <c r="M207">
        <v>0.32977930500000002</v>
      </c>
      <c r="N207">
        <v>96.75</v>
      </c>
      <c r="O207">
        <f>AVERAGE(O206,O208)</f>
        <v>56.424999999999997</v>
      </c>
      <c r="P207">
        <v>66.918999999999997</v>
      </c>
      <c r="Q207">
        <v>2.2698788469572482</v>
      </c>
      <c r="R207">
        <v>7447.0774529476903</v>
      </c>
    </row>
    <row r="208" spans="1:18" x14ac:dyDescent="0.3">
      <c r="A208" t="s">
        <v>18</v>
      </c>
      <c r="B208">
        <v>2002</v>
      </c>
      <c r="C208">
        <v>3126.3</v>
      </c>
      <c r="D208">
        <f>LN('European water'!M10)</f>
        <v>8.0476054756664919</v>
      </c>
      <c r="E208">
        <v>907.55160000000001</v>
      </c>
      <c r="F208">
        <f t="shared" si="5"/>
        <v>6.8107504240266978</v>
      </c>
      <c r="G208">
        <f>LN('GDP per capita'!W11)</f>
        <v>8.9155769462135215</v>
      </c>
      <c r="H208">
        <v>41</v>
      </c>
      <c r="I208">
        <v>50</v>
      </c>
      <c r="J208">
        <v>82.8</v>
      </c>
      <c r="K208">
        <v>3443067</v>
      </c>
      <c r="L208">
        <f t="shared" si="6"/>
        <v>15.051873201904776</v>
      </c>
      <c r="M208">
        <v>0.31908101799999999</v>
      </c>
      <c r="N208">
        <v>116.52</v>
      </c>
      <c r="O208">
        <v>57.4</v>
      </c>
      <c r="P208">
        <v>66.828000000000003</v>
      </c>
      <c r="Q208">
        <v>2.0469527003585055</v>
      </c>
      <c r="R208">
        <v>8014.6369089391801</v>
      </c>
    </row>
    <row r="209" spans="1:18" x14ac:dyDescent="0.3">
      <c r="A209" t="s">
        <v>18</v>
      </c>
      <c r="B209">
        <v>2003</v>
      </c>
      <c r="C209">
        <v>3327.3</v>
      </c>
      <c r="D209">
        <f>LN('European water'!M11)</f>
        <v>8.1099164432788058</v>
      </c>
      <c r="E209">
        <v>974.50040000000001</v>
      </c>
      <c r="F209">
        <f t="shared" si="5"/>
        <v>6.8819249294144376</v>
      </c>
      <c r="G209">
        <f>LN('GDP per capita'!W12)</f>
        <v>8.9890247625751147</v>
      </c>
      <c r="H209">
        <v>48</v>
      </c>
      <c r="I209">
        <v>50</v>
      </c>
      <c r="J209">
        <v>80.400000000000006</v>
      </c>
      <c r="K209">
        <v>3415213</v>
      </c>
      <c r="L209">
        <f t="shared" si="6"/>
        <v>15.043750420930708</v>
      </c>
      <c r="M209">
        <v>0.32650923799999998</v>
      </c>
      <c r="N209">
        <v>124.05</v>
      </c>
      <c r="O209">
        <v>59.1</v>
      </c>
      <c r="P209">
        <v>66.736999999999995</v>
      </c>
      <c r="Q209">
        <v>1.7261525387720418</v>
      </c>
      <c r="R209">
        <v>8931.5195350736903</v>
      </c>
    </row>
    <row r="210" spans="1:18" x14ac:dyDescent="0.3">
      <c r="A210" t="s">
        <v>18</v>
      </c>
      <c r="B210">
        <v>2004</v>
      </c>
      <c r="C210">
        <v>3278.2</v>
      </c>
      <c r="D210">
        <f>LN('European water'!M12)</f>
        <v>8.09504977025526</v>
      </c>
      <c r="E210">
        <v>969.55719999999997</v>
      </c>
      <c r="F210">
        <f t="shared" si="5"/>
        <v>6.8768394724265756</v>
      </c>
      <c r="G210">
        <f>LN('GDP per capita'!W13)</f>
        <v>9.0973418200973946</v>
      </c>
      <c r="H210">
        <v>48</v>
      </c>
      <c r="I210">
        <v>50</v>
      </c>
      <c r="J210">
        <v>80.2</v>
      </c>
      <c r="K210">
        <v>3377075</v>
      </c>
      <c r="L210">
        <f t="shared" si="6"/>
        <v>15.032520508182385</v>
      </c>
      <c r="M210">
        <v>0.33411384900000002</v>
      </c>
      <c r="N210">
        <v>111.67</v>
      </c>
      <c r="O210">
        <f>AVERAGE(O209,O211)</f>
        <v>63.844999999999999</v>
      </c>
      <c r="P210">
        <v>66.646000000000001</v>
      </c>
      <c r="Q210">
        <v>2.24509385665529</v>
      </c>
      <c r="R210">
        <v>9624.0137332886807</v>
      </c>
    </row>
    <row r="211" spans="1:18" x14ac:dyDescent="0.3">
      <c r="A211" t="s">
        <v>18</v>
      </c>
      <c r="B211">
        <v>2005</v>
      </c>
      <c r="C211">
        <v>2364.9</v>
      </c>
      <c r="D211">
        <f>LN('European water'!M13)</f>
        <v>7.7684910167339725</v>
      </c>
      <c r="E211">
        <v>707.15030000000002</v>
      </c>
      <c r="F211">
        <f t="shared" si="5"/>
        <v>6.5612432317045579</v>
      </c>
      <c r="G211">
        <f>LN('GDP per capita'!W14)</f>
        <v>9.172016684636942</v>
      </c>
      <c r="H211">
        <v>47</v>
      </c>
      <c r="I211">
        <v>50</v>
      </c>
      <c r="J211">
        <v>84</v>
      </c>
      <c r="K211">
        <v>3322528</v>
      </c>
      <c r="L211">
        <f t="shared" si="6"/>
        <v>15.016236496923041</v>
      </c>
      <c r="M211">
        <v>0.33309918500000002</v>
      </c>
      <c r="N211">
        <v>114.27</v>
      </c>
      <c r="O211">
        <v>68.59</v>
      </c>
      <c r="P211">
        <v>66.635000000000005</v>
      </c>
      <c r="Q211">
        <v>3.1286853971557407</v>
      </c>
      <c r="R211">
        <v>10537.910373054799</v>
      </c>
    </row>
    <row r="212" spans="1:18" x14ac:dyDescent="0.3">
      <c r="A212" t="s">
        <v>18</v>
      </c>
      <c r="B212">
        <v>2006</v>
      </c>
      <c r="C212">
        <v>2081.1</v>
      </c>
      <c r="D212">
        <f>LN('European water'!M14)</f>
        <v>7.6406518790593649</v>
      </c>
      <c r="E212">
        <v>629.99969999999996</v>
      </c>
      <c r="F212">
        <f t="shared" si="5"/>
        <v>6.4457193431949884</v>
      </c>
      <c r="G212">
        <f>LN('GDP per capita'!W15)</f>
        <v>9.2627345456139505</v>
      </c>
      <c r="H212">
        <v>46</v>
      </c>
      <c r="I212">
        <v>50</v>
      </c>
      <c r="J212">
        <v>82.4</v>
      </c>
      <c r="K212">
        <v>3269909</v>
      </c>
      <c r="L212">
        <f t="shared" si="6"/>
        <v>15.000272713740031</v>
      </c>
      <c r="M212">
        <v>0.35820685699999999</v>
      </c>
      <c r="N212">
        <v>74.06</v>
      </c>
      <c r="O212">
        <v>68.849999999999994</v>
      </c>
      <c r="P212">
        <v>66.706000000000003</v>
      </c>
      <c r="Q212">
        <v>3.2872402086610917</v>
      </c>
      <c r="R212">
        <v>11500.5291506331</v>
      </c>
    </row>
    <row r="213" spans="1:18" x14ac:dyDescent="0.3">
      <c r="A213" t="s">
        <v>18</v>
      </c>
      <c r="B213">
        <v>2007</v>
      </c>
      <c r="C213">
        <v>2269</v>
      </c>
      <c r="D213">
        <f>LN('European water'!M15)</f>
        <v>7.7270944847798413</v>
      </c>
      <c r="E213">
        <v>696.23009999999999</v>
      </c>
      <c r="F213">
        <f t="shared" si="5"/>
        <v>6.5456802091454174</v>
      </c>
      <c r="G213">
        <f>LN('GDP per capita'!W16)</f>
        <v>9.3501483263913023</v>
      </c>
      <c r="H213">
        <v>48</v>
      </c>
      <c r="I213">
        <v>50</v>
      </c>
      <c r="J213">
        <v>86.6</v>
      </c>
      <c r="K213">
        <v>3231294</v>
      </c>
      <c r="L213">
        <f t="shared" si="6"/>
        <v>14.988393234167441</v>
      </c>
      <c r="M213">
        <v>0.35484114</v>
      </c>
      <c r="N213">
        <v>107.77</v>
      </c>
      <c r="O213">
        <v>69.11</v>
      </c>
      <c r="P213">
        <v>66.777000000000001</v>
      </c>
      <c r="Q213">
        <v>3.1254639940608757</v>
      </c>
      <c r="R213">
        <v>12928.2599422279</v>
      </c>
    </row>
    <row r="214" spans="1:18" x14ac:dyDescent="0.3">
      <c r="A214" t="s">
        <v>18</v>
      </c>
      <c r="B214">
        <v>2008</v>
      </c>
      <c r="C214">
        <v>2274.86</v>
      </c>
      <c r="D214">
        <f>LN('European water'!M16)</f>
        <v>7.7296737910299438</v>
      </c>
      <c r="E214">
        <v>708.04719999999998</v>
      </c>
      <c r="F214">
        <f t="shared" si="5"/>
        <v>6.5625107581382629</v>
      </c>
      <c r="G214">
        <f>LN('GDP per capita'!W17)</f>
        <v>9.4671708874761169</v>
      </c>
      <c r="H214">
        <v>48</v>
      </c>
      <c r="I214">
        <v>50</v>
      </c>
      <c r="J214">
        <v>86</v>
      </c>
      <c r="K214">
        <v>3198231</v>
      </c>
      <c r="L214">
        <f t="shared" si="6"/>
        <v>14.978108402412788</v>
      </c>
      <c r="M214">
        <v>0.38719377399999999</v>
      </c>
      <c r="N214">
        <v>123.63</v>
      </c>
      <c r="O214">
        <v>70.12</v>
      </c>
      <c r="P214">
        <v>66.847999999999999</v>
      </c>
      <c r="Q214">
        <v>3.0164328055826517</v>
      </c>
      <c r="R214">
        <v>13405.188237057901</v>
      </c>
    </row>
    <row r="215" spans="1:18" x14ac:dyDescent="0.3">
      <c r="A215" t="s">
        <v>18</v>
      </c>
      <c r="B215">
        <v>2009</v>
      </c>
      <c r="C215">
        <v>2411.87</v>
      </c>
      <c r="D215">
        <f>LN('European water'!M17)</f>
        <v>7.788157659213808</v>
      </c>
      <c r="E215">
        <v>761.49929999999995</v>
      </c>
      <c r="F215">
        <f t="shared" ref="F215:F241" si="7">LN(E215)</f>
        <v>6.6352892530964489</v>
      </c>
      <c r="G215">
        <f>LN('GDP per capita'!W18)</f>
        <v>9.5033970928734366</v>
      </c>
      <c r="H215">
        <v>48</v>
      </c>
      <c r="I215">
        <v>50</v>
      </c>
      <c r="J215">
        <v>70</v>
      </c>
      <c r="K215">
        <v>3162916</v>
      </c>
      <c r="L215">
        <f t="shared" si="6"/>
        <v>14.967004944869064</v>
      </c>
      <c r="M215">
        <v>0.35840512699999999</v>
      </c>
      <c r="N215">
        <v>137.15</v>
      </c>
      <c r="O215">
        <v>71.290000000000006</v>
      </c>
      <c r="P215">
        <v>66.841999999999999</v>
      </c>
      <c r="Q215">
        <v>2.8955815065218875</v>
      </c>
      <c r="R215">
        <v>11546.8222513116</v>
      </c>
    </row>
    <row r="216" spans="1:18" x14ac:dyDescent="0.3">
      <c r="A216" t="s">
        <v>18</v>
      </c>
      <c r="B216">
        <v>2010</v>
      </c>
      <c r="C216">
        <v>761.4</v>
      </c>
      <c r="D216">
        <f>LN('European water'!M18)</f>
        <v>6.6351588439483971</v>
      </c>
      <c r="E216">
        <v>243.74039999999999</v>
      </c>
      <c r="F216">
        <f t="shared" si="7"/>
        <v>5.4961037244869777</v>
      </c>
      <c r="G216">
        <f>LN('GDP per capita'!W19)</f>
        <v>9.3541655483382335</v>
      </c>
      <c r="H216">
        <v>48</v>
      </c>
      <c r="I216">
        <v>55</v>
      </c>
      <c r="J216">
        <v>87.5</v>
      </c>
      <c r="K216">
        <v>3097282</v>
      </c>
      <c r="L216">
        <f t="shared" si="6"/>
        <v>14.946035510670518</v>
      </c>
      <c r="M216">
        <v>0.42625111999999998</v>
      </c>
      <c r="N216">
        <v>106.13</v>
      </c>
      <c r="O216">
        <v>72.239999999999995</v>
      </c>
      <c r="P216">
        <v>66.757000000000005</v>
      </c>
      <c r="Q216">
        <v>10.812975570684822</v>
      </c>
      <c r="R216">
        <v>11984.868569882299</v>
      </c>
    </row>
    <row r="217" spans="1:18" x14ac:dyDescent="0.3">
      <c r="A217" t="s">
        <v>18</v>
      </c>
      <c r="B217">
        <v>2011</v>
      </c>
      <c r="C217">
        <v>631.4</v>
      </c>
      <c r="D217">
        <f>LN('European water'!M19)</f>
        <v>6.4479395761238916</v>
      </c>
      <c r="E217">
        <v>204.77369999999999</v>
      </c>
      <c r="F217">
        <f t="shared" si="7"/>
        <v>5.3219054669503096</v>
      </c>
      <c r="G217">
        <f>LN('GDP per capita'!W20)</f>
        <v>9.3914001805907752</v>
      </c>
      <c r="H217">
        <v>49</v>
      </c>
      <c r="I217">
        <v>60</v>
      </c>
      <c r="J217">
        <v>87.6</v>
      </c>
      <c r="K217">
        <v>3028115</v>
      </c>
      <c r="L217">
        <f t="shared" si="6"/>
        <v>14.923450871682235</v>
      </c>
      <c r="M217">
        <v>0.43225395300000002</v>
      </c>
      <c r="N217">
        <v>128.6</v>
      </c>
      <c r="O217">
        <v>72.95</v>
      </c>
      <c r="P217">
        <v>66.741</v>
      </c>
      <c r="Q217">
        <v>11.304757418747057</v>
      </c>
      <c r="R217">
        <v>12999.426739164899</v>
      </c>
    </row>
    <row r="218" spans="1:18" x14ac:dyDescent="0.3">
      <c r="A218" t="s">
        <v>18</v>
      </c>
      <c r="B218">
        <v>2012</v>
      </c>
      <c r="C218">
        <v>668.72</v>
      </c>
      <c r="D218">
        <f>LN('European water'!M20)</f>
        <v>6.5053654373909007</v>
      </c>
      <c r="E218">
        <v>219.572</v>
      </c>
      <c r="F218">
        <f t="shared" si="7"/>
        <v>5.3916801969522448</v>
      </c>
      <c r="G218">
        <f>LN('GDP per capita'!W21)</f>
        <v>9.4726605384840568</v>
      </c>
      <c r="H218">
        <v>50</v>
      </c>
      <c r="I218">
        <v>60</v>
      </c>
      <c r="J218">
        <v>87.1</v>
      </c>
      <c r="K218">
        <v>2987773</v>
      </c>
      <c r="L218">
        <f t="shared" si="6"/>
        <v>14.910038851800074</v>
      </c>
      <c r="M218">
        <v>0.40867170899999999</v>
      </c>
      <c r="N218">
        <v>169.15</v>
      </c>
      <c r="O218">
        <v>67</v>
      </c>
      <c r="P218">
        <v>66.864000000000004</v>
      </c>
      <c r="Q218">
        <v>9.3398101126076405</v>
      </c>
      <c r="R218">
        <v>13679.1490041819</v>
      </c>
    </row>
    <row r="219" spans="1:18" x14ac:dyDescent="0.3">
      <c r="A219" t="s">
        <v>18</v>
      </c>
      <c r="B219">
        <v>2013</v>
      </c>
      <c r="C219">
        <v>443.1</v>
      </c>
      <c r="D219">
        <f>LN('European water'!M21)</f>
        <v>6.0937954782054442</v>
      </c>
      <c r="E219">
        <v>147.26140000000001</v>
      </c>
      <c r="F219">
        <f t="shared" si="7"/>
        <v>4.9922092388898109</v>
      </c>
      <c r="G219">
        <f>LN('GDP per capita'!W22)</f>
        <v>9.5236279819449425</v>
      </c>
      <c r="H219">
        <v>48</v>
      </c>
      <c r="I219">
        <v>60</v>
      </c>
      <c r="J219">
        <v>86.8</v>
      </c>
      <c r="K219">
        <v>2957689</v>
      </c>
      <c r="L219">
        <f t="shared" si="6"/>
        <v>14.899918778118264</v>
      </c>
      <c r="M219">
        <v>0.40937481100000001</v>
      </c>
      <c r="N219">
        <v>158.85</v>
      </c>
      <c r="O219">
        <v>67</v>
      </c>
      <c r="P219">
        <v>66.986000000000004</v>
      </c>
      <c r="Q219">
        <v>12.363550071191268</v>
      </c>
      <c r="R219">
        <v>14301.7297553804</v>
      </c>
    </row>
    <row r="220" spans="1:18" x14ac:dyDescent="0.3">
      <c r="A220" t="s">
        <v>18</v>
      </c>
      <c r="B220">
        <v>2014</v>
      </c>
      <c r="C220">
        <v>388.62</v>
      </c>
      <c r="D220">
        <f>LN('European water'!M22)</f>
        <v>5.962602002422881</v>
      </c>
      <c r="E220">
        <v>130.7826</v>
      </c>
      <c r="F220">
        <f t="shared" si="7"/>
        <v>4.8735364026512169</v>
      </c>
      <c r="G220">
        <f>LN('GDP per capita'!W23)</f>
        <v>9.5681357708474088</v>
      </c>
      <c r="H220">
        <v>49.9</v>
      </c>
      <c r="I220">
        <v>60</v>
      </c>
      <c r="J220">
        <v>87.8</v>
      </c>
      <c r="K220">
        <v>2932367</v>
      </c>
      <c r="L220">
        <f t="shared" si="6"/>
        <v>14.891320504687561</v>
      </c>
      <c r="M220">
        <v>0.39366854099999998</v>
      </c>
      <c r="N220">
        <v>180.05</v>
      </c>
      <c r="O220">
        <v>69.599999999999994</v>
      </c>
      <c r="P220">
        <v>67.108000000000004</v>
      </c>
      <c r="Q220">
        <v>10.760517799352751</v>
      </c>
      <c r="R220">
        <v>14935.5350183879</v>
      </c>
    </row>
    <row r="221" spans="1:18" x14ac:dyDescent="0.3">
      <c r="A221" t="s">
        <v>18</v>
      </c>
      <c r="B221">
        <v>2015</v>
      </c>
      <c r="C221">
        <v>410.5</v>
      </c>
      <c r="D221">
        <f>LN('European water'!M23)</f>
        <v>6.0173759288924833</v>
      </c>
      <c r="E221">
        <v>140.01259999999999</v>
      </c>
      <c r="F221">
        <f t="shared" si="7"/>
        <v>4.941732418559547</v>
      </c>
      <c r="G221">
        <f>LN('GDP per capita'!W24)</f>
        <v>9.6114985531346502</v>
      </c>
      <c r="H221">
        <v>57</v>
      </c>
      <c r="I221">
        <v>60</v>
      </c>
      <c r="J221">
        <v>88</v>
      </c>
      <c r="K221">
        <v>2904910</v>
      </c>
      <c r="L221">
        <f t="shared" si="6"/>
        <v>14.881912966721099</v>
      </c>
      <c r="M221">
        <f>AVERAGE(M219,M220)</f>
        <v>0.40152167599999999</v>
      </c>
      <c r="N221">
        <v>216.04</v>
      </c>
      <c r="O221">
        <v>72.400000000000006</v>
      </c>
      <c r="P221">
        <v>67.23</v>
      </c>
      <c r="Q221">
        <v>8.1963363081258809</v>
      </c>
      <c r="R221">
        <v>15381.3487334195</v>
      </c>
    </row>
    <row r="222" spans="1:18" x14ac:dyDescent="0.3">
      <c r="A222" t="s">
        <v>17</v>
      </c>
      <c r="B222">
        <v>1996</v>
      </c>
      <c r="C222">
        <v>5696</v>
      </c>
      <c r="D222">
        <f>LN('European water'!L4)</f>
        <v>11.377872915973766</v>
      </c>
      <c r="E222">
        <v>590.02290000000005</v>
      </c>
      <c r="F222">
        <f t="shared" si="7"/>
        <v>6.3801613497058609</v>
      </c>
      <c r="G222">
        <f>LN('GDP per capita'!AE5)</f>
        <v>8.68760390720551</v>
      </c>
      <c r="H222">
        <v>30</v>
      </c>
      <c r="I222">
        <v>50</v>
      </c>
      <c r="J222">
        <v>52</v>
      </c>
      <c r="K222">
        <v>148160042</v>
      </c>
      <c r="L222">
        <f t="shared" si="6"/>
        <v>18.813803612339424</v>
      </c>
      <c r="M222">
        <v>0.37908173099999998</v>
      </c>
      <c r="N222">
        <v>87.17</v>
      </c>
      <c r="O222">
        <f>AVERAGE(O122,O142)</f>
        <v>58.3</v>
      </c>
      <c r="P222">
        <v>73.367000000000004</v>
      </c>
      <c r="Q222">
        <v>18.120321544472361</v>
      </c>
      <c r="R222">
        <v>5714.6293303844004</v>
      </c>
    </row>
    <row r="223" spans="1:18" x14ac:dyDescent="0.3">
      <c r="A223" t="s">
        <v>17</v>
      </c>
      <c r="B223">
        <v>1997</v>
      </c>
      <c r="C223">
        <v>4786</v>
      </c>
      <c r="D223">
        <f>LN('European water'!L5)</f>
        <v>11.348581341406927</v>
      </c>
      <c r="E223">
        <v>574.17570000000001</v>
      </c>
      <c r="F223">
        <f t="shared" si="7"/>
        <v>6.352935447042241</v>
      </c>
      <c r="G223">
        <f>LN('GDP per capita'!AE6)</f>
        <v>8.6507847150501256</v>
      </c>
      <c r="H223">
        <v>30</v>
      </c>
      <c r="I223">
        <v>50</v>
      </c>
      <c r="J223">
        <v>46</v>
      </c>
      <c r="K223">
        <v>147915307</v>
      </c>
      <c r="L223">
        <f t="shared" si="6"/>
        <v>18.812150417930866</v>
      </c>
      <c r="M223">
        <v>0.36274285299999998</v>
      </c>
      <c r="N223">
        <v>97.98</v>
      </c>
      <c r="O223">
        <f t="shared" ref="O223:O241" si="8">AVERAGE(O123,O143)</f>
        <v>59.6</v>
      </c>
      <c r="P223">
        <v>73.363</v>
      </c>
      <c r="Q223">
        <v>18.793673350344587</v>
      </c>
      <c r="R223">
        <v>5804.2169012500399</v>
      </c>
    </row>
    <row r="224" spans="1:18" x14ac:dyDescent="0.3">
      <c r="A224" t="s">
        <v>17</v>
      </c>
      <c r="B224">
        <v>1998</v>
      </c>
      <c r="C224">
        <v>5125</v>
      </c>
      <c r="D224">
        <f>LN('European water'!L6)</f>
        <v>11.326270532652002</v>
      </c>
      <c r="E224">
        <v>562.98299999999995</v>
      </c>
      <c r="F224">
        <f t="shared" si="7"/>
        <v>6.3332494323019182</v>
      </c>
      <c r="G224">
        <f>LN('GDP per capita'!AE7)</f>
        <v>8.6663399842999489</v>
      </c>
      <c r="H224">
        <v>26</v>
      </c>
      <c r="I224">
        <v>50</v>
      </c>
      <c r="J224">
        <v>58.6</v>
      </c>
      <c r="K224">
        <v>147670692</v>
      </c>
      <c r="L224">
        <f t="shared" si="6"/>
        <v>18.810495298563442</v>
      </c>
      <c r="M224">
        <v>0.36525382099999998</v>
      </c>
      <c r="N224">
        <v>65.58</v>
      </c>
      <c r="O224">
        <f t="shared" si="8"/>
        <v>60.9</v>
      </c>
      <c r="P224">
        <v>73.358999999999995</v>
      </c>
      <c r="Q224">
        <v>19.18410920503662</v>
      </c>
      <c r="R224">
        <v>5505.7006876145497</v>
      </c>
    </row>
    <row r="225" spans="1:18" x14ac:dyDescent="0.3">
      <c r="A225" t="s">
        <v>17</v>
      </c>
      <c r="B225">
        <v>1999</v>
      </c>
      <c r="C225">
        <v>4644</v>
      </c>
      <c r="D225">
        <f>LN('European water'!L7)</f>
        <v>11.31525470962905</v>
      </c>
      <c r="E225">
        <v>558.56349999999998</v>
      </c>
      <c r="F225">
        <f t="shared" si="7"/>
        <v>6.3253683094499555</v>
      </c>
      <c r="G225">
        <f>LN('GDP per capita'!AE8)</f>
        <v>8.6135393230942654</v>
      </c>
      <c r="H225">
        <v>23</v>
      </c>
      <c r="I225">
        <v>50</v>
      </c>
      <c r="J225">
        <v>53.2</v>
      </c>
      <c r="K225">
        <v>147214392</v>
      </c>
      <c r="L225">
        <f t="shared" si="6"/>
        <v>18.807400531218835</v>
      </c>
      <c r="M225">
        <v>0.38111942500000001</v>
      </c>
      <c r="N225">
        <v>72.42</v>
      </c>
      <c r="O225">
        <f t="shared" si="8"/>
        <v>63.45</v>
      </c>
      <c r="P225">
        <v>73.353999999999999</v>
      </c>
      <c r="Q225">
        <v>18.985339748056123</v>
      </c>
      <c r="R225">
        <v>5876.2182520774304</v>
      </c>
    </row>
    <row r="226" spans="1:18" x14ac:dyDescent="0.3">
      <c r="A226" t="s">
        <v>17</v>
      </c>
      <c r="B226">
        <v>2000</v>
      </c>
      <c r="C226">
        <v>3578</v>
      </c>
      <c r="D226">
        <f>LN('European water'!L8)</f>
        <v>11.299534205098697</v>
      </c>
      <c r="E226">
        <v>551.81640000000004</v>
      </c>
      <c r="F226">
        <f t="shared" si="7"/>
        <v>6.3132153822549029</v>
      </c>
      <c r="G226">
        <f>LN('GDP per capita'!AE9)</f>
        <v>8.6786686795715529</v>
      </c>
      <c r="H226">
        <v>24</v>
      </c>
      <c r="I226">
        <v>50</v>
      </c>
      <c r="J226">
        <v>52.4</v>
      </c>
      <c r="K226">
        <v>146596557</v>
      </c>
      <c r="L226">
        <f t="shared" si="6"/>
        <v>18.803194861465727</v>
      </c>
      <c r="M226">
        <v>0.38595180600000001</v>
      </c>
      <c r="N226">
        <v>82.27</v>
      </c>
      <c r="O226">
        <f t="shared" si="8"/>
        <v>65.75</v>
      </c>
      <c r="P226">
        <v>73.349999999999994</v>
      </c>
      <c r="Q226">
        <v>18.720249912147391</v>
      </c>
      <c r="R226">
        <v>6491.0860420843901</v>
      </c>
    </row>
    <row r="227" spans="1:18" x14ac:dyDescent="0.3">
      <c r="A227" t="s">
        <v>17</v>
      </c>
      <c r="B227">
        <v>2001</v>
      </c>
      <c r="C227">
        <v>2768</v>
      </c>
      <c r="D227">
        <f>LN('European water'!L9)</f>
        <v>11.273855763105759</v>
      </c>
      <c r="E227">
        <v>539.97239999999999</v>
      </c>
      <c r="F227">
        <f t="shared" si="7"/>
        <v>6.2915180271409916</v>
      </c>
      <c r="G227">
        <f>LN('GDP per capita'!AE10)</f>
        <v>8.7781851365432715</v>
      </c>
      <c r="H227">
        <v>24</v>
      </c>
      <c r="I227">
        <v>50</v>
      </c>
      <c r="J227">
        <v>52.2</v>
      </c>
      <c r="K227">
        <v>145976083</v>
      </c>
      <c r="L227">
        <f t="shared" si="6"/>
        <v>18.798953351184963</v>
      </c>
      <c r="M227">
        <v>0.37481989300000002</v>
      </c>
      <c r="N227">
        <v>93.29</v>
      </c>
      <c r="O227">
        <f t="shared" si="8"/>
        <v>68.2</v>
      </c>
      <c r="P227">
        <v>73.346000000000004</v>
      </c>
      <c r="Q227">
        <v>19.553867898751086</v>
      </c>
      <c r="R227">
        <v>6851.1323633605798</v>
      </c>
    </row>
    <row r="228" spans="1:18" x14ac:dyDescent="0.3">
      <c r="A228" t="s">
        <v>17</v>
      </c>
      <c r="B228">
        <v>2002</v>
      </c>
      <c r="C228">
        <v>3126.3</v>
      </c>
      <c r="D228">
        <f>LN('European water'!L10)</f>
        <v>11.269719502618965</v>
      </c>
      <c r="E228">
        <v>540.03970000000004</v>
      </c>
      <c r="F228">
        <f t="shared" si="7"/>
        <v>6.2916426553744849</v>
      </c>
      <c r="G228">
        <f>LN('GDP per capita'!AE11)</f>
        <v>8.8321692261141163</v>
      </c>
      <c r="H228">
        <v>21</v>
      </c>
      <c r="I228">
        <v>30</v>
      </c>
      <c r="J228">
        <v>57.4</v>
      </c>
      <c r="K228">
        <v>145306046</v>
      </c>
      <c r="L228">
        <f t="shared" si="6"/>
        <v>18.794352738135935</v>
      </c>
      <c r="M228">
        <v>0.31432884</v>
      </c>
      <c r="N228">
        <v>96.12</v>
      </c>
      <c r="O228">
        <f t="shared" si="8"/>
        <v>70.55</v>
      </c>
      <c r="P228">
        <v>73.340999999999994</v>
      </c>
      <c r="Q228">
        <v>18.240729912561619</v>
      </c>
      <c r="R228">
        <v>7206.2118772717804</v>
      </c>
    </row>
    <row r="229" spans="1:18" x14ac:dyDescent="0.3">
      <c r="A229" t="s">
        <v>17</v>
      </c>
      <c r="B229">
        <v>2003</v>
      </c>
      <c r="C229">
        <v>3327.3</v>
      </c>
      <c r="D229">
        <f>LN('European water'!L11)</f>
        <v>11.249675808659033</v>
      </c>
      <c r="E229">
        <v>531.55700000000002</v>
      </c>
      <c r="F229">
        <f t="shared" si="7"/>
        <v>6.2758104356818603</v>
      </c>
      <c r="G229">
        <f>LN('GDP per capita'!AE12)</f>
        <v>8.8826986937722268</v>
      </c>
      <c r="H229">
        <v>23</v>
      </c>
      <c r="I229">
        <v>30</v>
      </c>
      <c r="J229">
        <v>57.4</v>
      </c>
      <c r="K229">
        <v>144648257</v>
      </c>
      <c r="L229">
        <f t="shared" si="6"/>
        <v>18.789815539538498</v>
      </c>
      <c r="M229">
        <v>0.34350450799999999</v>
      </c>
      <c r="N229">
        <v>87.98</v>
      </c>
      <c r="O229">
        <f t="shared" si="8"/>
        <v>71.525000000000006</v>
      </c>
      <c r="P229">
        <v>73.373000000000005</v>
      </c>
      <c r="Q229">
        <v>17.035680849760698</v>
      </c>
      <c r="R229">
        <v>7767.4244273840804</v>
      </c>
    </row>
    <row r="230" spans="1:18" x14ac:dyDescent="0.3">
      <c r="A230" t="s">
        <v>17</v>
      </c>
      <c r="B230">
        <v>2004</v>
      </c>
      <c r="C230">
        <v>3278.2</v>
      </c>
      <c r="D230">
        <f>LN('European water'!L12)</f>
        <v>11.214640715600513</v>
      </c>
      <c r="E230">
        <v>515.1807</v>
      </c>
      <c r="F230">
        <f t="shared" si="7"/>
        <v>6.2445177129083325</v>
      </c>
      <c r="G230">
        <f>LN('GDP per capita'!AE13)</f>
        <v>8.9576939118840606</v>
      </c>
      <c r="H230">
        <v>27</v>
      </c>
      <c r="I230">
        <v>30</v>
      </c>
      <c r="J230">
        <v>63.2</v>
      </c>
      <c r="K230">
        <v>144067054</v>
      </c>
      <c r="L230">
        <f t="shared" si="6"/>
        <v>18.785789401935443</v>
      </c>
      <c r="M230">
        <v>0.33277171900000002</v>
      </c>
      <c r="N230">
        <v>97.04</v>
      </c>
      <c r="O230">
        <f t="shared" si="8"/>
        <v>72.3</v>
      </c>
      <c r="P230">
        <v>73.418000000000006</v>
      </c>
      <c r="Q230">
        <v>18.90763034933676</v>
      </c>
      <c r="R230">
        <v>8360.2668535289795</v>
      </c>
    </row>
    <row r="231" spans="1:18" x14ac:dyDescent="0.3">
      <c r="A231" t="s">
        <v>17</v>
      </c>
      <c r="B231">
        <v>2005</v>
      </c>
      <c r="C231">
        <v>2364.9</v>
      </c>
      <c r="D231">
        <f>LN('European water'!L13)</f>
        <v>11.216754127122462</v>
      </c>
      <c r="E231">
        <v>517.80349999999999</v>
      </c>
      <c r="F231">
        <f t="shared" si="7"/>
        <v>6.2495958266611433</v>
      </c>
      <c r="G231">
        <f>LN('GDP per capita'!AE14)</f>
        <v>9.0312456258478928</v>
      </c>
      <c r="H231">
        <v>27</v>
      </c>
      <c r="I231">
        <v>30</v>
      </c>
      <c r="J231">
        <v>63.2</v>
      </c>
      <c r="K231">
        <v>143518523</v>
      </c>
      <c r="L231">
        <f t="shared" si="6"/>
        <v>18.781974664973198</v>
      </c>
      <c r="M231">
        <v>0.31725949799999997</v>
      </c>
      <c r="N231">
        <v>100.58</v>
      </c>
      <c r="O231">
        <f t="shared" si="8"/>
        <v>73.204999923705998</v>
      </c>
      <c r="P231">
        <v>73.462999999999994</v>
      </c>
      <c r="Q231">
        <v>18.154377974660388</v>
      </c>
      <c r="R231">
        <v>8929.31915919313</v>
      </c>
    </row>
    <row r="232" spans="1:18" x14ac:dyDescent="0.3">
      <c r="A232" t="s">
        <v>17</v>
      </c>
      <c r="B232">
        <v>2006</v>
      </c>
      <c r="C232">
        <v>2081.1</v>
      </c>
      <c r="D232">
        <f>LN('European water'!L14)</f>
        <v>11.215933523192669</v>
      </c>
      <c r="E232">
        <v>518.44460000000004</v>
      </c>
      <c r="F232">
        <f t="shared" si="7"/>
        <v>6.2508331752879744</v>
      </c>
      <c r="G232">
        <f>LN('GDP per capita'!AE15)</f>
        <v>9.0970954289923238</v>
      </c>
      <c r="H232">
        <v>28</v>
      </c>
      <c r="I232">
        <v>30</v>
      </c>
      <c r="J232">
        <v>62.6</v>
      </c>
      <c r="K232">
        <v>143049528</v>
      </c>
      <c r="L232">
        <f t="shared" si="6"/>
        <v>18.778701477909337</v>
      </c>
      <c r="M232">
        <v>0.31239877599999999</v>
      </c>
      <c r="N232">
        <v>102.38</v>
      </c>
      <c r="O232">
        <f t="shared" si="8"/>
        <v>73.575000762939496</v>
      </c>
      <c r="P232">
        <v>73.507999999999996</v>
      </c>
      <c r="Q232">
        <v>17.442308563034214</v>
      </c>
      <c r="R232">
        <v>9693.2052302196407</v>
      </c>
    </row>
    <row r="233" spans="1:18" x14ac:dyDescent="0.3">
      <c r="A233" t="s">
        <v>17</v>
      </c>
      <c r="B233">
        <v>2007</v>
      </c>
      <c r="C233">
        <v>2269</v>
      </c>
      <c r="D233">
        <f>LN('European water'!L15)</f>
        <v>11.220338047629173</v>
      </c>
      <c r="E233">
        <v>521.36170000000004</v>
      </c>
      <c r="F233">
        <f t="shared" si="7"/>
        <v>6.2564440427215864</v>
      </c>
      <c r="G233">
        <f>LN('GDP per capita'!AE16)</f>
        <v>9.1791804273025743</v>
      </c>
      <c r="H233">
        <v>24</v>
      </c>
      <c r="I233">
        <v>30</v>
      </c>
      <c r="J233">
        <v>62.6</v>
      </c>
      <c r="K233">
        <v>142805088</v>
      </c>
      <c r="L233">
        <f t="shared" si="6"/>
        <v>18.776991237487117</v>
      </c>
      <c r="M233">
        <v>0.312773935</v>
      </c>
      <c r="N233">
        <v>105.94</v>
      </c>
      <c r="O233">
        <f t="shared" si="8"/>
        <v>74.819999694823991</v>
      </c>
      <c r="P233">
        <v>73.552999999999997</v>
      </c>
      <c r="Q233">
        <v>17.470709957282374</v>
      </c>
      <c r="R233">
        <v>10535.1277226821</v>
      </c>
    </row>
    <row r="234" spans="1:18" x14ac:dyDescent="0.3">
      <c r="A234" t="s">
        <v>17</v>
      </c>
      <c r="B234">
        <v>2008</v>
      </c>
      <c r="C234">
        <v>2274.86</v>
      </c>
      <c r="D234">
        <f>LN('European water'!L16)</f>
        <v>11.216592750037657</v>
      </c>
      <c r="E234">
        <v>519.6558</v>
      </c>
      <c r="F234">
        <f t="shared" si="7"/>
        <v>6.2531666693307502</v>
      </c>
      <c r="G234">
        <f>LN('GDP per capita'!AE17)</f>
        <v>9.2624704498175845</v>
      </c>
      <c r="H234">
        <v>25</v>
      </c>
      <c r="I234">
        <v>30</v>
      </c>
      <c r="J234">
        <v>44.2</v>
      </c>
      <c r="K234">
        <v>142742350</v>
      </c>
      <c r="L234">
        <f t="shared" si="6"/>
        <v>18.776551814871745</v>
      </c>
      <c r="M234">
        <v>0.31046910999999999</v>
      </c>
      <c r="N234">
        <v>124.81</v>
      </c>
      <c r="O234">
        <f t="shared" si="8"/>
        <v>74.600000381469499</v>
      </c>
      <c r="P234">
        <v>73.597999999999999</v>
      </c>
      <c r="Q234">
        <v>15.866533260274396</v>
      </c>
      <c r="R234">
        <v>11087.822295837899</v>
      </c>
    </row>
    <row r="235" spans="1:18" x14ac:dyDescent="0.3">
      <c r="A235" t="s">
        <v>17</v>
      </c>
      <c r="B235">
        <v>2009</v>
      </c>
      <c r="C235">
        <v>2411.87</v>
      </c>
      <c r="D235">
        <f>LN('European water'!L17)</f>
        <v>11.155035497474952</v>
      </c>
      <c r="E235">
        <v>488.59910000000002</v>
      </c>
      <c r="F235">
        <f t="shared" si="7"/>
        <v>6.1915423168243997</v>
      </c>
      <c r="G235">
        <f>LN('GDP per capita'!AE18)</f>
        <v>9.3136026945911095</v>
      </c>
      <c r="H235">
        <v>23</v>
      </c>
      <c r="I235">
        <v>25</v>
      </c>
      <c r="J235">
        <v>60.8</v>
      </c>
      <c r="K235">
        <v>142785342</v>
      </c>
      <c r="L235">
        <f t="shared" si="6"/>
        <v>18.776852955542363</v>
      </c>
      <c r="M235">
        <v>0.30242375700000002</v>
      </c>
      <c r="N235">
        <v>119.53</v>
      </c>
      <c r="O235">
        <f t="shared" si="8"/>
        <v>75.954999923705998</v>
      </c>
      <c r="P235">
        <v>73.641999999999996</v>
      </c>
      <c r="Q235">
        <v>17.593442722300502</v>
      </c>
      <c r="R235">
        <v>10219.8947422333</v>
      </c>
    </row>
    <row r="236" spans="1:18" x14ac:dyDescent="0.3">
      <c r="A236" t="s">
        <v>17</v>
      </c>
      <c r="B236">
        <v>2010</v>
      </c>
      <c r="C236">
        <v>761.4</v>
      </c>
      <c r="D236">
        <f>LN('European water'!L18)</f>
        <v>11.193890314860425</v>
      </c>
      <c r="E236">
        <v>507.74040000000002</v>
      </c>
      <c r="F236">
        <f t="shared" si="7"/>
        <v>6.2299702933393624</v>
      </c>
      <c r="G236">
        <f>LN('GDP per capita'!AE19)</f>
        <v>9.2320915645102648</v>
      </c>
      <c r="H236">
        <v>21</v>
      </c>
      <c r="I236">
        <v>25</v>
      </c>
      <c r="J236">
        <v>68.400000000000006</v>
      </c>
      <c r="K236">
        <v>142849449</v>
      </c>
      <c r="L236">
        <f t="shared" si="6"/>
        <v>18.777301829440759</v>
      </c>
      <c r="M236">
        <v>0.33413806499999998</v>
      </c>
      <c r="N236">
        <v>82.74</v>
      </c>
      <c r="O236">
        <f t="shared" si="8"/>
        <v>77.465000152588004</v>
      </c>
      <c r="P236">
        <v>73.686999999999998</v>
      </c>
      <c r="Q236">
        <v>16.067988526381217</v>
      </c>
      <c r="R236">
        <v>10674.997202422501</v>
      </c>
    </row>
    <row r="237" spans="1:18" x14ac:dyDescent="0.3">
      <c r="A237" t="s">
        <v>17</v>
      </c>
      <c r="B237">
        <v>2011</v>
      </c>
      <c r="C237">
        <v>631.4</v>
      </c>
      <c r="D237">
        <f>LN('European water'!L19)</f>
        <v>11.136805544056529</v>
      </c>
      <c r="E237">
        <v>479.19929999999999</v>
      </c>
      <c r="F237">
        <f t="shared" si="7"/>
        <v>6.1721165860322262</v>
      </c>
      <c r="G237">
        <f>LN('GDP per capita'!AE20)</f>
        <v>9.2756595760286409</v>
      </c>
      <c r="H237">
        <v>22</v>
      </c>
      <c r="I237">
        <v>25</v>
      </c>
      <c r="J237">
        <v>68.2</v>
      </c>
      <c r="K237">
        <v>142960868</v>
      </c>
      <c r="L237">
        <f t="shared" si="6"/>
        <v>18.778081500425444</v>
      </c>
      <c r="M237">
        <v>0.35124472600000001</v>
      </c>
      <c r="N237">
        <v>130.51</v>
      </c>
      <c r="O237">
        <f t="shared" si="8"/>
        <v>78.439999771118011</v>
      </c>
      <c r="P237">
        <v>73.731999999999999</v>
      </c>
      <c r="Q237">
        <v>15.749652659399182</v>
      </c>
      <c r="R237">
        <v>11125.347704546301</v>
      </c>
    </row>
    <row r="238" spans="1:18" x14ac:dyDescent="0.3">
      <c r="A238" t="s">
        <v>17</v>
      </c>
      <c r="B238">
        <v>2012</v>
      </c>
      <c r="C238">
        <v>668.72</v>
      </c>
      <c r="D238">
        <f>LN('European water'!L20)</f>
        <v>11.101884842528879</v>
      </c>
      <c r="E238">
        <v>462.24880000000002</v>
      </c>
      <c r="F238">
        <f t="shared" si="7"/>
        <v>6.136103274266028</v>
      </c>
      <c r="G238">
        <f>LN('GDP per capita'!AE21)</f>
        <v>9.316981360887274</v>
      </c>
      <c r="H238">
        <v>21</v>
      </c>
      <c r="I238">
        <v>25</v>
      </c>
      <c r="J238">
        <v>68.2</v>
      </c>
      <c r="K238">
        <v>143201676</v>
      </c>
      <c r="L238">
        <f t="shared" si="6"/>
        <v>18.779764516332943</v>
      </c>
      <c r="M238">
        <v>0.34642039000000002</v>
      </c>
      <c r="N238">
        <v>108.27</v>
      </c>
      <c r="O238">
        <f t="shared" si="8"/>
        <v>79.410000228881998</v>
      </c>
      <c r="P238">
        <v>73.790999999999997</v>
      </c>
      <c r="Q238">
        <v>15.514447126332515</v>
      </c>
      <c r="R238">
        <v>11517.5913066251</v>
      </c>
    </row>
    <row r="239" spans="1:18" x14ac:dyDescent="0.3">
      <c r="A239" t="s">
        <v>17</v>
      </c>
      <c r="B239">
        <v>2013</v>
      </c>
      <c r="C239">
        <v>443.1</v>
      </c>
      <c r="D239">
        <f>LN('European water'!L21)</f>
        <v>11.083741270241472</v>
      </c>
      <c r="E239">
        <v>453.37920000000003</v>
      </c>
      <c r="F239">
        <f t="shared" si="7"/>
        <v>6.1167288614145825</v>
      </c>
      <c r="G239">
        <f>LN('GDP per capita'!AE22)</f>
        <v>9.3516308244213739</v>
      </c>
      <c r="H239">
        <v>24</v>
      </c>
      <c r="I239">
        <v>25</v>
      </c>
      <c r="J239">
        <v>77.400000000000006</v>
      </c>
      <c r="K239">
        <v>143506911</v>
      </c>
      <c r="L239">
        <f t="shared" si="6"/>
        <v>18.781893752283025</v>
      </c>
      <c r="M239">
        <v>0.33460180099999998</v>
      </c>
      <c r="N239">
        <v>127.63</v>
      </c>
      <c r="O239">
        <f t="shared" si="8"/>
        <v>79.72</v>
      </c>
      <c r="P239">
        <v>73.863</v>
      </c>
      <c r="Q239">
        <v>17.128676640925729</v>
      </c>
      <c r="R239">
        <v>11699.969430171799</v>
      </c>
    </row>
    <row r="240" spans="1:18" x14ac:dyDescent="0.3">
      <c r="A240" t="s">
        <v>17</v>
      </c>
      <c r="B240">
        <v>2014</v>
      </c>
      <c r="C240">
        <v>388.62</v>
      </c>
      <c r="D240">
        <f>LN('European water'!L22)</f>
        <v>11.079168901197477</v>
      </c>
      <c r="E240">
        <v>450.79559999999998</v>
      </c>
      <c r="F240">
        <f t="shared" si="7"/>
        <v>6.1110140216920783</v>
      </c>
      <c r="G240">
        <f>LN('GDP per capita'!AE23)</f>
        <v>9.3673415079766045</v>
      </c>
      <c r="H240">
        <v>22.1</v>
      </c>
      <c r="I240">
        <v>25</v>
      </c>
      <c r="J240">
        <v>74.599999999999994</v>
      </c>
      <c r="K240">
        <v>143819666</v>
      </c>
      <c r="L240">
        <f t="shared" si="6"/>
        <v>18.784070753288546</v>
      </c>
      <c r="M240">
        <v>0.35154567399999997</v>
      </c>
      <c r="N240">
        <v>137.41</v>
      </c>
      <c r="O240">
        <f t="shared" si="8"/>
        <v>80.295000000000002</v>
      </c>
      <c r="P240">
        <v>73.95</v>
      </c>
      <c r="Q240">
        <v>16.498310793319984</v>
      </c>
      <c r="R240">
        <v>11573.4995748489</v>
      </c>
    </row>
    <row r="241" spans="1:18" x14ac:dyDescent="0.3">
      <c r="A241" t="s">
        <v>17</v>
      </c>
      <c r="B241">
        <v>2015</v>
      </c>
      <c r="C241">
        <v>410.5</v>
      </c>
      <c r="D241">
        <f>LN('European water'!L23)</f>
        <v>11.037515246425192</v>
      </c>
      <c r="E241">
        <v>432.02350000000001</v>
      </c>
      <c r="F241">
        <f t="shared" si="7"/>
        <v>6.0684799849127327</v>
      </c>
      <c r="G241">
        <f>LN('GDP per capita'!AE24)</f>
        <v>9.3564732441892655</v>
      </c>
      <c r="H241">
        <v>28</v>
      </c>
      <c r="I241">
        <v>20</v>
      </c>
      <c r="J241">
        <v>75</v>
      </c>
      <c r="K241">
        <v>144096870</v>
      </c>
      <c r="L241">
        <f t="shared" si="6"/>
        <v>18.785996339706781</v>
      </c>
      <c r="M241">
        <f>AVERAGE(M239,M240)</f>
        <v>0.34307373749999998</v>
      </c>
      <c r="N241">
        <v>143.75</v>
      </c>
      <c r="O241">
        <f t="shared" si="8"/>
        <v>80.8125</v>
      </c>
      <c r="P241">
        <v>74.05</v>
      </c>
      <c r="Q241">
        <v>15.76476859076803</v>
      </c>
      <c r="R241">
        <v>11282.057909523501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C32A-1C7B-46DB-8BA1-323345C8640B}">
  <dimension ref="A2:M44"/>
  <sheetViews>
    <sheetView topLeftCell="J1" workbookViewId="0">
      <selection activeCell="AC13" sqref="AC13"/>
    </sheetView>
  </sheetViews>
  <sheetFormatPr defaultRowHeight="14.4" x14ac:dyDescent="0.3"/>
  <sheetData>
    <row r="2" spans="1:13" x14ac:dyDescent="0.3">
      <c r="A2" t="s">
        <v>8</v>
      </c>
      <c r="B2" t="s">
        <v>7</v>
      </c>
      <c r="C2" t="s">
        <v>9</v>
      </c>
      <c r="D2" t="s">
        <v>10</v>
      </c>
      <c r="E2" t="s">
        <v>25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3">
      <c r="A3">
        <v>1995</v>
      </c>
      <c r="B3">
        <v>8247.7999999999993</v>
      </c>
      <c r="C3">
        <v>2743.2</v>
      </c>
      <c r="D3">
        <v>887</v>
      </c>
      <c r="E3">
        <v>35510.221680000002</v>
      </c>
      <c r="F3">
        <v>6054.4</v>
      </c>
      <c r="G3">
        <v>12924.2</v>
      </c>
      <c r="H3">
        <v>1386</v>
      </c>
      <c r="I3">
        <v>33288</v>
      </c>
      <c r="J3">
        <v>1780</v>
      </c>
      <c r="K3">
        <v>417.6</v>
      </c>
      <c r="L3">
        <v>91921</v>
      </c>
      <c r="M3">
        <v>4582</v>
      </c>
    </row>
    <row r="4" spans="1:13" x14ac:dyDescent="0.3">
      <c r="A4">
        <v>1996</v>
      </c>
      <c r="B4">
        <v>7551.5</v>
      </c>
      <c r="C4">
        <v>2569.6999999999998</v>
      </c>
      <c r="D4">
        <v>961</v>
      </c>
      <c r="E4">
        <v>32929.832520000004</v>
      </c>
      <c r="F4">
        <v>6010.8</v>
      </c>
      <c r="G4">
        <v>12892.3</v>
      </c>
      <c r="H4">
        <v>1371</v>
      </c>
      <c r="I4">
        <f>AVERAGE(I3,I5)</f>
        <v>33945.25</v>
      </c>
      <c r="J4">
        <v>1630</v>
      </c>
      <c r="K4">
        <v>403.3</v>
      </c>
      <c r="L4">
        <v>87367</v>
      </c>
      <c r="M4">
        <v>5696</v>
      </c>
    </row>
    <row r="5" spans="1:13" x14ac:dyDescent="0.3">
      <c r="A5">
        <v>1997</v>
      </c>
      <c r="B5">
        <v>7689.7</v>
      </c>
      <c r="C5">
        <v>2492.5</v>
      </c>
      <c r="D5">
        <v>932.5</v>
      </c>
      <c r="E5">
        <v>30349.443360000001</v>
      </c>
      <c r="F5">
        <v>5767.4</v>
      </c>
      <c r="G5">
        <v>12798.9</v>
      </c>
      <c r="H5">
        <v>1310</v>
      </c>
      <c r="I5">
        <v>34602.5</v>
      </c>
      <c r="J5">
        <v>1628</v>
      </c>
      <c r="K5">
        <v>362.9</v>
      </c>
      <c r="L5">
        <v>84845</v>
      </c>
      <c r="M5">
        <v>4786</v>
      </c>
    </row>
    <row r="6" spans="1:13" x14ac:dyDescent="0.3">
      <c r="A6">
        <v>1998</v>
      </c>
      <c r="B6">
        <v>7479.8</v>
      </c>
      <c r="C6">
        <v>2276.8000000000002</v>
      </c>
      <c r="D6">
        <v>753.8</v>
      </c>
      <c r="E6">
        <v>32470.23242</v>
      </c>
      <c r="F6">
        <v>5771.4</v>
      </c>
      <c r="G6">
        <v>12245.4</v>
      </c>
      <c r="H6">
        <v>1226</v>
      </c>
      <c r="I6">
        <v>36838.6</v>
      </c>
      <c r="J6">
        <v>1598</v>
      </c>
      <c r="K6">
        <v>343.8</v>
      </c>
      <c r="L6">
        <v>82973</v>
      </c>
      <c r="M6">
        <v>5125</v>
      </c>
    </row>
    <row r="7" spans="1:13" x14ac:dyDescent="0.3">
      <c r="A7">
        <v>1999</v>
      </c>
      <c r="B7">
        <v>7211.7</v>
      </c>
      <c r="C7">
        <v>1975.8</v>
      </c>
      <c r="D7">
        <v>700.9</v>
      </c>
      <c r="E7">
        <v>32293</v>
      </c>
      <c r="F7">
        <v>5540</v>
      </c>
      <c r="G7">
        <v>12245.5</v>
      </c>
      <c r="H7">
        <v>1162</v>
      </c>
      <c r="I7">
        <v>38280.9</v>
      </c>
      <c r="J7">
        <v>1527</v>
      </c>
      <c r="K7">
        <v>307.3</v>
      </c>
      <c r="L7">
        <v>82064</v>
      </c>
      <c r="M7">
        <v>4644</v>
      </c>
    </row>
    <row r="8" spans="1:13" x14ac:dyDescent="0.3">
      <c r="A8">
        <v>2000</v>
      </c>
      <c r="B8">
        <v>7536.2</v>
      </c>
      <c r="C8">
        <v>1918</v>
      </c>
      <c r="D8">
        <v>726.2</v>
      </c>
      <c r="E8">
        <v>32715.4</v>
      </c>
      <c r="F8">
        <v>6621</v>
      </c>
      <c r="G8">
        <v>11993.8</v>
      </c>
      <c r="H8">
        <v>1171.5</v>
      </c>
      <c r="I8">
        <v>36537.4</v>
      </c>
      <c r="J8">
        <v>1471</v>
      </c>
      <c r="K8">
        <v>276.5</v>
      </c>
      <c r="L8">
        <v>80784</v>
      </c>
      <c r="M8">
        <v>3578</v>
      </c>
    </row>
    <row r="9" spans="1:13" x14ac:dyDescent="0.3">
      <c r="A9">
        <v>2001</v>
      </c>
      <c r="B9">
        <v>6995</v>
      </c>
      <c r="C9">
        <v>1838.7</v>
      </c>
      <c r="D9">
        <v>707.5</v>
      </c>
      <c r="E9">
        <v>33544.199999999997</v>
      </c>
      <c r="F9">
        <v>6700</v>
      </c>
      <c r="G9">
        <v>11598.7</v>
      </c>
      <c r="H9">
        <v>1138.5</v>
      </c>
      <c r="I9">
        <v>36120</v>
      </c>
      <c r="J9">
        <v>1471.1</v>
      </c>
      <c r="K9">
        <v>257.7</v>
      </c>
      <c r="L9">
        <v>78736</v>
      </c>
      <c r="M9">
        <v>2768</v>
      </c>
    </row>
    <row r="10" spans="1:13" x14ac:dyDescent="0.3">
      <c r="A10">
        <v>2002</v>
      </c>
      <c r="B10">
        <v>6738.4</v>
      </c>
      <c r="C10">
        <v>1908.2</v>
      </c>
      <c r="D10">
        <v>667.9</v>
      </c>
      <c r="E10">
        <v>32362.700000000004</v>
      </c>
      <c r="F10">
        <v>6538</v>
      </c>
      <c r="G10">
        <v>11728.2</v>
      </c>
      <c r="H10">
        <v>1094</v>
      </c>
      <c r="I10">
        <v>35939.599999999999</v>
      </c>
      <c r="J10">
        <v>1413.2</v>
      </c>
      <c r="K10">
        <v>256.3</v>
      </c>
      <c r="L10">
        <v>78411</v>
      </c>
      <c r="M10">
        <v>3126.3</v>
      </c>
    </row>
    <row r="11" spans="1:13" x14ac:dyDescent="0.3">
      <c r="A11">
        <v>2003</v>
      </c>
      <c r="B11">
        <v>6665.9</v>
      </c>
      <c r="C11">
        <v>2116.1</v>
      </c>
      <c r="D11">
        <v>651.20000000000005</v>
      </c>
      <c r="E11">
        <v>35397</v>
      </c>
      <c r="F11">
        <v>6227.3999000000003</v>
      </c>
      <c r="G11">
        <v>11547.7</v>
      </c>
      <c r="H11">
        <v>1040.5999999999999</v>
      </c>
      <c r="I11">
        <v>36598.199999999997</v>
      </c>
      <c r="J11">
        <v>1703.7</v>
      </c>
      <c r="K11">
        <v>254.4</v>
      </c>
      <c r="L11">
        <v>76855</v>
      </c>
      <c r="M11">
        <v>3327.3</v>
      </c>
    </row>
    <row r="12" spans="1:13" x14ac:dyDescent="0.3">
      <c r="A12">
        <v>2004</v>
      </c>
      <c r="B12">
        <v>6447.1</v>
      </c>
      <c r="C12">
        <v>2028</v>
      </c>
      <c r="D12">
        <v>677.2</v>
      </c>
      <c r="E12">
        <v>33714.6</v>
      </c>
      <c r="F12">
        <v>5817.5</v>
      </c>
      <c r="G12">
        <v>11476.9</v>
      </c>
      <c r="H12">
        <f>AVERAGE(H11,H13)</f>
        <v>973.69999999999993</v>
      </c>
      <c r="I12">
        <v>36079.9</v>
      </c>
      <c r="J12">
        <v>1749.5</v>
      </c>
      <c r="K12">
        <v>229.6</v>
      </c>
      <c r="L12">
        <v>74209</v>
      </c>
      <c r="M12">
        <v>3278.2</v>
      </c>
    </row>
    <row r="13" spans="1:13" x14ac:dyDescent="0.3">
      <c r="A13">
        <v>2005</v>
      </c>
      <c r="B13">
        <v>6388.7</v>
      </c>
      <c r="C13">
        <v>1948.9</v>
      </c>
      <c r="D13">
        <v>643.79999999999995</v>
      </c>
      <c r="E13">
        <v>33872.5</v>
      </c>
      <c r="F13">
        <v>4928.6000000000004</v>
      </c>
      <c r="G13">
        <v>11521.9</v>
      </c>
      <c r="H13">
        <v>906.8</v>
      </c>
      <c r="I13">
        <v>38029.800000000003</v>
      </c>
      <c r="J13">
        <v>1578</v>
      </c>
      <c r="K13">
        <v>237.8</v>
      </c>
      <c r="L13">
        <v>74366</v>
      </c>
      <c r="M13">
        <v>2364.9</v>
      </c>
    </row>
    <row r="14" spans="1:13" x14ac:dyDescent="0.3">
      <c r="A14">
        <v>2006</v>
      </c>
      <c r="B14">
        <v>6444.8</v>
      </c>
      <c r="C14">
        <v>1936.9</v>
      </c>
      <c r="D14">
        <v>675.8</v>
      </c>
      <c r="E14">
        <v>32552.2</v>
      </c>
      <c r="F14">
        <v>4916.6000000000004</v>
      </c>
      <c r="G14">
        <v>12407</v>
      </c>
      <c r="H14">
        <v>763</v>
      </c>
      <c r="I14">
        <v>36328.199999999997</v>
      </c>
      <c r="J14">
        <v>1560.2</v>
      </c>
      <c r="K14">
        <v>208.9</v>
      </c>
      <c r="L14">
        <v>74305</v>
      </c>
      <c r="M14">
        <v>2081.1</v>
      </c>
    </row>
    <row r="15" spans="1:13" x14ac:dyDescent="0.3">
      <c r="A15">
        <v>2007</v>
      </c>
      <c r="B15">
        <v>6217.1</v>
      </c>
      <c r="C15">
        <v>1969.3</v>
      </c>
      <c r="D15">
        <v>570.6</v>
      </c>
      <c r="E15">
        <v>31410.04</v>
      </c>
      <c r="F15">
        <v>5278.7</v>
      </c>
      <c r="G15">
        <v>12027</v>
      </c>
      <c r="H15">
        <v>688</v>
      </c>
      <c r="I15">
        <v>35573</v>
      </c>
      <c r="J15">
        <v>1834.3</v>
      </c>
      <c r="K15">
        <v>218.38</v>
      </c>
      <c r="L15">
        <v>74633</v>
      </c>
      <c r="M15">
        <v>2269</v>
      </c>
    </row>
    <row r="16" spans="1:13" x14ac:dyDescent="0.3">
      <c r="A16">
        <v>2008</v>
      </c>
      <c r="B16">
        <v>6129.2</v>
      </c>
      <c r="C16">
        <v>1988.3</v>
      </c>
      <c r="D16">
        <v>696</v>
      </c>
      <c r="E16">
        <v>29203.4</v>
      </c>
      <c r="F16">
        <v>5431.6</v>
      </c>
      <c r="G16">
        <v>11364.9</v>
      </c>
      <c r="H16">
        <v>663.7</v>
      </c>
      <c r="I16">
        <v>35373</v>
      </c>
      <c r="J16">
        <v>1605.3</v>
      </c>
      <c r="K16">
        <v>228.83</v>
      </c>
      <c r="L16">
        <v>74354</v>
      </c>
      <c r="M16">
        <v>2274.86</v>
      </c>
    </row>
    <row r="17" spans="1:13" x14ac:dyDescent="0.3">
      <c r="A17">
        <v>2009</v>
      </c>
      <c r="B17">
        <v>6005.4</v>
      </c>
      <c r="C17">
        <v>1947.2</v>
      </c>
      <c r="D17">
        <v>659.7</v>
      </c>
      <c r="E17">
        <v>29585.29</v>
      </c>
      <c r="F17">
        <v>6342.1</v>
      </c>
      <c r="G17">
        <v>11517.3</v>
      </c>
      <c r="H17">
        <v>628.1</v>
      </c>
      <c r="I17">
        <v>36122</v>
      </c>
      <c r="J17">
        <v>1388</v>
      </c>
      <c r="K17">
        <v>394.91</v>
      </c>
      <c r="L17">
        <v>69915</v>
      </c>
      <c r="M17">
        <v>2411.87</v>
      </c>
    </row>
    <row r="18" spans="1:13" x14ac:dyDescent="0.3">
      <c r="A18">
        <v>2010</v>
      </c>
      <c r="B18">
        <v>5953.12</v>
      </c>
      <c r="C18">
        <v>1950.7</v>
      </c>
      <c r="D18">
        <v>808.9</v>
      </c>
      <c r="E18">
        <v>28338.85</v>
      </c>
      <c r="F18">
        <v>5370</v>
      </c>
      <c r="G18">
        <v>11644.9</v>
      </c>
      <c r="H18">
        <v>600.70000000000005</v>
      </c>
      <c r="I18">
        <v>35310</v>
      </c>
      <c r="J18">
        <v>1842</v>
      </c>
      <c r="K18">
        <v>275.2</v>
      </c>
      <c r="L18">
        <v>72685</v>
      </c>
      <c r="M18">
        <v>761.4</v>
      </c>
    </row>
    <row r="19" spans="1:13" x14ac:dyDescent="0.3">
      <c r="A19">
        <v>2011</v>
      </c>
      <c r="B19">
        <v>5082.3500000000004</v>
      </c>
      <c r="C19">
        <v>1886.6</v>
      </c>
      <c r="D19">
        <v>865.7</v>
      </c>
      <c r="E19">
        <v>28316.02</v>
      </c>
      <c r="F19">
        <v>5225</v>
      </c>
      <c r="G19">
        <v>11910.8</v>
      </c>
      <c r="H19">
        <v>593.1</v>
      </c>
      <c r="I19">
        <v>35069.4</v>
      </c>
      <c r="J19">
        <v>1873.8</v>
      </c>
      <c r="K19">
        <v>369.1</v>
      </c>
      <c r="L19">
        <v>68652</v>
      </c>
      <c r="M19">
        <v>631.4</v>
      </c>
    </row>
    <row r="20" spans="1:13" x14ac:dyDescent="0.3">
      <c r="A20">
        <v>2012</v>
      </c>
      <c r="B20">
        <v>5300.53</v>
      </c>
      <c r="C20">
        <v>1840.8</v>
      </c>
      <c r="D20">
        <v>728.5</v>
      </c>
      <c r="E20">
        <v>30008.3</v>
      </c>
      <c r="F20">
        <v>5051</v>
      </c>
      <c r="G20">
        <v>11478.5</v>
      </c>
      <c r="H20">
        <v>665.3</v>
      </c>
      <c r="I20">
        <v>34309.03</v>
      </c>
      <c r="J20">
        <v>1631</v>
      </c>
      <c r="K20">
        <v>260.2</v>
      </c>
      <c r="L20">
        <v>66296</v>
      </c>
      <c r="M20">
        <v>668.72</v>
      </c>
    </row>
    <row r="21" spans="1:13" x14ac:dyDescent="0.3">
      <c r="A21">
        <v>2013</v>
      </c>
      <c r="B21">
        <v>4829.05</v>
      </c>
      <c r="C21">
        <v>1650.4</v>
      </c>
      <c r="D21">
        <v>1009.2999999999998</v>
      </c>
      <c r="E21">
        <v>27828.13</v>
      </c>
      <c r="F21">
        <v>5250.04</v>
      </c>
      <c r="G21">
        <v>11242.7</v>
      </c>
      <c r="H21">
        <v>637.4</v>
      </c>
      <c r="I21">
        <v>32346.240000000002</v>
      </c>
      <c r="J21">
        <v>1747.8</v>
      </c>
      <c r="K21">
        <v>247.8</v>
      </c>
      <c r="L21">
        <v>65104</v>
      </c>
      <c r="M21">
        <v>443.1</v>
      </c>
    </row>
    <row r="22" spans="1:13" x14ac:dyDescent="0.3">
      <c r="A22">
        <v>2014</v>
      </c>
      <c r="B22">
        <v>4556.76</v>
      </c>
      <c r="C22">
        <v>1649.7</v>
      </c>
      <c r="D22">
        <v>989.2</v>
      </c>
      <c r="E22">
        <v>27075.119999999999</v>
      </c>
      <c r="F22">
        <v>3922.6</v>
      </c>
      <c r="G22">
        <v>11308.5</v>
      </c>
      <c r="H22">
        <v>559.29999999999995</v>
      </c>
      <c r="I22">
        <v>32916.410000000003</v>
      </c>
      <c r="J22">
        <v>1724</v>
      </c>
      <c r="K22">
        <v>168.38</v>
      </c>
      <c r="L22">
        <v>64807</v>
      </c>
      <c r="M22">
        <v>388.62</v>
      </c>
    </row>
    <row r="23" spans="1:13" x14ac:dyDescent="0.3">
      <c r="A23">
        <v>2015</v>
      </c>
      <c r="B23">
        <v>3994.12</v>
      </c>
      <c r="C23">
        <v>1603.1</v>
      </c>
      <c r="D23">
        <v>811.8</v>
      </c>
      <c r="E23">
        <v>28122.42</v>
      </c>
      <c r="F23">
        <v>4029.66</v>
      </c>
      <c r="G23">
        <v>11093.5</v>
      </c>
      <c r="H23">
        <v>573.6</v>
      </c>
      <c r="I23">
        <v>31556.22</v>
      </c>
      <c r="J23">
        <v>1616</v>
      </c>
      <c r="K23">
        <v>176.61</v>
      </c>
      <c r="L23">
        <v>62163</v>
      </c>
      <c r="M23">
        <v>410.5</v>
      </c>
    </row>
    <row r="25" spans="1:13" x14ac:dyDescent="0.3">
      <c r="E25">
        <f>LN(E4)</f>
        <v>10.402134289417605</v>
      </c>
    </row>
    <row r="26" spans="1:13" x14ac:dyDescent="0.3">
      <c r="E26">
        <f t="shared" ref="E26:E44" si="0">LN(E5)</f>
        <v>10.320533455627524</v>
      </c>
    </row>
    <row r="27" spans="1:13" x14ac:dyDescent="0.3">
      <c r="E27">
        <f t="shared" si="0"/>
        <v>10.388079023063266</v>
      </c>
    </row>
    <row r="28" spans="1:13" x14ac:dyDescent="0.3">
      <c r="E28">
        <f t="shared" si="0"/>
        <v>10.382605767457697</v>
      </c>
    </row>
    <row r="29" spans="1:13" x14ac:dyDescent="0.3">
      <c r="E29">
        <f t="shared" si="0"/>
        <v>10.395601194036367</v>
      </c>
    </row>
    <row r="30" spans="1:13" x14ac:dyDescent="0.3">
      <c r="E30">
        <f t="shared" si="0"/>
        <v>10.420619251150974</v>
      </c>
    </row>
    <row r="31" spans="1:13" x14ac:dyDescent="0.3">
      <c r="E31">
        <f t="shared" si="0"/>
        <v>10.384761804032973</v>
      </c>
    </row>
    <row r="32" spans="1:13" x14ac:dyDescent="0.3">
      <c r="E32">
        <f t="shared" si="0"/>
        <v>10.474382349768028</v>
      </c>
    </row>
    <row r="33" spans="5:5" x14ac:dyDescent="0.3">
      <c r="E33">
        <f t="shared" si="0"/>
        <v>10.425686256942882</v>
      </c>
    </row>
    <row r="34" spans="5:5" x14ac:dyDescent="0.3">
      <c r="E34">
        <f t="shared" si="0"/>
        <v>10.430358754720586</v>
      </c>
    </row>
    <row r="35" spans="5:5" x14ac:dyDescent="0.3">
      <c r="E35">
        <f t="shared" si="0"/>
        <v>10.390600233678381</v>
      </c>
    </row>
    <row r="36" spans="5:5" x14ac:dyDescent="0.3">
      <c r="E36">
        <f t="shared" si="0"/>
        <v>10.354882866011664</v>
      </c>
    </row>
    <row r="37" spans="5:5" x14ac:dyDescent="0.3">
      <c r="E37">
        <f t="shared" si="0"/>
        <v>10.282040419834118</v>
      </c>
    </row>
    <row r="38" spans="5:5" x14ac:dyDescent="0.3">
      <c r="E38">
        <f t="shared" si="0"/>
        <v>10.295032557327414</v>
      </c>
    </row>
    <row r="39" spans="5:5" x14ac:dyDescent="0.3">
      <c r="E39">
        <f t="shared" si="0"/>
        <v>10.251988933733967</v>
      </c>
    </row>
    <row r="40" spans="5:5" x14ac:dyDescent="0.3">
      <c r="E40">
        <f t="shared" si="0"/>
        <v>10.251183001208283</v>
      </c>
    </row>
    <row r="41" spans="5:5" x14ac:dyDescent="0.3">
      <c r="E41">
        <f t="shared" si="0"/>
        <v>10.309229289045794</v>
      </c>
    </row>
    <row r="42" spans="5:5" x14ac:dyDescent="0.3">
      <c r="E42">
        <f t="shared" si="0"/>
        <v>10.233802658586452</v>
      </c>
    </row>
    <row r="43" spans="5:5" x14ac:dyDescent="0.3">
      <c r="E43">
        <f t="shared" si="0"/>
        <v>10.206370503992334</v>
      </c>
    </row>
    <row r="44" spans="5:5" x14ac:dyDescent="0.3">
      <c r="E44">
        <f t="shared" si="0"/>
        <v>10.244322401965629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9888-71B0-4DA9-AC98-E1B5FF3A7AB9}">
  <dimension ref="A1:X43"/>
  <sheetViews>
    <sheetView topLeftCell="A28" workbookViewId="0">
      <pane xSplit="1" topLeftCell="B1" activePane="topRight" state="frozen"/>
      <selection pane="topRight" activeCell="E24" sqref="E24:E43"/>
    </sheetView>
  </sheetViews>
  <sheetFormatPr defaultRowHeight="14.4" x14ac:dyDescent="0.3"/>
  <sheetData>
    <row r="1" spans="1:24" x14ac:dyDescent="0.3">
      <c r="B1" t="s">
        <v>49</v>
      </c>
    </row>
    <row r="2" spans="1:24" ht="15.75" customHeight="1" x14ac:dyDescent="0.3">
      <c r="A2" t="s">
        <v>8</v>
      </c>
      <c r="B2" t="s">
        <v>7</v>
      </c>
      <c r="C2" t="s">
        <v>9</v>
      </c>
      <c r="D2" t="s">
        <v>10</v>
      </c>
      <c r="E2" t="s">
        <v>25</v>
      </c>
      <c r="F2" t="s">
        <v>27</v>
      </c>
      <c r="G2" t="s">
        <v>11</v>
      </c>
      <c r="H2" t="s">
        <v>50</v>
      </c>
      <c r="I2" t="s">
        <v>32</v>
      </c>
      <c r="J2" t="s">
        <v>33</v>
      </c>
      <c r="K2" t="s">
        <v>37</v>
      </c>
      <c r="L2" t="s">
        <v>51</v>
      </c>
      <c r="M2" t="s">
        <v>12</v>
      </c>
      <c r="N2" t="s">
        <v>13</v>
      </c>
      <c r="O2" t="s">
        <v>14</v>
      </c>
      <c r="P2" t="s">
        <v>43</v>
      </c>
      <c r="Q2" t="s">
        <v>52</v>
      </c>
      <c r="R2" t="s">
        <v>45</v>
      </c>
      <c r="S2" t="s">
        <v>15</v>
      </c>
      <c r="T2" t="s">
        <v>30</v>
      </c>
      <c r="U2" t="s">
        <v>42</v>
      </c>
      <c r="V2" t="s">
        <v>16</v>
      </c>
      <c r="W2" t="s">
        <v>17</v>
      </c>
      <c r="X2" t="s">
        <v>18</v>
      </c>
    </row>
    <row r="3" spans="1:24" x14ac:dyDescent="0.3">
      <c r="A3">
        <v>1996</v>
      </c>
      <c r="B3">
        <v>739.74300000000005</v>
      </c>
      <c r="C3">
        <v>248.27279999999999</v>
      </c>
      <c r="D3">
        <v>182.8783</v>
      </c>
      <c r="E3">
        <v>551.09799999999996</v>
      </c>
      <c r="F3">
        <v>712.81380000000001</v>
      </c>
      <c r="G3">
        <v>581.73990000000003</v>
      </c>
      <c r="H3">
        <v>599.66690000000006</v>
      </c>
      <c r="J3">
        <v>550.76930000000004</v>
      </c>
      <c r="L3">
        <v>418.10019999999997</v>
      </c>
      <c r="M3">
        <v>334.78089999999997</v>
      </c>
      <c r="N3">
        <v>254.6061</v>
      </c>
      <c r="O3">
        <v>850.47315000000003</v>
      </c>
      <c r="P3">
        <v>307.59010000000001</v>
      </c>
      <c r="Q3">
        <v>363.01330000000002</v>
      </c>
      <c r="R3">
        <v>573.47889999999995</v>
      </c>
      <c r="S3">
        <v>1149.72</v>
      </c>
      <c r="U3">
        <v>166.65280000000001</v>
      </c>
      <c r="V3">
        <v>162.69759999999999</v>
      </c>
      <c r="W3">
        <v>590.02290000000005</v>
      </c>
      <c r="X3">
        <v>1580.5730000000001</v>
      </c>
    </row>
    <row r="4" spans="1:24" x14ac:dyDescent="0.3">
      <c r="A4">
        <v>1997</v>
      </c>
      <c r="B4">
        <v>752.13800000000003</v>
      </c>
      <c r="C4">
        <v>241.09289999999999</v>
      </c>
      <c r="D4">
        <v>176.68639999999999</v>
      </c>
      <c r="E4">
        <v>521.28309999999999</v>
      </c>
      <c r="F4">
        <v>797.28549999999996</v>
      </c>
      <c r="G4">
        <v>559.48109999999997</v>
      </c>
      <c r="H4">
        <v>586.70590000000004</v>
      </c>
      <c r="J4">
        <v>558.12130000000002</v>
      </c>
      <c r="K4">
        <v>745.34670000000006</v>
      </c>
      <c r="M4">
        <v>332.05220000000003</v>
      </c>
      <c r="N4">
        <v>242.98840000000001</v>
      </c>
      <c r="O4">
        <v>864.29989999999998</v>
      </c>
      <c r="P4">
        <v>305.67649999999998</v>
      </c>
      <c r="Q4">
        <v>361.9717</v>
      </c>
      <c r="R4">
        <v>588.87670000000003</v>
      </c>
      <c r="S4">
        <v>1154.8779999999999</v>
      </c>
      <c r="U4">
        <v>164.78360000000001</v>
      </c>
      <c r="V4">
        <v>147.9228</v>
      </c>
      <c r="W4">
        <v>574.17570000000001</v>
      </c>
      <c r="X4">
        <v>1336.905</v>
      </c>
    </row>
    <row r="5" spans="1:24" x14ac:dyDescent="0.3">
      <c r="A5">
        <v>1998</v>
      </c>
      <c r="B5">
        <v>730.64200000000005</v>
      </c>
      <c r="C5">
        <v>220.55080000000001</v>
      </c>
      <c r="D5">
        <v>142.21619999999999</v>
      </c>
      <c r="E5">
        <v>555.57619999999997</v>
      </c>
      <c r="G5">
        <v>561.44200000000001</v>
      </c>
      <c r="H5">
        <v>584.82510000000002</v>
      </c>
      <c r="K5">
        <v>826.12990000000002</v>
      </c>
      <c r="M5">
        <v>317.53289999999998</v>
      </c>
      <c r="N5">
        <v>227.23679999999999</v>
      </c>
      <c r="O5">
        <v>916.34749999999997</v>
      </c>
      <c r="P5">
        <v>305.6078</v>
      </c>
      <c r="Q5">
        <v>361.81380000000001</v>
      </c>
      <c r="R5">
        <v>611.28639999999996</v>
      </c>
      <c r="S5">
        <v>1136.2760000000001</v>
      </c>
      <c r="U5">
        <v>153.26669999999999</v>
      </c>
      <c r="V5">
        <v>141.4495</v>
      </c>
      <c r="W5">
        <v>562.98299999999995</v>
      </c>
      <c r="X5">
        <v>1441.5740000000001</v>
      </c>
    </row>
    <row r="6" spans="1:24" x14ac:dyDescent="0.3">
      <c r="A6">
        <v>1999</v>
      </c>
      <c r="B6">
        <v>703.22640000000001</v>
      </c>
      <c r="C6">
        <v>191.70590000000001</v>
      </c>
      <c r="D6">
        <v>131.70419999999999</v>
      </c>
      <c r="E6">
        <v>550.09519999999998</v>
      </c>
      <c r="G6">
        <v>540.51859999999999</v>
      </c>
      <c r="H6">
        <v>575.80880000000002</v>
      </c>
      <c r="K6">
        <v>806.20749999999998</v>
      </c>
      <c r="M6">
        <v>317.50529999999998</v>
      </c>
      <c r="N6">
        <v>215.2766</v>
      </c>
      <c r="O6">
        <v>946.27120000000002</v>
      </c>
      <c r="P6">
        <v>305.53019999999998</v>
      </c>
      <c r="Q6">
        <v>359.83</v>
      </c>
      <c r="R6">
        <v>624.52440000000001</v>
      </c>
      <c r="S6">
        <v>1087.77</v>
      </c>
      <c r="U6">
        <v>160.09</v>
      </c>
      <c r="V6">
        <v>127.6114</v>
      </c>
      <c r="W6">
        <v>558.56349999999998</v>
      </c>
      <c r="X6">
        <v>1315.886</v>
      </c>
    </row>
    <row r="7" spans="1:24" x14ac:dyDescent="0.3">
      <c r="A7">
        <v>2000</v>
      </c>
      <c r="B7">
        <v>732.94839999999999</v>
      </c>
      <c r="C7">
        <v>186.4059</v>
      </c>
      <c r="D7">
        <v>135.96209999999999</v>
      </c>
      <c r="E7">
        <v>554.35640000000001</v>
      </c>
      <c r="F7">
        <v>895.53390000000002</v>
      </c>
      <c r="G7">
        <v>647.8152</v>
      </c>
      <c r="H7">
        <v>581.23990000000003</v>
      </c>
      <c r="I7">
        <v>682.00400000000002</v>
      </c>
      <c r="J7">
        <v>435.31720000000001</v>
      </c>
      <c r="K7">
        <v>712.11109999999996</v>
      </c>
      <c r="M7">
        <v>311.06920000000002</v>
      </c>
      <c r="N7">
        <v>216.97620000000001</v>
      </c>
      <c r="O7">
        <v>894.98149999999998</v>
      </c>
      <c r="P7">
        <v>302.64679999999998</v>
      </c>
      <c r="Q7">
        <v>356.89179999999999</v>
      </c>
      <c r="R7">
        <v>690.22559999999999</v>
      </c>
      <c r="S7">
        <v>1051.3810000000001</v>
      </c>
      <c r="T7">
        <v>290.44979999999998</v>
      </c>
      <c r="V7">
        <v>115.9736</v>
      </c>
      <c r="W7">
        <v>551.81640000000004</v>
      </c>
      <c r="X7">
        <v>1021.749</v>
      </c>
    </row>
    <row r="8" spans="1:24" x14ac:dyDescent="0.3">
      <c r="A8">
        <v>2001</v>
      </c>
      <c r="B8">
        <v>677.87459999999999</v>
      </c>
      <c r="C8">
        <v>179.01849999999999</v>
      </c>
      <c r="D8">
        <v>132.04400000000001</v>
      </c>
      <c r="E8">
        <v>564.86800000000005</v>
      </c>
      <c r="F8">
        <v>877.78859999999997</v>
      </c>
      <c r="G8">
        <v>657.28489999999999</v>
      </c>
      <c r="H8">
        <v>579.69579999999996</v>
      </c>
      <c r="I8">
        <v>669.37929999999994</v>
      </c>
      <c r="K8">
        <v>686.25040000000001</v>
      </c>
      <c r="L8">
        <v>556.53869999999995</v>
      </c>
      <c r="M8">
        <v>301.03359999999998</v>
      </c>
      <c r="N8">
        <v>210.83359999999999</v>
      </c>
      <c r="O8">
        <v>874.16510000000005</v>
      </c>
      <c r="P8">
        <v>300.74869999999999</v>
      </c>
      <c r="Q8">
        <v>353.66210000000001</v>
      </c>
      <c r="R8">
        <v>692.45129999999995</v>
      </c>
      <c r="S8">
        <v>1057.03</v>
      </c>
      <c r="T8">
        <v>265.4819</v>
      </c>
      <c r="V8">
        <v>109.25539999999999</v>
      </c>
      <c r="W8">
        <v>539.97239999999999</v>
      </c>
      <c r="X8">
        <v>796.86210000000005</v>
      </c>
    </row>
    <row r="9" spans="1:24" x14ac:dyDescent="0.3">
      <c r="A9">
        <v>2002</v>
      </c>
      <c r="B9">
        <v>650.1182</v>
      </c>
      <c r="C9">
        <v>186.12479999999999</v>
      </c>
      <c r="D9">
        <v>124.3113</v>
      </c>
      <c r="E9">
        <v>541.15110000000004</v>
      </c>
      <c r="F9">
        <v>828.04039999999998</v>
      </c>
      <c r="G9">
        <v>643.04300000000001</v>
      </c>
      <c r="H9">
        <v>578.27980000000002</v>
      </c>
      <c r="I9">
        <v>661.86540000000002</v>
      </c>
      <c r="J9">
        <v>607.56820000000005</v>
      </c>
      <c r="K9">
        <v>714.47080000000005</v>
      </c>
      <c r="M9">
        <v>304.71839999999997</v>
      </c>
      <c r="N9">
        <v>202.58799999999999</v>
      </c>
      <c r="O9">
        <v>857.34630000000004</v>
      </c>
      <c r="P9">
        <v>299.97609999999997</v>
      </c>
      <c r="Q9">
        <v>348.7353</v>
      </c>
      <c r="R9">
        <v>614.26009999999997</v>
      </c>
      <c r="S9">
        <v>1022.035</v>
      </c>
      <c r="T9">
        <v>263.23840000000001</v>
      </c>
      <c r="U9">
        <v>452.48070000000001</v>
      </c>
      <c r="V9">
        <v>109.8807</v>
      </c>
      <c r="W9">
        <v>540.03970000000004</v>
      </c>
      <c r="X9">
        <v>907.55160000000001</v>
      </c>
    </row>
    <row r="10" spans="1:24" x14ac:dyDescent="0.3">
      <c r="A10">
        <v>2003</v>
      </c>
      <c r="B10">
        <v>639.78110000000004</v>
      </c>
      <c r="C10">
        <v>206.6678</v>
      </c>
      <c r="D10">
        <v>120.8843</v>
      </c>
      <c r="E10">
        <v>587.48659999999995</v>
      </c>
      <c r="F10">
        <v>842.8646</v>
      </c>
      <c r="G10">
        <v>614.0607</v>
      </c>
      <c r="H10">
        <v>573.01220000000001</v>
      </c>
      <c r="I10">
        <v>655.12310000000002</v>
      </c>
      <c r="J10">
        <v>604.27800000000002</v>
      </c>
      <c r="K10">
        <v>724.54989999999998</v>
      </c>
      <c r="L10">
        <v>656.7491</v>
      </c>
      <c r="M10">
        <v>300.39420000000001</v>
      </c>
      <c r="N10">
        <v>192.70959999999999</v>
      </c>
      <c r="O10">
        <v>859.18420000000003</v>
      </c>
      <c r="P10">
        <v>298.94650000000001</v>
      </c>
      <c r="Q10">
        <v>356.06389999999999</v>
      </c>
      <c r="R10">
        <v>618.08100000000002</v>
      </c>
      <c r="S10">
        <v>1240.942</v>
      </c>
      <c r="T10">
        <v>267.90370000000001</v>
      </c>
      <c r="U10">
        <v>426.68959999999998</v>
      </c>
      <c r="V10">
        <v>110.3282</v>
      </c>
      <c r="W10">
        <v>531.55700000000002</v>
      </c>
      <c r="X10">
        <v>974.50040000000001</v>
      </c>
    </row>
    <row r="11" spans="1:24" x14ac:dyDescent="0.3">
      <c r="A11">
        <v>2004</v>
      </c>
      <c r="B11">
        <v>615.17439999999999</v>
      </c>
      <c r="C11">
        <v>198.05770000000001</v>
      </c>
      <c r="D11">
        <v>125.3433</v>
      </c>
      <c r="E11">
        <v>555.44849999999997</v>
      </c>
      <c r="F11">
        <v>852.36379999999997</v>
      </c>
      <c r="G11">
        <v>575.16549999999995</v>
      </c>
      <c r="H11">
        <v>566.80769999999995</v>
      </c>
      <c r="I11">
        <v>651.5933</v>
      </c>
      <c r="K11">
        <v>721.74549999999999</v>
      </c>
      <c r="L11">
        <v>717.22170000000006</v>
      </c>
      <c r="M11">
        <v>298.88099999999997</v>
      </c>
      <c r="N11">
        <f>AVERAGE(N10,N12)</f>
        <v>180.3339</v>
      </c>
      <c r="O11">
        <v>833.09349999999995</v>
      </c>
      <c r="P11">
        <v>297.64240000000001</v>
      </c>
      <c r="Q11">
        <v>345.72519999999997</v>
      </c>
      <c r="R11">
        <v>670.07870000000003</v>
      </c>
      <c r="S11">
        <v>1283.0340000000001</v>
      </c>
      <c r="T11">
        <v>281.8723</v>
      </c>
      <c r="U11">
        <v>495.17090000000002</v>
      </c>
      <c r="V11">
        <v>100.74939999999999</v>
      </c>
      <c r="W11">
        <v>515.1807</v>
      </c>
      <c r="X11">
        <v>969.55719999999997</v>
      </c>
    </row>
    <row r="12" spans="1:24" x14ac:dyDescent="0.3">
      <c r="A12">
        <v>2005</v>
      </c>
      <c r="B12">
        <v>605.74279999999999</v>
      </c>
      <c r="C12">
        <v>189.98519999999999</v>
      </c>
      <c r="D12">
        <v>118.745</v>
      </c>
      <c r="E12">
        <v>554.19550000000004</v>
      </c>
      <c r="F12">
        <v>860.05160000000001</v>
      </c>
      <c r="G12">
        <v>488.66059999999999</v>
      </c>
      <c r="H12">
        <v>552.58169999999996</v>
      </c>
      <c r="I12">
        <v>650.11710000000005</v>
      </c>
      <c r="K12">
        <v>721.74220000000003</v>
      </c>
      <c r="L12">
        <v>704.99159999999995</v>
      </c>
      <c r="M12">
        <v>300.29230000000001</v>
      </c>
      <c r="N12">
        <v>167.95820000000001</v>
      </c>
      <c r="O12">
        <v>863.93820000000005</v>
      </c>
      <c r="P12">
        <v>291.08420000000001</v>
      </c>
      <c r="Q12">
        <v>337.09300000000002</v>
      </c>
      <c r="R12">
        <v>658.04740000000004</v>
      </c>
      <c r="S12">
        <v>1164.019</v>
      </c>
      <c r="T12">
        <v>264.64589999999998</v>
      </c>
      <c r="U12">
        <v>462.96300000000002</v>
      </c>
      <c r="V12">
        <v>105.5954</v>
      </c>
      <c r="W12">
        <v>517.80349999999999</v>
      </c>
      <c r="X12">
        <v>707.15030000000002</v>
      </c>
    </row>
    <row r="13" spans="1:24" x14ac:dyDescent="0.3">
      <c r="A13">
        <v>2006</v>
      </c>
      <c r="B13">
        <v>606.88499999999999</v>
      </c>
      <c r="C13">
        <v>188.07390000000001</v>
      </c>
      <c r="D13">
        <v>124.1301</v>
      </c>
      <c r="E13">
        <v>529.22720000000004</v>
      </c>
      <c r="F13">
        <v>860.05160000000001</v>
      </c>
      <c r="G13">
        <v>488.93889999999999</v>
      </c>
      <c r="I13">
        <v>647.13620000000003</v>
      </c>
      <c r="K13">
        <v>718.87260000000003</v>
      </c>
      <c r="L13">
        <v>671.98569999999995</v>
      </c>
      <c r="M13">
        <v>323.48270000000002</v>
      </c>
      <c r="N13">
        <v>141.33099999999999</v>
      </c>
      <c r="O13">
        <v>812.19240000000002</v>
      </c>
      <c r="P13">
        <v>289.24279999999999</v>
      </c>
      <c r="Q13">
        <v>296.10090000000002</v>
      </c>
      <c r="R13">
        <v>635.8279</v>
      </c>
      <c r="S13">
        <v>1156.249</v>
      </c>
      <c r="T13">
        <v>245.03649999999999</v>
      </c>
      <c r="U13">
        <v>452.94959999999998</v>
      </c>
      <c r="V13">
        <v>93.884860000000003</v>
      </c>
      <c r="W13">
        <v>518.44460000000004</v>
      </c>
      <c r="X13">
        <v>629.99969999999996</v>
      </c>
    </row>
    <row r="14" spans="1:24" x14ac:dyDescent="0.3">
      <c r="A14">
        <v>2007</v>
      </c>
      <c r="B14">
        <v>581.16930000000002</v>
      </c>
      <c r="C14">
        <v>190.13200000000001</v>
      </c>
      <c r="D14">
        <v>104.3159</v>
      </c>
      <c r="E14">
        <v>507.68439999999998</v>
      </c>
      <c r="F14">
        <v>860.05160000000001</v>
      </c>
      <c r="G14">
        <v>526.59829999999999</v>
      </c>
      <c r="I14">
        <v>645.78859999999997</v>
      </c>
      <c r="K14">
        <v>723.17669999999998</v>
      </c>
      <c r="L14">
        <v>663.28639999999996</v>
      </c>
      <c r="M14">
        <v>313.58420000000001</v>
      </c>
      <c r="N14">
        <v>127.4383</v>
      </c>
      <c r="O14">
        <v>783.04480000000001</v>
      </c>
      <c r="P14">
        <v>287.13490000000002</v>
      </c>
      <c r="R14">
        <v>570.23919999999998</v>
      </c>
      <c r="S14">
        <v>1364.5060000000001</v>
      </c>
      <c r="T14">
        <v>246.67230000000001</v>
      </c>
      <c r="U14">
        <v>464.88330000000002</v>
      </c>
      <c r="V14">
        <v>99.349930000000001</v>
      </c>
      <c r="W14">
        <v>521.36170000000004</v>
      </c>
      <c r="X14">
        <v>696.23009999999999</v>
      </c>
    </row>
    <row r="15" spans="1:24" x14ac:dyDescent="0.3">
      <c r="A15">
        <v>2008</v>
      </c>
      <c r="B15">
        <v>568.63699999999994</v>
      </c>
      <c r="C15">
        <v>190.71940000000001</v>
      </c>
      <c r="D15">
        <v>126.5977</v>
      </c>
      <c r="E15">
        <v>469.43849999999998</v>
      </c>
      <c r="G15">
        <v>543.60209999999995</v>
      </c>
      <c r="I15">
        <v>641.05229999999995</v>
      </c>
      <c r="K15">
        <v>719.68669999999997</v>
      </c>
      <c r="L15">
        <v>646.28399999999999</v>
      </c>
      <c r="M15">
        <v>296.2944</v>
      </c>
      <c r="N15">
        <v>122.9217</v>
      </c>
      <c r="O15">
        <v>767.8297</v>
      </c>
      <c r="R15">
        <v>596.55119999999999</v>
      </c>
      <c r="S15">
        <v>1197.92</v>
      </c>
      <c r="T15">
        <v>227.18090000000001</v>
      </c>
      <c r="U15">
        <v>514.07479999999998</v>
      </c>
      <c r="V15">
        <v>105.3905</v>
      </c>
      <c r="W15">
        <v>519.6558</v>
      </c>
      <c r="X15">
        <v>708.04719999999998</v>
      </c>
    </row>
    <row r="16" spans="1:24" x14ac:dyDescent="0.3">
      <c r="A16">
        <v>2009</v>
      </c>
      <c r="B16">
        <v>552.98649999999998</v>
      </c>
      <c r="C16">
        <v>185.65710000000001</v>
      </c>
      <c r="D16">
        <v>119.37269999999999</v>
      </c>
      <c r="E16">
        <v>473.03989999999999</v>
      </c>
      <c r="G16">
        <v>636.79280000000006</v>
      </c>
      <c r="I16">
        <v>633.61109999999996</v>
      </c>
      <c r="K16">
        <v>716.55889999999999</v>
      </c>
      <c r="L16">
        <v>686.31020000000001</v>
      </c>
      <c r="M16">
        <v>300.30579999999998</v>
      </c>
      <c r="N16">
        <v>116.29</v>
      </c>
      <c r="O16">
        <v>775.42359999999996</v>
      </c>
      <c r="R16">
        <v>632.77080000000001</v>
      </c>
      <c r="S16">
        <v>1038.817</v>
      </c>
      <c r="T16">
        <v>182.6139</v>
      </c>
      <c r="U16">
        <v>463.51569999999998</v>
      </c>
      <c r="V16">
        <v>184.12569999999999</v>
      </c>
      <c r="W16">
        <v>488.59910000000002</v>
      </c>
      <c r="X16">
        <v>761.49929999999995</v>
      </c>
    </row>
    <row r="17" spans="1:24" x14ac:dyDescent="0.3">
      <c r="A17">
        <v>2010</v>
      </c>
      <c r="B17">
        <v>544.22360000000003</v>
      </c>
      <c r="C17">
        <v>185.1371</v>
      </c>
      <c r="D17">
        <v>145.6207</v>
      </c>
      <c r="E17">
        <v>450.6848</v>
      </c>
      <c r="G17">
        <v>540.92880000000002</v>
      </c>
      <c r="H17">
        <v>6084.3890000000001</v>
      </c>
      <c r="I17">
        <v>633.77560000000005</v>
      </c>
      <c r="K17">
        <v>703.05349999999999</v>
      </c>
      <c r="L17">
        <v>655.23069999999996</v>
      </c>
      <c r="M17">
        <v>303.8082</v>
      </c>
      <c r="N17">
        <v>111.1524</v>
      </c>
      <c r="O17">
        <v>752.3809</v>
      </c>
      <c r="P17">
        <v>299.35570000000001</v>
      </c>
      <c r="R17">
        <v>649.2183</v>
      </c>
      <c r="S17">
        <v>1382.778</v>
      </c>
      <c r="T17">
        <v>182.40110000000001</v>
      </c>
      <c r="U17">
        <v>452.93549999999999</v>
      </c>
      <c r="V17">
        <v>129.8811</v>
      </c>
      <c r="W17">
        <v>507.74040000000002</v>
      </c>
      <c r="X17">
        <v>243.74039999999999</v>
      </c>
    </row>
    <row r="18" spans="1:24" x14ac:dyDescent="0.3">
      <c r="A18">
        <v>2011</v>
      </c>
      <c r="B18">
        <v>461.45069999999998</v>
      </c>
      <c r="C18">
        <v>178.54509999999999</v>
      </c>
      <c r="D18">
        <v>155.06059999999999</v>
      </c>
      <c r="E18">
        <v>447.88080000000002</v>
      </c>
      <c r="F18">
        <v>917.40120000000002</v>
      </c>
      <c r="G18">
        <v>528.00819999999999</v>
      </c>
      <c r="H18">
        <v>6640.41</v>
      </c>
      <c r="I18">
        <v>629.55370000000005</v>
      </c>
      <c r="K18">
        <v>705.19740000000002</v>
      </c>
      <c r="L18">
        <v>608.67139999999995</v>
      </c>
      <c r="M18">
        <v>311.09390000000002</v>
      </c>
      <c r="N18">
        <v>109.6519</v>
      </c>
      <c r="O18">
        <v>744.82249999999999</v>
      </c>
      <c r="S18">
        <v>1411.3030000000001</v>
      </c>
      <c r="T18">
        <v>169.0908</v>
      </c>
      <c r="U18">
        <v>414.52019999999999</v>
      </c>
      <c r="V18">
        <v>176.29830000000001</v>
      </c>
      <c r="W18">
        <v>479.19929999999999</v>
      </c>
      <c r="X18">
        <v>204.77369999999999</v>
      </c>
    </row>
    <row r="19" spans="1:24" x14ac:dyDescent="0.3">
      <c r="A19">
        <v>2012</v>
      </c>
      <c r="B19">
        <v>478.15589999999997</v>
      </c>
      <c r="C19">
        <v>173.9674</v>
      </c>
      <c r="D19">
        <v>129.8365</v>
      </c>
      <c r="E19">
        <v>472.0942</v>
      </c>
      <c r="F19">
        <v>921.50959999999998</v>
      </c>
      <c r="G19">
        <v>512.04549999999995</v>
      </c>
      <c r="H19">
        <v>6740.3239999999996</v>
      </c>
      <c r="I19">
        <v>626.83199999999999</v>
      </c>
      <c r="K19">
        <v>705.47270000000003</v>
      </c>
      <c r="L19">
        <v>639.52549999999997</v>
      </c>
      <c r="M19">
        <v>300.27170000000001</v>
      </c>
      <c r="N19">
        <v>122.86490000000001</v>
      </c>
      <c r="O19">
        <v>729.00130000000001</v>
      </c>
      <c r="Q19">
        <v>250.3493</v>
      </c>
      <c r="R19">
        <v>676.61369999999999</v>
      </c>
      <c r="S19">
        <v>1232.6559999999999</v>
      </c>
      <c r="T19">
        <v>173.0805</v>
      </c>
      <c r="U19">
        <v>379.67309999999998</v>
      </c>
      <c r="V19">
        <v>125.7603</v>
      </c>
      <c r="W19">
        <v>462.24880000000002</v>
      </c>
      <c r="X19">
        <v>219.572</v>
      </c>
    </row>
    <row r="20" spans="1:24" x14ac:dyDescent="0.3">
      <c r="A20">
        <v>2013</v>
      </c>
      <c r="B20">
        <v>432.94299999999998</v>
      </c>
      <c r="C20">
        <v>155.89619999999999</v>
      </c>
      <c r="D20">
        <v>179.0128</v>
      </c>
      <c r="E20">
        <v>435.53910000000002</v>
      </c>
      <c r="F20">
        <v>924.02679999999998</v>
      </c>
      <c r="G20">
        <v>533.87040000000002</v>
      </c>
      <c r="H20">
        <v>6167.7269999999999</v>
      </c>
      <c r="I20">
        <v>624.79449999999997</v>
      </c>
      <c r="K20">
        <v>687.14250000000004</v>
      </c>
      <c r="L20">
        <v>631.63170000000002</v>
      </c>
      <c r="M20">
        <v>294.6352</v>
      </c>
      <c r="N20">
        <v>117.5641</v>
      </c>
      <c r="O20">
        <v>689.23630000000003</v>
      </c>
      <c r="S20">
        <v>1325.0319999999999</v>
      </c>
      <c r="T20">
        <v>167.55350000000001</v>
      </c>
      <c r="U20">
        <v>432.9871</v>
      </c>
      <c r="V20">
        <v>121.17610000000001</v>
      </c>
      <c r="W20">
        <v>453.37920000000003</v>
      </c>
      <c r="X20">
        <v>147.26140000000001</v>
      </c>
    </row>
    <row r="21" spans="1:24" x14ac:dyDescent="0.3">
      <c r="A21">
        <v>2014</v>
      </c>
      <c r="B21">
        <v>406.0838</v>
      </c>
      <c r="C21">
        <v>155.7627</v>
      </c>
      <c r="D21">
        <v>174.64089999999999</v>
      </c>
      <c r="E21">
        <v>421.77319999999997</v>
      </c>
      <c r="F21">
        <v>926.6309</v>
      </c>
      <c r="G21">
        <v>400.0616</v>
      </c>
      <c r="H21">
        <v>4418.8270000000002</v>
      </c>
      <c r="I21">
        <v>624.70039999999995</v>
      </c>
      <c r="K21">
        <v>705.65170000000001</v>
      </c>
      <c r="L21">
        <v>556.93989999999997</v>
      </c>
      <c r="M21">
        <v>296.88049999999998</v>
      </c>
      <c r="N21">
        <v>103.02460000000001</v>
      </c>
      <c r="O21">
        <v>703.67399999999998</v>
      </c>
      <c r="R21">
        <v>672.94380000000001</v>
      </c>
      <c r="S21">
        <v>1309.7550000000001</v>
      </c>
      <c r="T21">
        <v>161.82400000000001</v>
      </c>
      <c r="U21">
        <v>473.13459999999998</v>
      </c>
      <c r="V21">
        <v>83.306160000000006</v>
      </c>
      <c r="W21">
        <v>450.79559999999998</v>
      </c>
      <c r="X21">
        <v>130.7826</v>
      </c>
    </row>
    <row r="22" spans="1:24" x14ac:dyDescent="0.3">
      <c r="A22">
        <v>2015</v>
      </c>
      <c r="B22">
        <v>353.83960000000002</v>
      </c>
      <c r="C22">
        <v>151.2159</v>
      </c>
      <c r="D22">
        <v>142.70410000000001</v>
      </c>
      <c r="E22">
        <v>436.32310000000001</v>
      </c>
      <c r="F22">
        <v>929.45330000000001</v>
      </c>
      <c r="G22">
        <v>412.1182</v>
      </c>
      <c r="I22">
        <v>623.90840000000003</v>
      </c>
      <c r="K22">
        <v>702.98270000000002</v>
      </c>
      <c r="L22">
        <v>496.55169999999998</v>
      </c>
      <c r="M22">
        <v>291.67259999999999</v>
      </c>
      <c r="N22">
        <v>105.52630000000001</v>
      </c>
      <c r="O22">
        <v>676.12850000000003</v>
      </c>
      <c r="P22">
        <v>243.21680000000001</v>
      </c>
      <c r="R22">
        <v>683.99130000000002</v>
      </c>
      <c r="S22">
        <v>1228.5940000000001</v>
      </c>
      <c r="T22">
        <v>143.51089999999999</v>
      </c>
      <c r="U22">
        <v>432.1651</v>
      </c>
      <c r="V22">
        <v>88.407820000000001</v>
      </c>
      <c r="W22">
        <v>432.02350000000001</v>
      </c>
      <c r="X22">
        <v>140.01259999999999</v>
      </c>
    </row>
    <row r="24" spans="1:24" x14ac:dyDescent="0.3">
      <c r="E24">
        <f>LN(E3)</f>
        <v>6.3119126517771784</v>
      </c>
    </row>
    <row r="25" spans="1:24" x14ac:dyDescent="0.3">
      <c r="E25">
        <f t="shared" ref="E25:E43" si="0">LN(E4)</f>
        <v>6.2562932722959363</v>
      </c>
    </row>
    <row r="26" spans="1:24" x14ac:dyDescent="0.3">
      <c r="E26">
        <f t="shared" si="0"/>
        <v>6.3200057733896022</v>
      </c>
    </row>
    <row r="27" spans="1:24" x14ac:dyDescent="0.3">
      <c r="E27">
        <f t="shared" si="0"/>
        <v>6.3100913541571044</v>
      </c>
    </row>
    <row r="28" spans="1:24" x14ac:dyDescent="0.3">
      <c r="E28">
        <f t="shared" si="0"/>
        <v>6.3178078012044816</v>
      </c>
    </row>
    <row r="29" spans="1:24" x14ac:dyDescent="0.3">
      <c r="E29">
        <f t="shared" si="0"/>
        <v>6.3365920755325096</v>
      </c>
    </row>
    <row r="30" spans="1:24" x14ac:dyDescent="0.3">
      <c r="E30">
        <f t="shared" si="0"/>
        <v>6.2936985374472112</v>
      </c>
    </row>
    <row r="31" spans="1:24" x14ac:dyDescent="0.3">
      <c r="E31">
        <f t="shared" si="0"/>
        <v>6.3758534372475575</v>
      </c>
    </row>
    <row r="32" spans="1:24" x14ac:dyDescent="0.3">
      <c r="E32">
        <f t="shared" si="0"/>
        <v>6.3197758955109871</v>
      </c>
    </row>
    <row r="33" spans="5:5" x14ac:dyDescent="0.3">
      <c r="E33">
        <f t="shared" si="0"/>
        <v>6.3175175125835699</v>
      </c>
    </row>
    <row r="34" spans="5:5" x14ac:dyDescent="0.3">
      <c r="E34">
        <f t="shared" si="0"/>
        <v>6.2714178292570644</v>
      </c>
    </row>
    <row r="35" spans="5:5" x14ac:dyDescent="0.3">
      <c r="E35">
        <f t="shared" si="0"/>
        <v>6.2298599946741007</v>
      </c>
    </row>
    <row r="36" spans="5:5" x14ac:dyDescent="0.3">
      <c r="E36">
        <f t="shared" si="0"/>
        <v>6.151537299652988</v>
      </c>
    </row>
    <row r="37" spans="5:5" x14ac:dyDescent="0.3">
      <c r="E37">
        <f t="shared" si="0"/>
        <v>6.159179740113939</v>
      </c>
    </row>
    <row r="38" spans="5:5" x14ac:dyDescent="0.3">
      <c r="E38">
        <f t="shared" si="0"/>
        <v>6.1107682038117161</v>
      </c>
    </row>
    <row r="39" spans="5:5" x14ac:dyDescent="0.3">
      <c r="E39">
        <f t="shared" si="0"/>
        <v>6.1045271255831315</v>
      </c>
    </row>
    <row r="40" spans="5:5" x14ac:dyDescent="0.3">
      <c r="E40">
        <f t="shared" si="0"/>
        <v>6.157178541944047</v>
      </c>
    </row>
    <row r="41" spans="5:5" x14ac:dyDescent="0.3">
      <c r="E41">
        <f t="shared" si="0"/>
        <v>6.0765845741223385</v>
      </c>
    </row>
    <row r="42" spans="5:5" x14ac:dyDescent="0.3">
      <c r="E42">
        <f t="shared" si="0"/>
        <v>6.0444677288046673</v>
      </c>
    </row>
    <row r="43" spans="5:5" x14ac:dyDescent="0.3">
      <c r="E43">
        <f t="shared" si="0"/>
        <v>6.0783830239491934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F34F-42A3-4009-A3B6-3D0AED01142B}">
  <dimension ref="A3:AM50"/>
  <sheetViews>
    <sheetView topLeftCell="R1" workbookViewId="0">
      <selection activeCell="AE6" sqref="AE6:AE25"/>
    </sheetView>
  </sheetViews>
  <sheetFormatPr defaultRowHeight="14.4" x14ac:dyDescent="0.3"/>
  <cols>
    <col min="26" max="26" width="12" bestFit="1" customWidth="1"/>
    <col min="36" max="36" width="10.6640625" bestFit="1" customWidth="1"/>
  </cols>
  <sheetData>
    <row r="3" spans="1:39" x14ac:dyDescent="0.3">
      <c r="A3" t="s">
        <v>8</v>
      </c>
      <c r="B3" t="s">
        <v>19</v>
      </c>
      <c r="C3" t="s">
        <v>7</v>
      </c>
      <c r="D3" t="s">
        <v>20</v>
      </c>
      <c r="E3" t="s">
        <v>21</v>
      </c>
      <c r="F3" t="s">
        <v>22</v>
      </c>
      <c r="G3" t="s">
        <v>9</v>
      </c>
      <c r="H3" t="s">
        <v>23</v>
      </c>
      <c r="I3" t="s">
        <v>10</v>
      </c>
      <c r="J3" t="s">
        <v>15</v>
      </c>
      <c r="K3" t="s">
        <v>24</v>
      </c>
      <c r="L3" t="s">
        <v>25</v>
      </c>
      <c r="M3" t="s">
        <v>26</v>
      </c>
      <c r="N3" t="s">
        <v>27</v>
      </c>
      <c r="O3" t="s">
        <v>11</v>
      </c>
      <c r="P3" t="s">
        <v>28</v>
      </c>
      <c r="Q3" t="s">
        <v>29</v>
      </c>
      <c r="R3" t="s">
        <v>30</v>
      </c>
      <c r="S3" t="s">
        <v>31</v>
      </c>
      <c r="T3" t="s">
        <v>32</v>
      </c>
      <c r="U3" t="s">
        <v>33</v>
      </c>
      <c r="V3" t="s">
        <v>34</v>
      </c>
      <c r="W3" t="s">
        <v>35</v>
      </c>
      <c r="X3" t="s">
        <v>36</v>
      </c>
      <c r="Y3" t="s">
        <v>37</v>
      </c>
      <c r="Z3" t="s">
        <v>38</v>
      </c>
      <c r="AA3" t="s">
        <v>39</v>
      </c>
      <c r="AB3" t="s">
        <v>40</v>
      </c>
      <c r="AC3" t="s">
        <v>12</v>
      </c>
      <c r="AD3" t="s">
        <v>41</v>
      </c>
      <c r="AE3" t="s">
        <v>17</v>
      </c>
      <c r="AF3" t="s">
        <v>13</v>
      </c>
      <c r="AG3" t="s">
        <v>14</v>
      </c>
      <c r="AH3" t="s">
        <v>42</v>
      </c>
      <c r="AI3" t="s">
        <v>43</v>
      </c>
      <c r="AJ3" t="s">
        <v>44</v>
      </c>
      <c r="AK3" t="s">
        <v>45</v>
      </c>
      <c r="AL3" t="s">
        <v>46</v>
      </c>
      <c r="AM3" t="s">
        <v>47</v>
      </c>
    </row>
    <row r="4" spans="1:39" x14ac:dyDescent="0.3">
      <c r="A4">
        <v>1994</v>
      </c>
      <c r="B4">
        <v>37134.244048884699</v>
      </c>
      <c r="C4">
        <v>34479.943731807602</v>
      </c>
      <c r="D4">
        <v>8311.5608884007706</v>
      </c>
      <c r="E4">
        <v>37029.886151463797</v>
      </c>
      <c r="F4">
        <v>1116.0325354456299</v>
      </c>
      <c r="G4">
        <v>12666.6885060568</v>
      </c>
      <c r="H4">
        <v>5504.47854099706</v>
      </c>
      <c r="I4">
        <v>47928.365798493098</v>
      </c>
      <c r="J4">
        <v>6873.1926295477697</v>
      </c>
      <c r="K4">
        <v>30822.608359714101</v>
      </c>
      <c r="L4">
        <v>33338.339064772903</v>
      </c>
      <c r="M4">
        <v>34289.124749287301</v>
      </c>
      <c r="N4">
        <v>19591.399522048901</v>
      </c>
      <c r="O4">
        <v>8812.2994492650305</v>
      </c>
      <c r="P4">
        <v>31244.471362499498</v>
      </c>
      <c r="Q4">
        <v>27146.227087699601</v>
      </c>
      <c r="R4">
        <v>24007.729910544302</v>
      </c>
      <c r="S4">
        <v>31909.236710549099</v>
      </c>
      <c r="T4">
        <v>39441.586762239102</v>
      </c>
      <c r="U4">
        <v>11113.5130969854</v>
      </c>
      <c r="V4">
        <v>5160.5819480210203</v>
      </c>
      <c r="X4">
        <v>74763.871164933793</v>
      </c>
      <c r="Y4">
        <v>8373.5135285478791</v>
      </c>
      <c r="Z4">
        <v>37693.045337608099</v>
      </c>
      <c r="AA4">
        <v>67999.732710691198</v>
      </c>
      <c r="AB4">
        <v>25845.523650701201</v>
      </c>
      <c r="AC4">
        <v>6123.1594128670804</v>
      </c>
      <c r="AD4">
        <v>17398.127512221701</v>
      </c>
      <c r="AE4">
        <v>6186.9027879826099</v>
      </c>
      <c r="AF4">
        <v>8242.6995872055195</v>
      </c>
      <c r="AG4">
        <v>23153.1727955438</v>
      </c>
      <c r="AH4">
        <v>14471.690477185301</v>
      </c>
      <c r="AI4">
        <v>36469.775665744302</v>
      </c>
      <c r="AJ4">
        <v>61889.665951547999</v>
      </c>
      <c r="AK4">
        <v>6889.8083810350599</v>
      </c>
      <c r="AL4">
        <v>37813.758178211203</v>
      </c>
      <c r="AM4">
        <v>29873.045183998998</v>
      </c>
    </row>
    <row r="5" spans="1:39" x14ac:dyDescent="0.3">
      <c r="A5">
        <v>1995</v>
      </c>
      <c r="B5">
        <v>38095.101124314402</v>
      </c>
      <c r="C5">
        <v>35228.348214087098</v>
      </c>
      <c r="D5">
        <v>8540.0768780290891</v>
      </c>
      <c r="E5">
        <v>37635.276253059201</v>
      </c>
      <c r="F5">
        <v>1224.8488213974999</v>
      </c>
      <c r="G5">
        <v>13462.9867988646</v>
      </c>
      <c r="H5">
        <v>5591.1951271898097</v>
      </c>
      <c r="I5">
        <v>49122.881934392099</v>
      </c>
      <c r="J5">
        <v>7313.7409041801602</v>
      </c>
      <c r="K5">
        <v>31997.004165001999</v>
      </c>
      <c r="L5">
        <v>33917.9262091727</v>
      </c>
      <c r="M5">
        <v>34782.568625304702</v>
      </c>
      <c r="N5">
        <v>19909.529603090799</v>
      </c>
      <c r="O5">
        <v>8956.0207916333202</v>
      </c>
      <c r="P5">
        <v>31111.667890159399</v>
      </c>
      <c r="Q5">
        <v>29609.413437436699</v>
      </c>
      <c r="R5">
        <v>24919.079413584099</v>
      </c>
      <c r="S5">
        <v>32829.882751886798</v>
      </c>
      <c r="T5">
        <v>40368.7122822971</v>
      </c>
      <c r="U5">
        <v>12055.2312884405</v>
      </c>
      <c r="V5">
        <v>5140.5281592920401</v>
      </c>
      <c r="W5">
        <v>5322.4195254442702</v>
      </c>
      <c r="X5">
        <v>74776.805468952502</v>
      </c>
      <c r="Y5">
        <v>7717.7215312743901</v>
      </c>
      <c r="Z5">
        <v>38676.069936799198</v>
      </c>
      <c r="AA5">
        <v>70457.693102405698</v>
      </c>
      <c r="AB5">
        <v>26672.550881228599</v>
      </c>
      <c r="AC5">
        <v>6539.9505613294796</v>
      </c>
      <c r="AD5">
        <v>18080.5470698711</v>
      </c>
      <c r="AE5">
        <v>5928.9588736231199</v>
      </c>
      <c r="AF5">
        <v>8698.8683814823908</v>
      </c>
      <c r="AG5">
        <v>23686.843485455</v>
      </c>
      <c r="AH5">
        <v>15062.817944792499</v>
      </c>
      <c r="AI5">
        <v>37737.359802066501</v>
      </c>
      <c r="AJ5">
        <v>61773.096301718702</v>
      </c>
      <c r="AK5">
        <v>7315.4037697057602</v>
      </c>
      <c r="AL5">
        <v>38369.161843261601</v>
      </c>
      <c r="AM5">
        <v>30525.6575499506</v>
      </c>
    </row>
    <row r="6" spans="1:39" x14ac:dyDescent="0.3">
      <c r="A6">
        <v>1996</v>
      </c>
      <c r="B6">
        <v>39056.175995588303</v>
      </c>
      <c r="C6">
        <v>35719.813364012603</v>
      </c>
      <c r="D6">
        <v>8591.0147091241597</v>
      </c>
      <c r="E6">
        <v>37846.855827690699</v>
      </c>
      <c r="F6">
        <v>1332.4173094283001</v>
      </c>
      <c r="G6">
        <v>14047.8433198682</v>
      </c>
      <c r="H6">
        <v>5525.09753209666</v>
      </c>
      <c r="I6">
        <v>50262.225502985399</v>
      </c>
      <c r="J6">
        <v>7817.6046383029898</v>
      </c>
      <c r="K6">
        <v>33059.096694304797</v>
      </c>
      <c r="L6">
        <v>34275.605405711904</v>
      </c>
      <c r="M6">
        <v>34965.690886470802</v>
      </c>
      <c r="N6">
        <v>20389.318015386601</v>
      </c>
      <c r="O6">
        <v>8972.6877974458694</v>
      </c>
      <c r="P6">
        <v>32359.270996518098</v>
      </c>
      <c r="Q6">
        <v>31635.553862629298</v>
      </c>
      <c r="R6">
        <v>25544.339665244999</v>
      </c>
      <c r="S6">
        <v>33242.852299125603</v>
      </c>
      <c r="T6">
        <v>41514.8977946698</v>
      </c>
      <c r="U6">
        <v>12847.770996661</v>
      </c>
      <c r="V6">
        <v>5321.3967903899102</v>
      </c>
      <c r="W6">
        <v>5639.2368882017299</v>
      </c>
      <c r="X6">
        <v>74790.067595768298</v>
      </c>
      <c r="Y6">
        <v>8109.1986983469096</v>
      </c>
      <c r="Z6">
        <v>39844.978114572601</v>
      </c>
      <c r="AA6">
        <v>73626.157761275404</v>
      </c>
      <c r="AB6">
        <v>27204.407216448799</v>
      </c>
      <c r="AC6">
        <v>6930.7731515718997</v>
      </c>
      <c r="AD6">
        <v>18642.539291835099</v>
      </c>
      <c r="AE6">
        <v>5714.6293303844004</v>
      </c>
      <c r="AF6">
        <v>9267.0270255981595</v>
      </c>
      <c r="AG6">
        <v>24219.327584893701</v>
      </c>
      <c r="AH6">
        <v>15602.222897563101</v>
      </c>
      <c r="AI6">
        <v>38249.681672073501</v>
      </c>
      <c r="AJ6">
        <v>61833.007110810497</v>
      </c>
      <c r="AK6">
        <v>7731.4155375471701</v>
      </c>
      <c r="AL6">
        <v>39356.091799743102</v>
      </c>
      <c r="AM6">
        <v>31219.968609961601</v>
      </c>
    </row>
    <row r="7" spans="1:39" x14ac:dyDescent="0.3">
      <c r="A7">
        <v>1997</v>
      </c>
      <c r="B7">
        <v>40153.5996467269</v>
      </c>
      <c r="C7">
        <v>36955.630407709097</v>
      </c>
      <c r="D7">
        <v>8744.8463461922602</v>
      </c>
      <c r="E7">
        <v>39076.269302278401</v>
      </c>
      <c r="F7">
        <v>1440.5902498340899</v>
      </c>
      <c r="G7">
        <v>13979.362974546701</v>
      </c>
      <c r="H7">
        <v>5696.76858478553</v>
      </c>
      <c r="I7">
        <v>51685.980516732299</v>
      </c>
      <c r="J7">
        <v>8840.2610569351309</v>
      </c>
      <c r="K7">
        <v>35021.586626969503</v>
      </c>
      <c r="L7">
        <v>34952.521619636202</v>
      </c>
      <c r="M7">
        <v>35560.209285944802</v>
      </c>
      <c r="N7">
        <v>21198.790649606199</v>
      </c>
      <c r="O7">
        <v>9291.0891357744895</v>
      </c>
      <c r="P7">
        <v>33247.147199763604</v>
      </c>
      <c r="Q7">
        <v>34733.0882927856</v>
      </c>
      <c r="R7">
        <v>25893.685062596702</v>
      </c>
      <c r="S7">
        <v>33835.0731328908</v>
      </c>
      <c r="T7">
        <v>41861.753438585802</v>
      </c>
      <c r="U7">
        <v>13481.626171284601</v>
      </c>
      <c r="V7">
        <v>5857.0365820207498</v>
      </c>
      <c r="W7">
        <v>6152.1369876221397</v>
      </c>
      <c r="X7">
        <v>78075.530561911</v>
      </c>
      <c r="Y7">
        <v>8530.3550853205106</v>
      </c>
      <c r="Z7">
        <v>41356.450218219499</v>
      </c>
      <c r="AA7">
        <v>77097.845878290696</v>
      </c>
      <c r="AB7">
        <v>27398.456016475098</v>
      </c>
      <c r="AC7">
        <v>7373.6282986821498</v>
      </c>
      <c r="AD7">
        <v>19380.975561643201</v>
      </c>
      <c r="AE7">
        <v>5804.2169012500399</v>
      </c>
      <c r="AF7">
        <v>9811.1767687215306</v>
      </c>
      <c r="AG7">
        <v>25007.894366680499</v>
      </c>
      <c r="AH7">
        <v>16422.245512779598</v>
      </c>
      <c r="AI7">
        <v>39341.095675946497</v>
      </c>
      <c r="AJ7">
        <v>63127.739670947398</v>
      </c>
      <c r="AK7">
        <v>8186.4970398126497</v>
      </c>
      <c r="AL7">
        <v>40614.405608511799</v>
      </c>
      <c r="AM7">
        <v>32476.513101099299</v>
      </c>
    </row>
    <row r="8" spans="1:39" x14ac:dyDescent="0.3">
      <c r="A8">
        <v>1998</v>
      </c>
      <c r="B8">
        <v>41555.910310933898</v>
      </c>
      <c r="C8">
        <v>37605.221902428399</v>
      </c>
      <c r="D8">
        <v>8641.2753094483505</v>
      </c>
      <c r="E8">
        <v>40257.485536206303</v>
      </c>
      <c r="F8">
        <v>1538.66284389771</v>
      </c>
      <c r="G8">
        <v>13946.6180704246</v>
      </c>
      <c r="H8">
        <v>5957.3002770125404</v>
      </c>
      <c r="I8">
        <v>52640.939520155604</v>
      </c>
      <c r="J8">
        <v>9293.0755097424408</v>
      </c>
      <c r="K8">
        <v>36824.847965246998</v>
      </c>
      <c r="L8">
        <v>36073.636582280204</v>
      </c>
      <c r="M8">
        <v>36258.674431708103</v>
      </c>
      <c r="N8">
        <v>21902.738778457999</v>
      </c>
      <c r="O8">
        <v>9707.2059302026792</v>
      </c>
      <c r="P8">
        <v>35226.960384832098</v>
      </c>
      <c r="Q8">
        <v>37352.4811414754</v>
      </c>
      <c r="R8">
        <v>26235.742835513502</v>
      </c>
      <c r="S8">
        <v>34371.982018140799</v>
      </c>
      <c r="T8">
        <v>41277.066758808898</v>
      </c>
      <c r="U8">
        <v>12652.353485338601</v>
      </c>
      <c r="V8">
        <v>6298.12609983124</v>
      </c>
      <c r="W8">
        <v>6659.5980950333997</v>
      </c>
      <c r="X8">
        <v>81771.440977951395</v>
      </c>
      <c r="Y8">
        <v>8835.8755434866798</v>
      </c>
      <c r="Z8">
        <v>43019.187506705697</v>
      </c>
      <c r="AA8">
        <v>78651.550884410201</v>
      </c>
      <c r="AB8">
        <v>27371.492211132001</v>
      </c>
      <c r="AC8">
        <v>7711.1478981951504</v>
      </c>
      <c r="AD8">
        <v>20207.283677686901</v>
      </c>
      <c r="AE8">
        <v>5505.7006876145497</v>
      </c>
      <c r="AF8">
        <v>10191.105259297599</v>
      </c>
      <c r="AG8">
        <v>25977.0009830159</v>
      </c>
      <c r="AH8">
        <v>16998.8570898619</v>
      </c>
      <c r="AI8">
        <v>40986.775365773297</v>
      </c>
      <c r="AJ8">
        <v>64822.294151105598</v>
      </c>
      <c r="AK8">
        <v>8244.7518552190995</v>
      </c>
      <c r="AL8">
        <v>41942.709509378103</v>
      </c>
      <c r="AM8">
        <v>33463.985715259398</v>
      </c>
    </row>
    <row r="9" spans="1:39" x14ac:dyDescent="0.3">
      <c r="A9">
        <v>1999</v>
      </c>
      <c r="B9">
        <v>43168.289222528299</v>
      </c>
      <c r="C9">
        <v>38856.066503139198</v>
      </c>
      <c r="D9">
        <v>8554.0727761611197</v>
      </c>
      <c r="E9">
        <v>41993.036952790702</v>
      </c>
      <c r="F9">
        <v>1642.3574877572801</v>
      </c>
      <c r="G9">
        <v>14160.912375195199</v>
      </c>
      <c r="H9">
        <v>6062.2624463030797</v>
      </c>
      <c r="I9">
        <v>54013.777978609098</v>
      </c>
      <c r="J9">
        <v>9186.39295449766</v>
      </c>
      <c r="K9">
        <v>38372.222041335197</v>
      </c>
      <c r="L9">
        <v>37116.410797040997</v>
      </c>
      <c r="M9">
        <v>36955.289607100203</v>
      </c>
      <c r="N9">
        <v>22489.3159600447</v>
      </c>
      <c r="O9">
        <v>10044.977726613901</v>
      </c>
      <c r="P9">
        <v>36210.6730138438</v>
      </c>
      <c r="Q9">
        <v>40820.817443808803</v>
      </c>
      <c r="R9">
        <v>26390.558512502899</v>
      </c>
      <c r="S9">
        <v>34902.262126968497</v>
      </c>
      <c r="T9">
        <v>41097.959603972799</v>
      </c>
      <c r="U9">
        <v>13983.4128290361</v>
      </c>
      <c r="V9">
        <v>6515.8927228238399</v>
      </c>
      <c r="W9">
        <v>6630.9145655743996</v>
      </c>
      <c r="X9">
        <v>87516.445124619597</v>
      </c>
      <c r="Y9">
        <v>8946.1328771993503</v>
      </c>
      <c r="Z9">
        <v>44885.090734464102</v>
      </c>
      <c r="AA9">
        <v>79687.508244297598</v>
      </c>
      <c r="AB9">
        <v>28713.565024122701</v>
      </c>
      <c r="AC9">
        <v>8069.7719593146303</v>
      </c>
      <c r="AD9">
        <v>20874.578459079701</v>
      </c>
      <c r="AE9">
        <v>5876.2182520774304</v>
      </c>
      <c r="AF9">
        <v>10159.832694037001</v>
      </c>
      <c r="AG9">
        <v>27032.220713911702</v>
      </c>
      <c r="AH9">
        <v>17882.658654161001</v>
      </c>
      <c r="AI9">
        <v>42792.3700251064</v>
      </c>
      <c r="AJ9">
        <v>65607.209255377005</v>
      </c>
      <c r="AK9">
        <v>7842.8387200309999</v>
      </c>
      <c r="AL9">
        <v>43434.6926748853</v>
      </c>
      <c r="AM9">
        <v>34424.481759101203</v>
      </c>
    </row>
    <row r="10" spans="1:39" x14ac:dyDescent="0.3">
      <c r="A10">
        <v>2000</v>
      </c>
      <c r="B10">
        <v>44334.391871507803</v>
      </c>
      <c r="C10">
        <v>40170.4157488907</v>
      </c>
      <c r="D10">
        <v>8803.1525291793096</v>
      </c>
      <c r="E10">
        <v>43759.9302655641</v>
      </c>
      <c r="F10">
        <v>1767.8336270085799</v>
      </c>
      <c r="G10">
        <v>14806.5834697881</v>
      </c>
      <c r="H10">
        <v>6172.4087185997196</v>
      </c>
      <c r="I10">
        <v>55850.636429635801</v>
      </c>
      <c r="J10">
        <v>10108.2052912574</v>
      </c>
      <c r="K10">
        <v>40450.373374893701</v>
      </c>
      <c r="L10">
        <v>38309.442740571598</v>
      </c>
      <c r="M10">
        <v>37998.425311999097</v>
      </c>
      <c r="N10">
        <v>23275.444306050202</v>
      </c>
      <c r="O10">
        <v>10495.0159032343</v>
      </c>
      <c r="P10">
        <v>37465.449803528703</v>
      </c>
      <c r="Q10">
        <v>44089.247025475801</v>
      </c>
      <c r="R10">
        <v>27686.440335253501</v>
      </c>
      <c r="S10">
        <v>36180.778333289898</v>
      </c>
      <c r="T10">
        <v>42169.733283772803</v>
      </c>
      <c r="U10">
        <v>15104.521517646201</v>
      </c>
      <c r="V10">
        <v>6934.7229263875897</v>
      </c>
      <c r="W10">
        <v>6933.5878691092603</v>
      </c>
      <c r="X10">
        <v>93462.9248464056</v>
      </c>
      <c r="Y10">
        <v>9253.9680461864391</v>
      </c>
      <c r="Z10">
        <v>46435.214500178699</v>
      </c>
      <c r="AA10">
        <v>81709.662940204405</v>
      </c>
      <c r="AB10">
        <v>29374.113009094501</v>
      </c>
      <c r="AC10">
        <v>8526.3036847793301</v>
      </c>
      <c r="AD10">
        <v>21513.459730185601</v>
      </c>
      <c r="AE10">
        <v>6491.0860420843901</v>
      </c>
      <c r="AF10">
        <v>10296.714183378501</v>
      </c>
      <c r="AG10">
        <v>28335.001833327002</v>
      </c>
      <c r="AH10">
        <v>18570.6960677631</v>
      </c>
      <c r="AI10">
        <v>44751.214686978201</v>
      </c>
      <c r="AJ10">
        <v>67807.926808550401</v>
      </c>
      <c r="AK10">
        <v>8237.5992100338699</v>
      </c>
      <c r="AL10">
        <v>44726.9653975986</v>
      </c>
      <c r="AM10">
        <v>35486.2988405672</v>
      </c>
    </row>
    <row r="11" spans="1:39" x14ac:dyDescent="0.3">
      <c r="A11">
        <v>2001</v>
      </c>
      <c r="B11">
        <v>44585.168488550597</v>
      </c>
      <c r="C11">
        <v>40357.371594164098</v>
      </c>
      <c r="D11">
        <v>8804.3294876448708</v>
      </c>
      <c r="E11">
        <v>44053.851900719397</v>
      </c>
      <c r="F11">
        <v>1901.40762975195</v>
      </c>
      <c r="G11">
        <v>15294.6292874275</v>
      </c>
      <c r="H11">
        <v>6274.3164492620299</v>
      </c>
      <c r="I11">
        <v>56108.962719463299</v>
      </c>
      <c r="J11">
        <v>10816.6031531195</v>
      </c>
      <c r="K11">
        <v>41399.9435810574</v>
      </c>
      <c r="L11">
        <v>38786.085800926703</v>
      </c>
      <c r="M11">
        <v>38577.725629329703</v>
      </c>
      <c r="N11">
        <v>24111.4174535329</v>
      </c>
      <c r="O11">
        <v>10923.1046996323</v>
      </c>
      <c r="P11">
        <v>38412.137217000301</v>
      </c>
      <c r="Q11">
        <v>45700.963557081603</v>
      </c>
      <c r="R11">
        <v>27057.5492569368</v>
      </c>
      <c r="S11">
        <v>36801.2938105496</v>
      </c>
      <c r="T11">
        <v>42239.184926372203</v>
      </c>
      <c r="U11">
        <v>15667.3784594262</v>
      </c>
      <c r="V11">
        <v>7478.7631046751503</v>
      </c>
      <c r="W11">
        <v>7447.0774529476903</v>
      </c>
      <c r="X11">
        <v>94695.339238176806</v>
      </c>
      <c r="Y11">
        <v>9088.0533187787605</v>
      </c>
      <c r="Z11">
        <v>47158.423541859003</v>
      </c>
      <c r="AA11">
        <v>82992.531860025105</v>
      </c>
      <c r="AB11">
        <v>30214.635071092001</v>
      </c>
      <c r="AC11">
        <v>8635.0730735918205</v>
      </c>
      <c r="AD11">
        <v>21777.408009729901</v>
      </c>
      <c r="AE11">
        <v>6851.1323633605798</v>
      </c>
      <c r="AF11">
        <v>10657.6884748107</v>
      </c>
      <c r="AG11">
        <v>29264.881452913101</v>
      </c>
      <c r="AH11">
        <v>19088.3262156659</v>
      </c>
      <c r="AI11">
        <v>45333.480271854904</v>
      </c>
      <c r="AJ11">
        <v>68264.526260373706</v>
      </c>
      <c r="AK11">
        <v>7631.5587062643799</v>
      </c>
      <c r="AL11">
        <v>44728.597475468901</v>
      </c>
      <c r="AM11">
        <v>36354.156832648303</v>
      </c>
    </row>
    <row r="12" spans="1:39" x14ac:dyDescent="0.3">
      <c r="A12">
        <v>2002</v>
      </c>
      <c r="B12">
        <v>45806.687447578297</v>
      </c>
      <c r="C12">
        <v>40892.2142513664</v>
      </c>
      <c r="D12">
        <v>8954.8372453417396</v>
      </c>
      <c r="E12">
        <v>44889.061769528198</v>
      </c>
      <c r="F12">
        <v>2061.1622837756599</v>
      </c>
      <c r="G12">
        <v>15577.392204707199</v>
      </c>
      <c r="H12">
        <v>6375.20422103903</v>
      </c>
      <c r="I12">
        <v>56190.814522353299</v>
      </c>
      <c r="J12">
        <v>11546.7726523663</v>
      </c>
      <c r="K12">
        <v>41993.689022188497</v>
      </c>
      <c r="L12">
        <v>38942.281213643502</v>
      </c>
      <c r="M12">
        <v>38512.920041102399</v>
      </c>
      <c r="N12">
        <v>24965.594027122101</v>
      </c>
      <c r="O12">
        <v>11450.283836410201</v>
      </c>
      <c r="P12">
        <v>38330.125445854799</v>
      </c>
      <c r="Q12">
        <v>47601.181613109802</v>
      </c>
      <c r="R12">
        <v>26521.377672274299</v>
      </c>
      <c r="S12">
        <v>36837.863985999204</v>
      </c>
      <c r="T12">
        <v>42190.804872800203</v>
      </c>
      <c r="U12">
        <v>16734.845664021301</v>
      </c>
      <c r="V12">
        <v>8103.5876366290904</v>
      </c>
      <c r="W12">
        <v>8014.6369089391801</v>
      </c>
      <c r="X12">
        <v>97287.597279670706</v>
      </c>
      <c r="Y12">
        <v>8960.5540864720097</v>
      </c>
      <c r="Z12">
        <v>46960.184724990999</v>
      </c>
      <c r="AA12">
        <v>83732.938943883404</v>
      </c>
      <c r="AB12">
        <v>31084.074358895599</v>
      </c>
      <c r="AC12">
        <v>8815.4590195261499</v>
      </c>
      <c r="AD12">
        <v>21824.975617231699</v>
      </c>
      <c r="AE12">
        <v>7206.2118772717804</v>
      </c>
      <c r="AF12">
        <v>11143.7638880579</v>
      </c>
      <c r="AG12">
        <v>29685.363949466901</v>
      </c>
      <c r="AH12">
        <v>19796.067092763398</v>
      </c>
      <c r="AI12">
        <v>46123.93698826</v>
      </c>
      <c r="AJ12">
        <v>67860.244831941003</v>
      </c>
      <c r="AK12">
        <v>8003.4542094935096</v>
      </c>
      <c r="AL12">
        <v>45087.367278707003</v>
      </c>
      <c r="AM12">
        <v>37105.497206251297</v>
      </c>
    </row>
    <row r="13" spans="1:39" x14ac:dyDescent="0.3">
      <c r="A13">
        <v>2003</v>
      </c>
      <c r="B13">
        <v>46595.9025319996</v>
      </c>
      <c r="C13">
        <v>41036.729363277598</v>
      </c>
      <c r="D13">
        <v>8943.8284825578503</v>
      </c>
      <c r="E13">
        <v>45287.808431153702</v>
      </c>
      <c r="F13">
        <v>2253.9296885798599</v>
      </c>
      <c r="G13">
        <v>16143.263640186</v>
      </c>
      <c r="H13">
        <v>6545.7371000394596</v>
      </c>
      <c r="I13">
        <v>56256.767611139097</v>
      </c>
      <c r="J13">
        <v>12481.1896137323</v>
      </c>
      <c r="K13">
        <v>42729.024467158102</v>
      </c>
      <c r="L13">
        <v>38985.535860554497</v>
      </c>
      <c r="M13">
        <v>38218.3496455934</v>
      </c>
      <c r="N13">
        <v>26349.277336235798</v>
      </c>
      <c r="O13">
        <v>11925.070207442701</v>
      </c>
      <c r="P13">
        <v>38928.9874098742</v>
      </c>
      <c r="Q13">
        <v>48215.712295080397</v>
      </c>
      <c r="R13">
        <v>26290.624272773701</v>
      </c>
      <c r="S13">
        <v>36729.9755411316</v>
      </c>
      <c r="T13">
        <v>42744.011284990003</v>
      </c>
      <c r="U13">
        <v>17136.6615671131</v>
      </c>
      <c r="V13">
        <v>8872.1031992334592</v>
      </c>
      <c r="W13">
        <v>8931.5195350736903</v>
      </c>
      <c r="X13">
        <v>97678.460535530699</v>
      </c>
      <c r="Y13">
        <v>8967.0291903178295</v>
      </c>
      <c r="Z13">
        <v>46811.889306606303</v>
      </c>
      <c r="AA13">
        <v>84008.961695492995</v>
      </c>
      <c r="AB13">
        <v>31867.3037737616</v>
      </c>
      <c r="AC13">
        <v>9135.66041218787</v>
      </c>
      <c r="AD13">
        <v>21540.069838211901</v>
      </c>
      <c r="AE13">
        <v>7767.4244273840804</v>
      </c>
      <c r="AF13">
        <v>11755.3477987032</v>
      </c>
      <c r="AG13">
        <v>30082.626478760601</v>
      </c>
      <c r="AH13">
        <v>20346.415819139998</v>
      </c>
      <c r="AI13">
        <v>47037.011352580201</v>
      </c>
      <c r="AJ13">
        <v>67385.297665494101</v>
      </c>
      <c r="AK13">
        <v>8331.5737775172092</v>
      </c>
      <c r="AL13">
        <v>45980.514584894197</v>
      </c>
      <c r="AM13">
        <v>38166.485770814099</v>
      </c>
    </row>
    <row r="14" spans="1:39" x14ac:dyDescent="0.3">
      <c r="A14">
        <v>2004</v>
      </c>
      <c r="B14">
        <v>47926.727866031499</v>
      </c>
      <c r="C14">
        <v>42344.694197948404</v>
      </c>
      <c r="D14">
        <v>9346.0393431636803</v>
      </c>
      <c r="E14">
        <v>46251.9200561982</v>
      </c>
      <c r="F14">
        <v>2467.1328433336398</v>
      </c>
      <c r="G14">
        <v>16930.189702474599</v>
      </c>
      <c r="H14">
        <v>6730.8317841889502</v>
      </c>
      <c r="I14">
        <v>57608.734894508299</v>
      </c>
      <c r="J14">
        <v>13346.398313830899</v>
      </c>
      <c r="K14">
        <v>44277.8427026504</v>
      </c>
      <c r="L14">
        <v>39794.635511084402</v>
      </c>
      <c r="M14">
        <v>38673.888113205197</v>
      </c>
      <c r="N14">
        <v>27614.405934628201</v>
      </c>
      <c r="O14">
        <v>12549.669359289999</v>
      </c>
      <c r="P14">
        <v>41692.095054653699</v>
      </c>
      <c r="Q14">
        <v>50452.944989324496</v>
      </c>
      <c r="R14">
        <v>26926.234157944102</v>
      </c>
      <c r="S14">
        <v>37070.330515545204</v>
      </c>
      <c r="T14">
        <v>43671.679973901897</v>
      </c>
      <c r="U14">
        <v>17905.225791449899</v>
      </c>
      <c r="V14">
        <v>9717.1090463229502</v>
      </c>
      <c r="W14">
        <v>9624.0137332886807</v>
      </c>
      <c r="X14">
        <v>99778.468790250598</v>
      </c>
      <c r="Y14">
        <v>9190.7415922882501</v>
      </c>
      <c r="Z14">
        <v>47575.479255209102</v>
      </c>
      <c r="AA14">
        <v>86820.341309993702</v>
      </c>
      <c r="AB14">
        <v>32663.715332690201</v>
      </c>
      <c r="AC14">
        <v>9610.4559428758894</v>
      </c>
      <c r="AD14">
        <v>21877.907068311601</v>
      </c>
      <c r="AE14">
        <v>8360.2668535289795</v>
      </c>
      <c r="AF14">
        <v>12376.0620305921</v>
      </c>
      <c r="AG14">
        <v>30504.3574306103</v>
      </c>
      <c r="AH14">
        <v>21218.252151265198</v>
      </c>
      <c r="AI14">
        <v>48872.083071683199</v>
      </c>
      <c r="AJ14">
        <v>68781.612591166297</v>
      </c>
      <c r="AK14">
        <v>9009.4726265376794</v>
      </c>
      <c r="AL14">
        <v>47287.593771954198</v>
      </c>
      <c r="AM14">
        <v>38840.942793740702</v>
      </c>
    </row>
    <row r="15" spans="1:39" x14ac:dyDescent="0.3">
      <c r="A15">
        <v>2005</v>
      </c>
      <c r="B15">
        <v>48813.884875142503</v>
      </c>
      <c r="C15">
        <v>42994.360038814797</v>
      </c>
      <c r="D15">
        <v>9535.4188303657793</v>
      </c>
      <c r="E15">
        <v>47283.840662662602</v>
      </c>
      <c r="F15">
        <v>2732.1658796888401</v>
      </c>
      <c r="G15">
        <v>18011.386698786999</v>
      </c>
      <c r="H15">
        <v>6892.9235789330196</v>
      </c>
      <c r="I15">
        <v>58792.671381824301</v>
      </c>
      <c r="J15">
        <v>14681.225374747701</v>
      </c>
      <c r="K15">
        <v>45353.259999707698</v>
      </c>
      <c r="L15">
        <v>40152.692872954103</v>
      </c>
      <c r="M15">
        <v>38969.321698063199</v>
      </c>
      <c r="N15">
        <v>27698.510614847499</v>
      </c>
      <c r="O15">
        <v>13126.4556553927</v>
      </c>
      <c r="P15">
        <v>43635.0158688476</v>
      </c>
      <c r="Q15">
        <v>52163.639573257999</v>
      </c>
      <c r="R15">
        <v>27500.1592072409</v>
      </c>
      <c r="S15">
        <v>37238.936529134196</v>
      </c>
      <c r="T15">
        <v>44393.626384213603</v>
      </c>
      <c r="U15">
        <v>18568.362814706401</v>
      </c>
      <c r="V15">
        <v>10873.414285119399</v>
      </c>
      <c r="W15">
        <v>10537.910373054799</v>
      </c>
      <c r="X15">
        <v>101380.774586459</v>
      </c>
      <c r="Y15">
        <v>9270.6565422866497</v>
      </c>
      <c r="Z15">
        <v>48437.879567594297</v>
      </c>
      <c r="AA15">
        <v>88494.364327699397</v>
      </c>
      <c r="AB15">
        <v>33369.805495514804</v>
      </c>
      <c r="AC15">
        <v>9950.5852456948996</v>
      </c>
      <c r="AD15">
        <v>22004.7995539929</v>
      </c>
      <c r="AE15">
        <v>8929.31915919313</v>
      </c>
      <c r="AF15">
        <v>13210.269254475499</v>
      </c>
      <c r="AG15">
        <v>31110.0141282392</v>
      </c>
      <c r="AH15">
        <v>22029.430347627102</v>
      </c>
      <c r="AI15">
        <v>50048.087452192303</v>
      </c>
      <c r="AJ15">
        <v>70471.4385201236</v>
      </c>
      <c r="AK15">
        <v>9692.1205859385009</v>
      </c>
      <c r="AL15">
        <v>48499.812376360002</v>
      </c>
      <c r="AM15">
        <v>39789.795671606997</v>
      </c>
    </row>
    <row r="16" spans="1:39" x14ac:dyDescent="0.3">
      <c r="A16">
        <v>2006</v>
      </c>
      <c r="B16">
        <v>49443.196589128798</v>
      </c>
      <c r="C16">
        <v>43782.135925748</v>
      </c>
      <c r="D16">
        <v>9805.7245061097692</v>
      </c>
      <c r="E16">
        <v>48036.571090017504</v>
      </c>
      <c r="F16">
        <v>3062.5349045306298</v>
      </c>
      <c r="G16">
        <v>19193.754821926101</v>
      </c>
      <c r="H16">
        <v>7289.9043451181797</v>
      </c>
      <c r="I16">
        <v>60892.766609424601</v>
      </c>
      <c r="J16">
        <v>16285.006721600001</v>
      </c>
      <c r="K16">
        <v>47011.657598012003</v>
      </c>
      <c r="L16">
        <v>40850.355542892699</v>
      </c>
      <c r="M16">
        <v>40456.857380276902</v>
      </c>
      <c r="N16">
        <v>29176.392866489601</v>
      </c>
      <c r="O16">
        <v>13653.2219400698</v>
      </c>
      <c r="P16">
        <v>44859.832541347801</v>
      </c>
      <c r="Q16">
        <v>53337.504633815297</v>
      </c>
      <c r="R16">
        <v>28532.032849377701</v>
      </c>
      <c r="S16">
        <v>37872.168355892703</v>
      </c>
      <c r="T16">
        <v>44995.494491919897</v>
      </c>
      <c r="U16">
        <v>19427.189841436499</v>
      </c>
      <c r="V16">
        <v>12278.307035824801</v>
      </c>
      <c r="W16">
        <v>11500.5291506331</v>
      </c>
      <c r="X16">
        <v>104943.440343903</v>
      </c>
      <c r="Y16">
        <v>9547.3335706832295</v>
      </c>
      <c r="Z16">
        <v>50033.8834282096</v>
      </c>
      <c r="AA16">
        <v>89887.019517036199</v>
      </c>
      <c r="AB16">
        <v>33903.034877919003</v>
      </c>
      <c r="AC16">
        <v>10572.1927256157</v>
      </c>
      <c r="AD16">
        <v>22306.284051792802</v>
      </c>
      <c r="AE16">
        <v>9693.2052302196407</v>
      </c>
      <c r="AF16">
        <v>14326.259875400399</v>
      </c>
      <c r="AG16">
        <v>31865.3691666632</v>
      </c>
      <c r="AH16">
        <v>23201.257907927102</v>
      </c>
      <c r="AI16">
        <v>52106.2115131397</v>
      </c>
      <c r="AJ16">
        <v>72823.837257683306</v>
      </c>
      <c r="AK16">
        <v>10252.3604872223</v>
      </c>
      <c r="AL16">
        <v>49405.767296090598</v>
      </c>
      <c r="AM16">
        <v>40504.843619431602</v>
      </c>
    </row>
    <row r="17" spans="1:39" x14ac:dyDescent="0.3">
      <c r="A17">
        <v>2007</v>
      </c>
      <c r="B17">
        <v>51024.206829412797</v>
      </c>
      <c r="C17">
        <v>44960.7952703786</v>
      </c>
      <c r="D17">
        <v>10293.530341463</v>
      </c>
      <c r="E17">
        <v>48553.466102169499</v>
      </c>
      <c r="F17">
        <v>3480.1527254942398</v>
      </c>
      <c r="G17">
        <v>20151.178121323901</v>
      </c>
      <c r="H17">
        <v>7779.3253777989403</v>
      </c>
      <c r="I17">
        <v>61174.545146423501</v>
      </c>
      <c r="J17">
        <v>17627.029720518301</v>
      </c>
      <c r="K17">
        <v>49239.193957243901</v>
      </c>
      <c r="L17">
        <v>41582.799716045301</v>
      </c>
      <c r="M17">
        <v>41831.867088309802</v>
      </c>
      <c r="N17">
        <v>30054.889388380499</v>
      </c>
      <c r="O17">
        <v>13732.1493782744</v>
      </c>
      <c r="P17">
        <v>47835.384237161597</v>
      </c>
      <c r="Q17">
        <v>54568.672707845602</v>
      </c>
      <c r="R17">
        <v>29645.957866376699</v>
      </c>
      <c r="S17">
        <v>38236.795610839501</v>
      </c>
      <c r="T17">
        <v>45687.273814765598</v>
      </c>
      <c r="U17">
        <v>20385.320037960199</v>
      </c>
      <c r="V17">
        <v>13614.256369377899</v>
      </c>
      <c r="W17">
        <v>12928.2599422279</v>
      </c>
      <c r="X17">
        <v>111968.349480982</v>
      </c>
      <c r="Y17">
        <v>9622.0479569913605</v>
      </c>
      <c r="Z17">
        <v>51808.7651363365</v>
      </c>
      <c r="AA17">
        <v>91617.279152267001</v>
      </c>
      <c r="AB17">
        <v>34600.445221939503</v>
      </c>
      <c r="AC17">
        <v>11322.065805786</v>
      </c>
      <c r="AD17">
        <v>22817.321549183402</v>
      </c>
      <c r="AE17">
        <v>10535.1277226821</v>
      </c>
      <c r="AF17">
        <v>15868.804409840201</v>
      </c>
      <c r="AG17">
        <v>32459.917375867099</v>
      </c>
      <c r="AH17">
        <v>24673.4446856832</v>
      </c>
      <c r="AI17">
        <v>53483.956705470002</v>
      </c>
      <c r="AJ17">
        <v>75143.702215381898</v>
      </c>
      <c r="AK17">
        <v>10640.422825481701</v>
      </c>
      <c r="AL17">
        <v>49856.281491113899</v>
      </c>
      <c r="AM17">
        <v>41213.724740894402</v>
      </c>
    </row>
    <row r="18" spans="1:39" x14ac:dyDescent="0.3">
      <c r="A18">
        <v>2008</v>
      </c>
      <c r="B18">
        <v>51841.253721875801</v>
      </c>
      <c r="C18">
        <v>44956.358121602803</v>
      </c>
      <c r="D18">
        <v>10710.872220560301</v>
      </c>
      <c r="E18">
        <v>48511.327795395096</v>
      </c>
      <c r="F18">
        <v>3796.6333633189602</v>
      </c>
      <c r="G18">
        <v>20520.779961968099</v>
      </c>
      <c r="H18">
        <v>8034.3303880514704</v>
      </c>
      <c r="I18">
        <v>60504.7752990886</v>
      </c>
      <c r="J18">
        <v>16716.5031632479</v>
      </c>
      <c r="K18">
        <v>49363.697196482397</v>
      </c>
      <c r="L18">
        <v>41456.483425733903</v>
      </c>
      <c r="M18">
        <v>42365.097495581198</v>
      </c>
      <c r="N18">
        <v>29874.743445672699</v>
      </c>
      <c r="O18">
        <v>13873.324663543101</v>
      </c>
      <c r="P18">
        <v>47889.386545182701</v>
      </c>
      <c r="Q18">
        <v>51111.9961724819</v>
      </c>
      <c r="R18">
        <v>29961.4443192408</v>
      </c>
      <c r="S18">
        <v>37585.337352567098</v>
      </c>
      <c r="T18">
        <v>45165.787918765804</v>
      </c>
      <c r="U18">
        <v>20803.5005404023</v>
      </c>
      <c r="V18">
        <v>13270.0004134053</v>
      </c>
      <c r="W18">
        <v>13405.188237057901</v>
      </c>
      <c r="X18">
        <v>108577.352288198</v>
      </c>
      <c r="Y18">
        <v>9587.6363393301199</v>
      </c>
      <c r="Z18">
        <v>52727.5192919213</v>
      </c>
      <c r="AA18">
        <v>90917.4986149303</v>
      </c>
      <c r="AB18">
        <v>33961.901700071299</v>
      </c>
      <c r="AC18">
        <v>11801.6084368762</v>
      </c>
      <c r="AD18">
        <v>22829.847870904701</v>
      </c>
      <c r="AE18">
        <v>11087.822295837899</v>
      </c>
      <c r="AF18">
        <v>16747.814733413801</v>
      </c>
      <c r="AG18">
        <v>32303.241480606099</v>
      </c>
      <c r="AH18">
        <v>25447.4258986805</v>
      </c>
      <c r="AI18">
        <v>52773.292917602797</v>
      </c>
      <c r="AJ18">
        <v>75793.633040804096</v>
      </c>
      <c r="AK18">
        <v>10602.8565804674</v>
      </c>
      <c r="AL18">
        <v>49319.478864963698</v>
      </c>
      <c r="AM18">
        <v>40749.1848633669</v>
      </c>
    </row>
    <row r="19" spans="1:39" x14ac:dyDescent="0.3">
      <c r="A19">
        <v>2009</v>
      </c>
      <c r="B19">
        <v>51767.350236148297</v>
      </c>
      <c r="C19">
        <v>43591.2643262036</v>
      </c>
      <c r="D19">
        <v>10594.986592392401</v>
      </c>
      <c r="E19">
        <v>46546.021668331698</v>
      </c>
      <c r="F19">
        <v>4132.9023124187697</v>
      </c>
      <c r="G19">
        <v>19424.2730588798</v>
      </c>
      <c r="H19">
        <v>7854.9528298734504</v>
      </c>
      <c r="I19">
        <v>57229.0516378881</v>
      </c>
      <c r="J19">
        <v>14282.6034990097</v>
      </c>
      <c r="K19">
        <v>45065.753494359204</v>
      </c>
      <c r="L19">
        <v>40058.679757101498</v>
      </c>
      <c r="M19">
        <v>40086.104759441703</v>
      </c>
      <c r="N19">
        <v>28514.8100942614</v>
      </c>
      <c r="O19">
        <v>12977.635321923801</v>
      </c>
      <c r="P19">
        <v>44491.736012898597</v>
      </c>
      <c r="Q19">
        <v>48054.4709695458</v>
      </c>
      <c r="R19">
        <v>29594.4109274656</v>
      </c>
      <c r="S19">
        <v>35363.4004619474</v>
      </c>
      <c r="T19">
        <v>42724.7603699506</v>
      </c>
      <c r="U19">
        <v>20843.134800493201</v>
      </c>
      <c r="V19">
        <v>11547.9907675541</v>
      </c>
      <c r="W19">
        <v>11546.8222513116</v>
      </c>
      <c r="X19">
        <v>101939.61339791901</v>
      </c>
      <c r="Y19">
        <v>8947.7414738730495</v>
      </c>
      <c r="Z19">
        <v>50533.506879951397</v>
      </c>
      <c r="AA19">
        <v>88259.967719830893</v>
      </c>
      <c r="AB19">
        <v>33552.212536375402</v>
      </c>
      <c r="AC19">
        <v>12126.2156068515</v>
      </c>
      <c r="AD19">
        <v>22128.845520189901</v>
      </c>
      <c r="AE19">
        <v>10219.8947422333</v>
      </c>
      <c r="AF19">
        <v>15818.5639472363</v>
      </c>
      <c r="AG19">
        <v>30874.126012676999</v>
      </c>
      <c r="AH19">
        <v>23252.096997853401</v>
      </c>
      <c r="AI19">
        <v>49606.838489724498</v>
      </c>
      <c r="AJ19">
        <v>73189.1925497185</v>
      </c>
      <c r="AK19">
        <v>9976.1505203218294</v>
      </c>
      <c r="AL19">
        <v>47648.813250528197</v>
      </c>
      <c r="AM19">
        <v>38724.728834501002</v>
      </c>
    </row>
    <row r="20" spans="1:39" x14ac:dyDescent="0.3">
      <c r="A20">
        <v>2010</v>
      </c>
      <c r="B20">
        <v>52022.125596187601</v>
      </c>
      <c r="C20">
        <v>44380.1766327308</v>
      </c>
      <c r="D20">
        <v>11286.2430162457</v>
      </c>
      <c r="E20">
        <v>47450.318470070299</v>
      </c>
      <c r="F20">
        <v>4550.4535958385704</v>
      </c>
      <c r="G20">
        <v>19808.071091251801</v>
      </c>
      <c r="H20">
        <v>8141.9135985647499</v>
      </c>
      <c r="I20">
        <v>58041.411224560099</v>
      </c>
      <c r="J20">
        <v>14638.6048173457</v>
      </c>
      <c r="K20">
        <v>46202.415162845398</v>
      </c>
      <c r="L20">
        <v>40638.334004260003</v>
      </c>
      <c r="M20">
        <v>41785.556912553999</v>
      </c>
      <c r="N20">
        <v>26917.7589787254</v>
      </c>
      <c r="O20">
        <v>13092.233756769499</v>
      </c>
      <c r="P20">
        <v>43024.923837735099</v>
      </c>
      <c r="Q20">
        <v>48711.949929377297</v>
      </c>
      <c r="R20">
        <v>30659.127751113701</v>
      </c>
      <c r="S20">
        <v>35849.373197940098</v>
      </c>
      <c r="T20">
        <v>44507.676385917199</v>
      </c>
      <c r="U20">
        <v>22086.952919320102</v>
      </c>
      <c r="V20">
        <v>11326.2194746243</v>
      </c>
      <c r="W20">
        <v>11984.868569882299</v>
      </c>
      <c r="X20">
        <v>104965.30607826701</v>
      </c>
      <c r="Y20">
        <v>9271.3982332463893</v>
      </c>
      <c r="Z20">
        <v>50950.034343518098</v>
      </c>
      <c r="AA20">
        <v>87770.266844340105</v>
      </c>
      <c r="AB20">
        <v>33692.010834654298</v>
      </c>
      <c r="AC20">
        <v>12599.533581870701</v>
      </c>
      <c r="AD20">
        <v>22538.654077348201</v>
      </c>
      <c r="AE20">
        <v>10674.997202422501</v>
      </c>
      <c r="AF20">
        <v>16600.613588038501</v>
      </c>
      <c r="AG20">
        <v>30736.627853081201</v>
      </c>
      <c r="AH20">
        <v>23437.472021138699</v>
      </c>
      <c r="AI20">
        <v>52132.918527158101</v>
      </c>
      <c r="AJ20">
        <v>74605.721020705096</v>
      </c>
      <c r="AK20">
        <v>10672.3892452162</v>
      </c>
      <c r="AL20">
        <v>48466.823375080101</v>
      </c>
      <c r="AM20">
        <v>39079.842605581303</v>
      </c>
    </row>
    <row r="21" spans="1:39" x14ac:dyDescent="0.3">
      <c r="A21">
        <v>2011</v>
      </c>
      <c r="B21">
        <v>52567.745678745203</v>
      </c>
      <c r="C21">
        <v>44594.304459271698</v>
      </c>
      <c r="D21">
        <v>11627.8103904236</v>
      </c>
      <c r="E21">
        <v>48464.534172130399</v>
      </c>
      <c r="F21">
        <v>4961.2346885738798</v>
      </c>
      <c r="G21">
        <v>20118.5878140405</v>
      </c>
      <c r="H21">
        <v>8390.4795573058891</v>
      </c>
      <c r="I21">
        <v>58575.618916291503</v>
      </c>
      <c r="J21">
        <v>15798.6327787681</v>
      </c>
      <c r="K21">
        <v>47171.0220648002</v>
      </c>
      <c r="L21">
        <v>41329.035368915997</v>
      </c>
      <c r="M21">
        <v>44125.331411650302</v>
      </c>
      <c r="N21">
        <v>24495.711134520199</v>
      </c>
      <c r="O21">
        <v>13347.024795827099</v>
      </c>
      <c r="P21">
        <v>43700.792992695802</v>
      </c>
      <c r="Q21">
        <v>50304.678230861697</v>
      </c>
      <c r="R21">
        <v>31593.044120421499</v>
      </c>
      <c r="S21">
        <v>35994.1335816766</v>
      </c>
      <c r="T21">
        <v>44538.726190696099</v>
      </c>
      <c r="U21">
        <v>22724.705570781302</v>
      </c>
      <c r="V21">
        <v>12270.340621531201</v>
      </c>
      <c r="W21">
        <v>12999.426739164899</v>
      </c>
      <c r="X21">
        <v>105264.748445355</v>
      </c>
      <c r="Y21">
        <v>9477.8871850902306</v>
      </c>
      <c r="Z21">
        <v>51499.595785355101</v>
      </c>
      <c r="AA21">
        <v>87481.148348935501</v>
      </c>
      <c r="AB21">
        <v>34216.558336280003</v>
      </c>
      <c r="AC21">
        <v>13224.5778043097</v>
      </c>
      <c r="AD21">
        <v>22159.475424944099</v>
      </c>
      <c r="AE21">
        <v>11125.347704546301</v>
      </c>
      <c r="AF21">
        <v>17046.607936572502</v>
      </c>
      <c r="AG21">
        <v>30321.704868899302</v>
      </c>
      <c r="AH21">
        <v>23540.714622834301</v>
      </c>
      <c r="AI21">
        <v>53126.971328596701</v>
      </c>
      <c r="AJ21">
        <v>75029.757819180595</v>
      </c>
      <c r="AK21">
        <v>11678.1307891989</v>
      </c>
      <c r="AL21">
        <v>48862.424943957201</v>
      </c>
      <c r="AM21">
        <v>39413.323878959003</v>
      </c>
    </row>
    <row r="22" spans="1:39" x14ac:dyDescent="0.3">
      <c r="A22">
        <v>2012</v>
      </c>
      <c r="B22">
        <v>53673.0979172316</v>
      </c>
      <c r="C22">
        <v>44422.653248885297</v>
      </c>
      <c r="D22">
        <v>11745.778621489801</v>
      </c>
      <c r="E22">
        <v>48781.979704212703</v>
      </c>
      <c r="F22">
        <v>5325.1601061665997</v>
      </c>
      <c r="G22">
        <v>19929.7640673633</v>
      </c>
      <c r="H22">
        <v>8689.9656712372398</v>
      </c>
      <c r="I22">
        <v>58487.786365096501</v>
      </c>
      <c r="J22">
        <v>16538.212595830799</v>
      </c>
      <c r="K22">
        <v>46277.556282870602</v>
      </c>
      <c r="L22">
        <v>41258.2747353878</v>
      </c>
      <c r="M22">
        <v>44259.259905398299</v>
      </c>
      <c r="N22">
        <v>22830.526778771899</v>
      </c>
      <c r="O22">
        <v>13197.260918305299</v>
      </c>
      <c r="P22">
        <v>44032.424537696701</v>
      </c>
      <c r="Q22">
        <v>50183.456520256703</v>
      </c>
      <c r="R22">
        <v>31671.480002502001</v>
      </c>
      <c r="S22">
        <v>34885.2968955209</v>
      </c>
      <c r="T22">
        <v>45276.874335420798</v>
      </c>
      <c r="U22">
        <v>23123.761357551401</v>
      </c>
      <c r="V22">
        <v>12924.726159227201</v>
      </c>
      <c r="W22">
        <v>13679.1490041819</v>
      </c>
      <c r="X22">
        <v>102404.61190817101</v>
      </c>
      <c r="Y22">
        <v>9690.8690645323295</v>
      </c>
      <c r="Z22">
        <v>50780.702967236197</v>
      </c>
      <c r="AA22">
        <v>88689.490957740403</v>
      </c>
      <c r="AB22">
        <v>34786.973983725802</v>
      </c>
      <c r="AC22">
        <v>13437.248654643899</v>
      </c>
      <c r="AD22">
        <v>21353.2302573942</v>
      </c>
      <c r="AE22">
        <v>11517.5913066251</v>
      </c>
      <c r="AF22">
        <v>17299.629333765301</v>
      </c>
      <c r="AG22">
        <v>29414.856920740502</v>
      </c>
      <c r="AH22">
        <v>22864.205079690699</v>
      </c>
      <c r="AI22">
        <v>52577.985893912002</v>
      </c>
      <c r="AJ22">
        <v>74984.137118609797</v>
      </c>
      <c r="AK22">
        <v>12039.2957021976</v>
      </c>
      <c r="AL22">
        <v>49596.421917330001</v>
      </c>
      <c r="AM22">
        <v>39706.610083038096</v>
      </c>
    </row>
    <row r="23" spans="1:39" x14ac:dyDescent="0.3">
      <c r="A23">
        <v>2013</v>
      </c>
      <c r="B23">
        <v>54137.189288777299</v>
      </c>
      <c r="C23">
        <v>44302.484274143098</v>
      </c>
      <c r="D23">
        <v>11993.483984873101</v>
      </c>
      <c r="E23">
        <v>49389.057154988899</v>
      </c>
      <c r="F23">
        <v>5710.5878733774998</v>
      </c>
      <c r="G23">
        <v>19826.7919430607</v>
      </c>
      <c r="H23">
        <v>8785.7418937756593</v>
      </c>
      <c r="I23">
        <v>58788.081787016701</v>
      </c>
      <c r="J23">
        <v>16918.5871147773</v>
      </c>
      <c r="K23">
        <v>45715.646816353401</v>
      </c>
      <c r="L23">
        <v>41282.990807026901</v>
      </c>
      <c r="M23">
        <v>44354.736886526698</v>
      </c>
      <c r="N23">
        <v>22251.257292413098</v>
      </c>
      <c r="O23">
        <v>13510.7174545978</v>
      </c>
      <c r="P23">
        <v>45420.990330501802</v>
      </c>
      <c r="Q23">
        <v>50587.296406690701</v>
      </c>
      <c r="R23">
        <v>32374.334270239699</v>
      </c>
      <c r="S23">
        <v>33887.298167456502</v>
      </c>
      <c r="T23">
        <v>46249.209588649697</v>
      </c>
      <c r="U23">
        <v>23685.406711042899</v>
      </c>
      <c r="V23">
        <v>13381.331730018799</v>
      </c>
      <c r="W23">
        <v>14301.7297553804</v>
      </c>
      <c r="X23">
        <v>103721.747011941</v>
      </c>
      <c r="Y23">
        <v>9693.7229689446795</v>
      </c>
      <c r="Z23">
        <v>50565.302069613099</v>
      </c>
      <c r="AA23">
        <v>88538.697651382405</v>
      </c>
      <c r="AB23">
        <v>35409.754799975199</v>
      </c>
      <c r="AC23">
        <v>13632.506666098599</v>
      </c>
      <c r="AD23">
        <v>21228.089356643301</v>
      </c>
      <c r="AE23">
        <v>11699.969430171799</v>
      </c>
      <c r="AF23">
        <v>17538.648829497899</v>
      </c>
      <c r="AG23">
        <v>29008.020983897499</v>
      </c>
      <c r="AH23">
        <v>22574.709103306901</v>
      </c>
      <c r="AI23">
        <v>52779.954668166502</v>
      </c>
      <c r="AJ23">
        <v>75499.706743810399</v>
      </c>
      <c r="AK23">
        <v>12842.163757238401</v>
      </c>
      <c r="AL23">
        <v>50161.075820810402</v>
      </c>
      <c r="AM23">
        <v>40248.743194643503</v>
      </c>
    </row>
    <row r="24" spans="1:39" x14ac:dyDescent="0.3">
      <c r="A24">
        <v>2014</v>
      </c>
      <c r="B24">
        <v>54705.727037379103</v>
      </c>
      <c r="C24">
        <v>44659.639415343598</v>
      </c>
      <c r="D24">
        <v>11951.2094463497</v>
      </c>
      <c r="E24">
        <v>50292.924778410103</v>
      </c>
      <c r="F24">
        <v>6096.4878169800604</v>
      </c>
      <c r="G24">
        <v>20343.6837534468</v>
      </c>
      <c r="H24">
        <v>8993.52652298471</v>
      </c>
      <c r="I24">
        <v>59437.9338973302</v>
      </c>
      <c r="J24">
        <v>17453.002916138299</v>
      </c>
      <c r="K24">
        <v>45239.368803162302</v>
      </c>
      <c r="L24">
        <v>41478.246965500701</v>
      </c>
      <c r="M24">
        <v>45132.273633278899</v>
      </c>
      <c r="N24">
        <v>22565.680482542601</v>
      </c>
      <c r="O24">
        <v>14119.4821909086</v>
      </c>
      <c r="P24">
        <v>45852.913451827</v>
      </c>
      <c r="Q24">
        <v>54638.375626824803</v>
      </c>
      <c r="R24">
        <v>32996.746956779498</v>
      </c>
      <c r="S24">
        <v>33615.971781867898</v>
      </c>
      <c r="T24">
        <v>46484.155266894297</v>
      </c>
      <c r="U24">
        <v>24323.572837579501</v>
      </c>
      <c r="V24">
        <v>13758.955307911599</v>
      </c>
      <c r="W24">
        <v>14935.5350183879</v>
      </c>
      <c r="X24">
        <v>105658.519707846</v>
      </c>
      <c r="Y24">
        <v>9839.0501908959995</v>
      </c>
      <c r="Z24">
        <v>51100.839820986002</v>
      </c>
      <c r="AA24">
        <v>89274.956140490394</v>
      </c>
      <c r="AB24">
        <v>36174.905229067503</v>
      </c>
      <c r="AC24">
        <v>14095.4399166438</v>
      </c>
      <c r="AD24">
        <v>21533.490114967401</v>
      </c>
      <c r="AE24">
        <v>11573.4995748489</v>
      </c>
      <c r="AF24">
        <v>18003.540337680999</v>
      </c>
      <c r="AG24">
        <v>29496.378933677999</v>
      </c>
      <c r="AH24">
        <v>23217.944076222801</v>
      </c>
      <c r="AI24">
        <v>53618.575507866801</v>
      </c>
      <c r="AJ24">
        <v>76410.856658994497</v>
      </c>
      <c r="AK24">
        <v>13277.7607704323</v>
      </c>
      <c r="AL24">
        <v>51015.1354768362</v>
      </c>
      <c r="AM24">
        <v>41124.121649656299</v>
      </c>
    </row>
    <row r="25" spans="1:39" x14ac:dyDescent="0.3">
      <c r="A25">
        <v>2015</v>
      </c>
      <c r="B25">
        <v>55183.737825252203</v>
      </c>
      <c r="C25">
        <v>45174.010819261101</v>
      </c>
      <c r="D25">
        <v>11431.1544808449</v>
      </c>
      <c r="E25">
        <v>50255.572446928498</v>
      </c>
      <c r="F25">
        <v>6484.4359475964402</v>
      </c>
      <c r="G25">
        <v>21381.703080832001</v>
      </c>
      <c r="H25">
        <v>9219.3902349299005</v>
      </c>
      <c r="I25">
        <v>60402.133219600801</v>
      </c>
      <c r="J25">
        <v>17773.005515879398</v>
      </c>
      <c r="K25">
        <v>45316.354270658303</v>
      </c>
      <c r="L25">
        <v>41765.244026544402</v>
      </c>
      <c r="M25">
        <v>45521.319282369703</v>
      </c>
      <c r="N25">
        <v>22615.3945872492</v>
      </c>
      <c r="O25">
        <v>14653.620105997101</v>
      </c>
      <c r="P25">
        <v>47405.043173123297</v>
      </c>
      <c r="Q25">
        <v>67719.159924494699</v>
      </c>
      <c r="R25">
        <v>33179.943455464403</v>
      </c>
      <c r="S25">
        <v>33959.293723627699</v>
      </c>
      <c r="T25">
        <v>47102.580878132801</v>
      </c>
      <c r="U25">
        <v>24870.770896438698</v>
      </c>
      <c r="V25">
        <v>14284.288330130899</v>
      </c>
      <c r="W25">
        <v>15381.3487334195</v>
      </c>
      <c r="X25">
        <v>107235.27003562399</v>
      </c>
      <c r="Y25">
        <v>10037.2014904097</v>
      </c>
      <c r="Z25">
        <v>51871.576496526701</v>
      </c>
      <c r="AA25">
        <v>90132.349517559298</v>
      </c>
      <c r="AB25">
        <v>36770.455939436702</v>
      </c>
      <c r="AC25">
        <v>14646.313339100199</v>
      </c>
      <c r="AD25">
        <v>22016.8366620286</v>
      </c>
      <c r="AE25">
        <v>11282.057909523501</v>
      </c>
      <c r="AF25">
        <v>18737.350023372699</v>
      </c>
      <c r="AG25">
        <v>30595.1568293811</v>
      </c>
      <c r="AH25">
        <v>23735.240100323601</v>
      </c>
      <c r="AI25">
        <v>55418.984280028199</v>
      </c>
      <c r="AJ25">
        <v>76553.282142900498</v>
      </c>
      <c r="AK25">
        <v>13853.0971347501</v>
      </c>
      <c r="AL25">
        <v>52099.269760403797</v>
      </c>
      <c r="AM25">
        <v>41756.900794760099</v>
      </c>
    </row>
    <row r="26" spans="1:39" x14ac:dyDescent="0.3">
      <c r="A26">
        <v>2016</v>
      </c>
      <c r="B26">
        <v>55875.096422688497</v>
      </c>
      <c r="C26">
        <v>45598.735095344797</v>
      </c>
      <c r="D26">
        <v>10962.6254944006</v>
      </c>
      <c r="E26">
        <v>50236.535070160797</v>
      </c>
      <c r="F26">
        <v>6883.8954248814598</v>
      </c>
      <c r="G26">
        <v>21863.6416553161</v>
      </c>
      <c r="H26">
        <v>9509.7387404380297</v>
      </c>
      <c r="I26">
        <v>61370.7857055235</v>
      </c>
      <c r="J26">
        <v>18387.769069873899</v>
      </c>
      <c r="K26">
        <v>46438.822742312797</v>
      </c>
      <c r="L26">
        <v>42054.531258068702</v>
      </c>
      <c r="M26">
        <v>46167.830784258498</v>
      </c>
      <c r="N26">
        <v>22666.2862405708</v>
      </c>
      <c r="O26">
        <v>15032.135576630501</v>
      </c>
      <c r="P26">
        <v>50188.498419477997</v>
      </c>
      <c r="Q26">
        <v>70298.657793864404</v>
      </c>
      <c r="R26">
        <v>33839.8348481301</v>
      </c>
      <c r="S26">
        <v>34397.650992851799</v>
      </c>
      <c r="T26">
        <v>47444.143561344303</v>
      </c>
      <c r="U26">
        <v>25484.0375903163</v>
      </c>
      <c r="V26">
        <v>14713.018082635301</v>
      </c>
      <c r="W26">
        <v>15944.6254140906</v>
      </c>
      <c r="X26">
        <v>107479.511137011</v>
      </c>
      <c r="Y26">
        <v>10206.893453668299</v>
      </c>
      <c r="Z26">
        <v>52727.1024749442</v>
      </c>
      <c r="AA26">
        <v>90402.6021928798</v>
      </c>
      <c r="AB26">
        <v>37319.286116902302</v>
      </c>
      <c r="AC26">
        <v>15101.3610626481</v>
      </c>
      <c r="AD26">
        <v>22511.726252972199</v>
      </c>
      <c r="AE26">
        <v>11298.4837364005</v>
      </c>
      <c r="AF26">
        <v>19298.073483861201</v>
      </c>
      <c r="AG26">
        <v>31539.510294945201</v>
      </c>
      <c r="AH26">
        <v>24445.557914336001</v>
      </c>
      <c r="AI26">
        <v>56195.881382449501</v>
      </c>
      <c r="AJ26">
        <v>76934.320490060694</v>
      </c>
      <c r="AK26">
        <v>14062.733788543899</v>
      </c>
      <c r="AL26">
        <v>52534.365283937797</v>
      </c>
      <c r="AM26">
        <v>42201.641425327602</v>
      </c>
    </row>
    <row r="27" spans="1:39" x14ac:dyDescent="0.3">
      <c r="A27">
        <v>2017</v>
      </c>
      <c r="B27">
        <v>56228.806515655502</v>
      </c>
      <c r="C27">
        <v>46211.232893752203</v>
      </c>
      <c r="D27">
        <v>10990.186677068101</v>
      </c>
      <c r="E27">
        <v>51126.184351153497</v>
      </c>
      <c r="F27">
        <v>7308.0653659771397</v>
      </c>
      <c r="G27">
        <v>22754.7526035585</v>
      </c>
      <c r="H27">
        <v>9732.2699471813394</v>
      </c>
      <c r="I27">
        <v>62356.7517133375</v>
      </c>
      <c r="J27">
        <v>19257.476165888998</v>
      </c>
      <c r="K27">
        <v>47558.888476066</v>
      </c>
      <c r="L27">
        <v>43001.5912851838</v>
      </c>
      <c r="M27">
        <v>46987.787982009002</v>
      </c>
      <c r="N27">
        <v>23052.9862375429</v>
      </c>
      <c r="O27">
        <v>15695.697944297801</v>
      </c>
      <c r="P27">
        <v>51281.987741836499</v>
      </c>
      <c r="Q27">
        <v>74559.334577697402</v>
      </c>
      <c r="R27">
        <v>34333.361900444099</v>
      </c>
      <c r="S27">
        <v>35029.426423140801</v>
      </c>
      <c r="T27">
        <v>48438.834581164301</v>
      </c>
      <c r="U27">
        <v>26152.030774856299</v>
      </c>
      <c r="V27">
        <v>15532.2250291868</v>
      </c>
      <c r="W27">
        <v>16838.543200361299</v>
      </c>
      <c r="X27">
        <v>106519.582417511</v>
      </c>
      <c r="Y27">
        <v>10297.5862081747</v>
      </c>
      <c r="Z27">
        <v>53920.0333461997</v>
      </c>
      <c r="AA27">
        <v>91451.350523416899</v>
      </c>
      <c r="AB27">
        <v>37678.356853200901</v>
      </c>
      <c r="AC27">
        <v>15826.3848754141</v>
      </c>
      <c r="AD27">
        <v>23197.441628456101</v>
      </c>
      <c r="AE27">
        <v>11469.675490268301</v>
      </c>
      <c r="AF27">
        <v>19882.484492312</v>
      </c>
      <c r="AG27">
        <v>32402.683358164501</v>
      </c>
      <c r="AH27">
        <v>25621.932091778399</v>
      </c>
      <c r="AI27">
        <v>56610.684988495203</v>
      </c>
      <c r="AJ27">
        <v>77451.981195074302</v>
      </c>
      <c r="AK27">
        <v>14870.6754847593</v>
      </c>
      <c r="AL27">
        <v>53356.236235903802</v>
      </c>
      <c r="AM27">
        <v>42669.576511831801</v>
      </c>
    </row>
    <row r="31" spans="1:39" x14ac:dyDescent="0.3">
      <c r="L31">
        <f>LN(L6)</f>
        <v>10.442189167460866</v>
      </c>
    </row>
    <row r="32" spans="1:39" x14ac:dyDescent="0.3">
      <c r="L32">
        <f t="shared" ref="L32:L50" si="0">LN(L7)</f>
        <v>10.461745894405132</v>
      </c>
    </row>
    <row r="33" spans="12:12" x14ac:dyDescent="0.3">
      <c r="L33">
        <f t="shared" si="0"/>
        <v>10.493317588950875</v>
      </c>
    </row>
    <row r="34" spans="12:12" x14ac:dyDescent="0.3">
      <c r="L34">
        <f t="shared" si="0"/>
        <v>10.521814490335116</v>
      </c>
    </row>
    <row r="35" spans="12:12" x14ac:dyDescent="0.3">
      <c r="L35">
        <f t="shared" si="0"/>
        <v>10.553451691532299</v>
      </c>
    </row>
    <row r="36" spans="12:12" x14ac:dyDescent="0.3">
      <c r="L36">
        <f t="shared" si="0"/>
        <v>10.565816847916032</v>
      </c>
    </row>
    <row r="37" spans="12:12" x14ac:dyDescent="0.3">
      <c r="L37">
        <f t="shared" si="0"/>
        <v>10.569835859995173</v>
      </c>
    </row>
    <row r="38" spans="12:12" x14ac:dyDescent="0.3">
      <c r="L38">
        <f t="shared" si="0"/>
        <v>10.570945980950107</v>
      </c>
    </row>
    <row r="39" spans="12:12" x14ac:dyDescent="0.3">
      <c r="L39">
        <f t="shared" si="0"/>
        <v>10.591487396034401</v>
      </c>
    </row>
    <row r="40" spans="12:12" x14ac:dyDescent="0.3">
      <c r="L40">
        <f t="shared" si="0"/>
        <v>10.600444787435984</v>
      </c>
    </row>
    <row r="41" spans="12:12" x14ac:dyDescent="0.3">
      <c r="L41">
        <f t="shared" si="0"/>
        <v>10.617670803870658</v>
      </c>
    </row>
    <row r="42" spans="12:12" x14ac:dyDescent="0.3">
      <c r="L42">
        <f t="shared" si="0"/>
        <v>10.635441892383446</v>
      </c>
    </row>
    <row r="43" spans="12:12" x14ac:dyDescent="0.3">
      <c r="L43">
        <f t="shared" si="0"/>
        <v>10.632399563910422</v>
      </c>
    </row>
    <row r="44" spans="12:12" x14ac:dyDescent="0.3">
      <c r="L44">
        <f t="shared" si="0"/>
        <v>10.598100652039221</v>
      </c>
    </row>
    <row r="45" spans="12:12" x14ac:dyDescent="0.3">
      <c r="L45">
        <f t="shared" si="0"/>
        <v>10.612467087422422</v>
      </c>
    </row>
    <row r="46" spans="12:12" x14ac:dyDescent="0.3">
      <c r="L46">
        <f t="shared" si="0"/>
        <v>10.62932056750236</v>
      </c>
    </row>
    <row r="47" spans="12:12" x14ac:dyDescent="0.3">
      <c r="L47">
        <f t="shared" si="0"/>
        <v>10.627606971291174</v>
      </c>
    </row>
    <row r="48" spans="12:12" x14ac:dyDescent="0.3">
      <c r="L48">
        <f t="shared" si="0"/>
        <v>10.628205849251557</v>
      </c>
    </row>
    <row r="49" spans="12:12" x14ac:dyDescent="0.3">
      <c r="L49">
        <f t="shared" si="0"/>
        <v>10.632924399287923</v>
      </c>
    </row>
    <row r="50" spans="12:12" x14ac:dyDescent="0.3">
      <c r="L50">
        <f t="shared" si="0"/>
        <v>10.639819790020882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PivotTable</vt:lpstr>
      <vt:lpstr>European data</vt:lpstr>
      <vt:lpstr>European water</vt:lpstr>
      <vt:lpstr>pcap water abstraction</vt:lpstr>
      <vt:lpstr>GDP per capita</vt:lpstr>
      <vt:lpstr>waterpcap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Nguyen</dc:creator>
  <cp:lastModifiedBy>Tin</cp:lastModifiedBy>
  <dcterms:created xsi:type="dcterms:W3CDTF">2019-10-21T19:47:00Z</dcterms:created>
  <dcterms:modified xsi:type="dcterms:W3CDTF">2022-05-20T20:25:56Z</dcterms:modified>
</cp:coreProperties>
</file>