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Data\"/>
    </mc:Choice>
  </mc:AlternateContent>
  <xr:revisionPtr revIDLastSave="0" documentId="13_ncr:1_{5515EF5F-EC36-40BD-842C-4F75EEB1EB29}" xr6:coauthVersionLast="47" xr6:coauthVersionMax="47" xr10:uidLastSave="{00000000-0000-0000-0000-000000000000}"/>
  <bookViews>
    <workbookView xWindow="38280" yWindow="-120" windowWidth="29040" windowHeight="15720" tabRatio="698" activeTab="1"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<sst xmlns="http://schemas.openxmlformats.org/spreadsheetml/2006/main" count="16598" uniqueCount="3270">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</sst>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0" fillId="0" borderId="9" xfId="0" applyFont="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applyAlignment="1">
      <alignment vertical="top"/>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0" xfId="0" applyFont="1" applyBorder="1" applyAlignment="1">
      <alignment horizontal="left" vertical="top" wrapText="1"/>
    </xf>
    <xf numFmtId="0" fontId="8" fillId="0" borderId="91" xfId="0" applyFont="1" applyBorder="1" applyAlignment="1">
      <alignment horizontal="left" vertical="top" wrapText="1"/>
    </xf>
    <xf numFmtId="0" fontId="8" fillId="0" borderId="11" xfId="0" applyFont="1" applyBorder="1" applyAlignment="1">
      <alignment horizontal="left" vertical="top" wrapText="1"/>
    </xf>
    <xf numFmtId="0" fontId="8" fillId="0" borderId="7" xfId="0" applyFont="1" applyBorder="1" applyAlignment="1">
      <alignment horizontal="left" vertical="top" wrapText="1"/>
    </xf>
    <xf numFmtId="0" fontId="8" fillId="0" borderId="87" xfId="0" applyFont="1" applyBorder="1" applyAlignment="1">
      <alignment horizontal="left" vertical="top" wrapText="1"/>
    </xf>
    <xf numFmtId="0" fontId="8" fillId="0" borderId="94" xfId="0" applyFont="1" applyBorder="1" applyAlignment="1">
      <alignment horizontal="left" vertical="top" wrapText="1"/>
    </xf>
    <xf numFmtId="0" fontId="8" fillId="0" borderId="27"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tabSelected="1"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21" t="str">
        <f>IFERROR(VLOOKUP(C3,'(HIDE) 3.Historical Enrolment'!A1:I221,2,FALSE),"")</f>
        <v>Companion Animal Biology</v>
      </c>
      <c r="F3" s="422"/>
      <c r="G3" s="422"/>
      <c r="H3" s="422"/>
      <c r="I3" s="422"/>
      <c r="J3" s="422"/>
      <c r="P3" s="406" t="s">
        <v>26</v>
      </c>
      <c r="Q3" s="406"/>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43" t="s">
        <v>32</v>
      </c>
      <c r="Q4" s="443"/>
    </row>
    <row r="5" spans="1:17" x14ac:dyDescent="0.25">
      <c r="A5" s="73"/>
      <c r="B5" s="85" t="s">
        <v>33</v>
      </c>
      <c r="C5" s="86" t="s">
        <v>34</v>
      </c>
      <c r="D5" s="205"/>
      <c r="E5" s="218"/>
      <c r="F5" s="218" t="s">
        <v>35</v>
      </c>
      <c r="G5" s="219" t="str">
        <f>VLOOKUP(C3,'(HIDE) 3.Historical Enrolment'!A1:I225,9,FALSE)</f>
        <v>UG</v>
      </c>
      <c r="H5" s="113"/>
      <c r="P5" s="411" t="s">
        <v>36</v>
      </c>
      <c r="Q5" s="411"/>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19"/>
      <c r="P9" s="419"/>
      <c r="Q9" s="420"/>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27" t="s">
        <v>17</v>
      </c>
      <c r="O18" s="428"/>
      <c r="P18" s="428"/>
      <c r="Q18" s="429"/>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27" t="s">
        <v>17</v>
      </c>
      <c r="O28" s="428"/>
      <c r="P28" s="428"/>
      <c r="Q28" s="429"/>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27" t="s">
        <v>17</v>
      </c>
      <c r="O37" s="428"/>
      <c r="P37" s="428"/>
      <c r="Q37" s="429"/>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12" t="s">
        <v>81</v>
      </c>
      <c r="F112" s="412"/>
      <c r="G112" s="413"/>
      <c r="H112" s="413"/>
      <c r="I112" s="413"/>
      <c r="J112" s="413"/>
      <c r="K112" s="413"/>
      <c r="L112" s="413"/>
      <c r="M112" s="413"/>
      <c r="N112" s="413"/>
      <c r="O112" s="413"/>
      <c r="P112" s="413"/>
      <c r="Q112" s="414"/>
    </row>
    <row r="113" spans="1:17" ht="27" hidden="1" outlineLevel="1" x14ac:dyDescent="0.25">
      <c r="A113" s="73"/>
      <c r="B113" s="74" t="s">
        <v>82</v>
      </c>
      <c r="C113" s="75"/>
      <c r="D113" s="209"/>
      <c r="E113" s="415"/>
      <c r="F113" s="416"/>
      <c r="G113" s="417"/>
      <c r="H113" s="417"/>
      <c r="I113" s="417"/>
      <c r="J113" s="417"/>
      <c r="K113" s="417"/>
      <c r="L113" s="417"/>
      <c r="M113" s="417"/>
      <c r="N113" s="417"/>
      <c r="O113" s="417"/>
      <c r="P113" s="417"/>
      <c r="Q113" s="418"/>
    </row>
    <row r="114" spans="1:17" hidden="1" outlineLevel="1" x14ac:dyDescent="0.25">
      <c r="A114" s="73"/>
      <c r="B114" s="74" t="s">
        <v>83</v>
      </c>
      <c r="C114" s="75"/>
      <c r="D114" s="75"/>
      <c r="E114" s="407"/>
      <c r="F114" s="408"/>
      <c r="G114" s="409"/>
      <c r="H114" s="409"/>
      <c r="I114" s="409"/>
      <c r="J114" s="409"/>
      <c r="K114" s="409"/>
      <c r="L114" s="409"/>
      <c r="M114" s="409"/>
      <c r="N114" s="409"/>
      <c r="O114" s="409"/>
      <c r="P114" s="409"/>
      <c r="Q114" s="410"/>
    </row>
    <row r="115" spans="1:17" ht="27" hidden="1" outlineLevel="1" x14ac:dyDescent="0.25">
      <c r="A115" s="73"/>
      <c r="B115" s="77" t="s">
        <v>84</v>
      </c>
      <c r="C115" s="75"/>
      <c r="D115" s="75"/>
      <c r="E115" s="407"/>
      <c r="F115" s="408"/>
      <c r="G115" s="409"/>
      <c r="H115" s="409"/>
      <c r="I115" s="409"/>
      <c r="J115" s="409"/>
      <c r="K115" s="409"/>
      <c r="L115" s="409"/>
      <c r="M115" s="409"/>
      <c r="N115" s="409"/>
      <c r="O115" s="409"/>
      <c r="P115" s="409"/>
      <c r="Q115" s="410"/>
    </row>
    <row r="116" spans="1:17" ht="27" hidden="1" outlineLevel="1" x14ac:dyDescent="0.25">
      <c r="A116" s="73"/>
      <c r="B116" s="77" t="s">
        <v>85</v>
      </c>
      <c r="C116" s="75"/>
      <c r="D116" s="75"/>
      <c r="E116" s="407"/>
      <c r="F116" s="408"/>
      <c r="G116" s="409"/>
      <c r="H116" s="409"/>
      <c r="I116" s="409"/>
      <c r="J116" s="409"/>
      <c r="K116" s="409"/>
      <c r="L116" s="409"/>
      <c r="M116" s="409"/>
      <c r="N116" s="409"/>
      <c r="O116" s="409"/>
      <c r="P116" s="409"/>
      <c r="Q116" s="410"/>
    </row>
    <row r="117" spans="1:17" hidden="1" outlineLevel="1" x14ac:dyDescent="0.25">
      <c r="A117" s="73"/>
      <c r="B117" s="77" t="s">
        <v>86</v>
      </c>
      <c r="C117" s="75"/>
      <c r="D117" s="75"/>
      <c r="E117" s="407"/>
      <c r="F117" s="408"/>
      <c r="G117" s="409"/>
      <c r="H117" s="409"/>
      <c r="I117" s="409"/>
      <c r="J117" s="409"/>
      <c r="K117" s="409"/>
      <c r="L117" s="409"/>
      <c r="M117" s="409"/>
      <c r="N117" s="409"/>
      <c r="O117" s="409"/>
      <c r="P117" s="409"/>
      <c r="Q117" s="410"/>
    </row>
    <row r="118" spans="1:17" hidden="1" outlineLevel="1" x14ac:dyDescent="0.25">
      <c r="A118" s="73"/>
      <c r="B118" s="77" t="s">
        <v>87</v>
      </c>
      <c r="C118" s="75"/>
      <c r="D118" s="75"/>
      <c r="E118" s="407"/>
      <c r="F118" s="408"/>
      <c r="G118" s="409"/>
      <c r="H118" s="409"/>
      <c r="I118" s="409"/>
      <c r="J118" s="409"/>
      <c r="K118" s="409"/>
      <c r="L118" s="409"/>
      <c r="M118" s="409"/>
      <c r="N118" s="409"/>
      <c r="O118" s="409"/>
      <c r="P118" s="409"/>
      <c r="Q118" s="410"/>
    </row>
    <row r="119" spans="1:17" ht="13.5" hidden="1" customHeight="1" outlineLevel="1" thickBot="1" x14ac:dyDescent="0.3">
      <c r="A119" s="73"/>
      <c r="B119" s="77" t="s">
        <v>88</v>
      </c>
      <c r="C119" s="75"/>
      <c r="D119" s="75"/>
      <c r="E119" s="407"/>
      <c r="F119" s="408"/>
      <c r="G119" s="409"/>
      <c r="H119" s="409"/>
      <c r="I119" s="409"/>
      <c r="J119" s="409"/>
      <c r="K119" s="409"/>
      <c r="L119" s="409"/>
      <c r="M119" s="409"/>
      <c r="N119" s="409"/>
      <c r="O119" s="409"/>
      <c r="P119" s="409"/>
      <c r="Q119" s="410"/>
    </row>
    <row r="120" spans="1:17" hidden="1" outlineLevel="1" x14ac:dyDescent="0.25">
      <c r="A120" s="73"/>
      <c r="B120" s="77" t="s">
        <v>89</v>
      </c>
      <c r="C120" s="75"/>
      <c r="D120" s="75"/>
      <c r="E120" s="407"/>
      <c r="F120" s="408"/>
      <c r="G120" s="409"/>
      <c r="H120" s="409"/>
      <c r="I120" s="409"/>
      <c r="J120" s="409"/>
      <c r="K120" s="409"/>
      <c r="L120" s="409"/>
      <c r="M120" s="409"/>
      <c r="N120" s="409"/>
      <c r="O120" s="409"/>
      <c r="P120" s="409"/>
      <c r="Q120" s="410"/>
    </row>
    <row r="121" spans="1:17" ht="14.25" hidden="1" outlineLevel="1" thickBot="1" x14ac:dyDescent="0.3">
      <c r="A121" s="73"/>
      <c r="B121" s="78" t="s">
        <v>9</v>
      </c>
      <c r="C121" s="79"/>
      <c r="D121" s="210"/>
      <c r="E121" s="444"/>
      <c r="F121" s="445"/>
      <c r="G121" s="446"/>
      <c r="H121" s="446"/>
      <c r="I121" s="446"/>
      <c r="J121" s="446"/>
      <c r="K121" s="446"/>
      <c r="L121" s="446"/>
      <c r="M121" s="446"/>
      <c r="N121" s="446"/>
      <c r="O121" s="446"/>
      <c r="P121" s="446"/>
      <c r="Q121" s="447"/>
    </row>
    <row r="122" spans="1:17" ht="14.25" hidden="1" customHeight="1" outlineLevel="1" thickBot="1" x14ac:dyDescent="0.3">
      <c r="A122" s="73"/>
      <c r="B122" s="80" t="s">
        <v>90</v>
      </c>
      <c r="C122" s="81">
        <f>SUM(C113:C121)</f>
        <v>0</v>
      </c>
      <c r="D122" s="211"/>
      <c r="E122" s="423"/>
      <c r="F122" s="424"/>
      <c r="G122" s="425"/>
      <c r="H122" s="425"/>
      <c r="I122" s="425"/>
      <c r="J122" s="425"/>
      <c r="K122" s="425"/>
      <c r="L122" s="425"/>
      <c r="M122" s="425"/>
      <c r="N122" s="425"/>
      <c r="O122" s="425"/>
      <c r="P122" s="425"/>
      <c r="Q122" s="426"/>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40" t="s">
        <v>91</v>
      </c>
      <c r="C124" s="441"/>
      <c r="D124" s="441"/>
      <c r="E124" s="441"/>
      <c r="F124" s="441"/>
      <c r="G124" s="441"/>
      <c r="H124" s="441"/>
      <c r="I124" s="441"/>
      <c r="J124" s="441"/>
      <c r="K124" s="441"/>
      <c r="L124" s="441"/>
      <c r="M124" s="441"/>
      <c r="N124" s="441"/>
      <c r="O124" s="441"/>
      <c r="P124" s="441"/>
      <c r="Q124" s="442"/>
    </row>
    <row r="125" spans="1:17" x14ac:dyDescent="0.25">
      <c r="A125" s="73"/>
      <c r="B125" s="430" t="s">
        <v>92</v>
      </c>
      <c r="C125" s="431"/>
      <c r="D125" s="431"/>
      <c r="E125" s="431"/>
      <c r="F125" s="431"/>
      <c r="G125" s="431"/>
      <c r="H125" s="431"/>
      <c r="I125" s="431"/>
      <c r="J125" s="431"/>
      <c r="K125" s="431"/>
      <c r="L125" s="431"/>
      <c r="M125" s="431"/>
      <c r="N125" s="431"/>
      <c r="O125" s="431"/>
      <c r="P125" s="431"/>
      <c r="Q125" s="432"/>
    </row>
    <row r="126" spans="1:17" x14ac:dyDescent="0.25">
      <c r="A126" s="73"/>
      <c r="B126" s="433"/>
      <c r="C126" s="434"/>
      <c r="D126" s="434"/>
      <c r="E126" s="434"/>
      <c r="F126" s="434"/>
      <c r="G126" s="434"/>
      <c r="H126" s="434"/>
      <c r="I126" s="434"/>
      <c r="J126" s="434"/>
      <c r="K126" s="434"/>
      <c r="L126" s="434"/>
      <c r="M126" s="434"/>
      <c r="N126" s="434"/>
      <c r="O126" s="434"/>
      <c r="P126" s="434"/>
      <c r="Q126" s="435"/>
    </row>
    <row r="127" spans="1:17" x14ac:dyDescent="0.25">
      <c r="A127" s="73"/>
      <c r="B127" s="433"/>
      <c r="C127" s="434"/>
      <c r="D127" s="434"/>
      <c r="E127" s="434"/>
      <c r="F127" s="434"/>
      <c r="G127" s="434"/>
      <c r="H127" s="434"/>
      <c r="I127" s="434"/>
      <c r="J127" s="434"/>
      <c r="K127" s="434"/>
      <c r="L127" s="434"/>
      <c r="M127" s="434"/>
      <c r="N127" s="434"/>
      <c r="O127" s="434"/>
      <c r="P127" s="434"/>
      <c r="Q127" s="435"/>
    </row>
    <row r="128" spans="1:17" x14ac:dyDescent="0.25">
      <c r="A128" s="73"/>
      <c r="B128" s="433"/>
      <c r="C128" s="434"/>
      <c r="D128" s="434"/>
      <c r="E128" s="434"/>
      <c r="F128" s="434"/>
      <c r="G128" s="434"/>
      <c r="H128" s="434"/>
      <c r="I128" s="434"/>
      <c r="J128" s="434"/>
      <c r="K128" s="434"/>
      <c r="L128" s="434"/>
      <c r="M128" s="434"/>
      <c r="N128" s="434"/>
      <c r="O128" s="434"/>
      <c r="P128" s="434"/>
      <c r="Q128" s="435"/>
    </row>
    <row r="129" spans="1:17" x14ac:dyDescent="0.25">
      <c r="A129" s="73"/>
      <c r="B129" s="433"/>
      <c r="C129" s="434"/>
      <c r="D129" s="434"/>
      <c r="E129" s="434"/>
      <c r="F129" s="434"/>
      <c r="G129" s="434"/>
      <c r="H129" s="434"/>
      <c r="I129" s="434"/>
      <c r="J129" s="434"/>
      <c r="K129" s="434"/>
      <c r="L129" s="434"/>
      <c r="M129" s="434"/>
      <c r="N129" s="434"/>
      <c r="O129" s="434"/>
      <c r="P129" s="434"/>
      <c r="Q129" s="435"/>
    </row>
    <row r="130" spans="1:17" x14ac:dyDescent="0.25">
      <c r="A130" s="73"/>
      <c r="B130" s="433"/>
      <c r="C130" s="434"/>
      <c r="D130" s="434"/>
      <c r="E130" s="434"/>
      <c r="F130" s="434"/>
      <c r="G130" s="434"/>
      <c r="H130" s="434"/>
      <c r="I130" s="434"/>
      <c r="J130" s="434"/>
      <c r="K130" s="434"/>
      <c r="L130" s="434"/>
      <c r="M130" s="434"/>
      <c r="N130" s="434"/>
      <c r="O130" s="434"/>
      <c r="P130" s="434"/>
      <c r="Q130" s="435"/>
    </row>
    <row r="131" spans="1:17" x14ac:dyDescent="0.25">
      <c r="A131" s="73"/>
      <c r="B131" s="433"/>
      <c r="C131" s="434"/>
      <c r="D131" s="434"/>
      <c r="E131" s="434"/>
      <c r="F131" s="434"/>
      <c r="G131" s="434"/>
      <c r="H131" s="434"/>
      <c r="I131" s="434"/>
      <c r="J131" s="434"/>
      <c r="K131" s="434"/>
      <c r="L131" s="434"/>
      <c r="M131" s="434"/>
      <c r="N131" s="434"/>
      <c r="O131" s="434"/>
      <c r="P131" s="434"/>
      <c r="Q131" s="435"/>
    </row>
    <row r="132" spans="1:17" x14ac:dyDescent="0.25">
      <c r="A132" s="73"/>
      <c r="B132" s="436"/>
      <c r="C132" s="434"/>
      <c r="D132" s="434"/>
      <c r="E132" s="434"/>
      <c r="F132" s="434"/>
      <c r="G132" s="434"/>
      <c r="H132" s="434"/>
      <c r="I132" s="434"/>
      <c r="J132" s="434"/>
      <c r="K132" s="434"/>
      <c r="L132" s="434"/>
      <c r="M132" s="434"/>
      <c r="N132" s="434"/>
      <c r="O132" s="434"/>
      <c r="P132" s="434"/>
      <c r="Q132" s="435"/>
    </row>
    <row r="133" spans="1:17" x14ac:dyDescent="0.25">
      <c r="A133" s="73"/>
      <c r="B133" s="436"/>
      <c r="C133" s="434"/>
      <c r="D133" s="434"/>
      <c r="E133" s="434"/>
      <c r="F133" s="434"/>
      <c r="G133" s="434"/>
      <c r="H133" s="434"/>
      <c r="I133" s="434"/>
      <c r="J133" s="434"/>
      <c r="K133" s="434"/>
      <c r="L133" s="434"/>
      <c r="M133" s="434"/>
      <c r="N133" s="434"/>
      <c r="O133" s="434"/>
      <c r="P133" s="434"/>
      <c r="Q133" s="435"/>
    </row>
    <row r="134" spans="1:17" x14ac:dyDescent="0.25">
      <c r="A134" s="73"/>
      <c r="B134" s="436"/>
      <c r="C134" s="434"/>
      <c r="D134" s="434"/>
      <c r="E134" s="434"/>
      <c r="F134" s="434"/>
      <c r="G134" s="434"/>
      <c r="H134" s="434"/>
      <c r="I134" s="434"/>
      <c r="J134" s="434"/>
      <c r="K134" s="434"/>
      <c r="L134" s="434"/>
      <c r="M134" s="434"/>
      <c r="N134" s="434"/>
      <c r="O134" s="434"/>
      <c r="P134" s="434"/>
      <c r="Q134" s="435"/>
    </row>
    <row r="135" spans="1:17" x14ac:dyDescent="0.25">
      <c r="A135" s="73"/>
      <c r="B135" s="436"/>
      <c r="C135" s="434"/>
      <c r="D135" s="434"/>
      <c r="E135" s="434"/>
      <c r="F135" s="434"/>
      <c r="G135" s="434"/>
      <c r="H135" s="434"/>
      <c r="I135" s="434"/>
      <c r="J135" s="434"/>
      <c r="K135" s="434"/>
      <c r="L135" s="434"/>
      <c r="M135" s="434"/>
      <c r="N135" s="434"/>
      <c r="O135" s="434"/>
      <c r="P135" s="434"/>
      <c r="Q135" s="435"/>
    </row>
    <row r="136" spans="1:17" ht="14.25" thickBot="1" x14ac:dyDescent="0.3">
      <c r="A136" s="73"/>
      <c r="B136" s="437"/>
      <c r="C136" s="438"/>
      <c r="D136" s="438"/>
      <c r="E136" s="438"/>
      <c r="F136" s="438"/>
      <c r="G136" s="438"/>
      <c r="H136" s="438"/>
      <c r="I136" s="438"/>
      <c r="J136" s="438"/>
      <c r="K136" s="438"/>
      <c r="L136" s="438"/>
      <c r="M136" s="438"/>
      <c r="N136" s="438"/>
      <c r="O136" s="438"/>
      <c r="P136" s="438"/>
      <c r="Q136" s="439"/>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E122:Q122"/>
    <mergeCell ref="N18:Q18"/>
    <mergeCell ref="B125:Q136"/>
    <mergeCell ref="B124:Q124"/>
    <mergeCell ref="P4:Q4"/>
    <mergeCell ref="E120:Q120"/>
    <mergeCell ref="E121:Q121"/>
    <mergeCell ref="N28:Q28"/>
    <mergeCell ref="N37:Q37"/>
    <mergeCell ref="P3:Q3"/>
    <mergeCell ref="E118:Q118"/>
    <mergeCell ref="E119:Q119"/>
    <mergeCell ref="P5:Q5"/>
    <mergeCell ref="E112:Q112"/>
    <mergeCell ref="E113:Q113"/>
    <mergeCell ref="E115:Q115"/>
    <mergeCell ref="E116:Q116"/>
    <mergeCell ref="E117:Q117"/>
    <mergeCell ref="E114:Q114"/>
    <mergeCell ref="O9:Q9"/>
    <mergeCell ref="E3:J3"/>
  </mergeCells>
  <conditionalFormatting sqref="C13">
    <cfRule type="cellIs" dxfId="50" priority="38" operator="lessThan">
      <formula>$C$14</formula>
    </cfRule>
    <cfRule type="cellIs" dxfId="49" priority="37" operator="greaterThan">
      <formula>$C$14</formula>
    </cfRule>
    <cfRule type="cellIs" dxfId="48" priority="39" operator="equal">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4" operator="greaterThan">
      <formula>$D$14</formula>
    </cfRule>
    <cfRule type="cellIs" dxfId="43" priority="36" operator="equal">
      <formula>$D$14</formula>
    </cfRule>
    <cfRule type="cellIs" dxfId="42" priority="35" operator="lessThan">
      <formula>$D$14</formula>
    </cfRule>
  </conditionalFormatting>
  <conditionalFormatting sqref="E13">
    <cfRule type="cellIs" dxfId="41" priority="33" operator="equal">
      <formula>$E$14</formula>
    </cfRule>
    <cfRule type="cellIs" dxfId="40" priority="32" operator="lessThan">
      <formula>$E$14</formula>
    </cfRule>
    <cfRule type="cellIs" dxfId="39" priority="31" operator="greaterThan">
      <formula>$E$14</formula>
    </cfRule>
  </conditionalFormatting>
  <conditionalFormatting sqref="F13">
    <cfRule type="cellIs" dxfId="38" priority="30" operator="equal">
      <formula>$F$14</formula>
    </cfRule>
    <cfRule type="cellIs" dxfId="37" priority="29" operator="lessThan">
      <formula>$F$14</formula>
    </cfRule>
    <cfRule type="cellIs" dxfId="36" priority="28" operator="greaterThan">
      <formula>$F$14</formula>
    </cfRule>
  </conditionalFormatting>
  <conditionalFormatting sqref="G13">
    <cfRule type="cellIs" dxfId="35" priority="27" operator="equal">
      <formula>$G$14</formula>
    </cfRule>
    <cfRule type="cellIs" dxfId="34" priority="26" operator="lessThan">
      <formula>$G$14</formula>
    </cfRule>
    <cfRule type="cellIs" dxfId="33" priority="25" operator="greaterThan">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8" operator="equal">
      <formula>$J$14</formula>
    </cfRule>
    <cfRule type="cellIs" dxfId="25" priority="17" operator="lessThan">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63" t="s">
        <v>100</v>
      </c>
      <c r="B2" s="465" t="s">
        <v>101</v>
      </c>
      <c r="C2" s="152" t="s">
        <v>102</v>
      </c>
      <c r="D2" s="270" t="s">
        <v>103</v>
      </c>
      <c r="E2" s="154">
        <v>20</v>
      </c>
      <c r="F2" s="176" t="s">
        <v>104</v>
      </c>
      <c r="G2" s="273">
        <f>IF(ISNUMBER(D2),D2*E2,0)</f>
        <v>0</v>
      </c>
      <c r="H2" s="152" t="s">
        <v>105</v>
      </c>
      <c r="I2" s="164" t="s">
        <v>106</v>
      </c>
    </row>
    <row r="3" spans="1:9" ht="27" x14ac:dyDescent="0.25">
      <c r="A3" s="464"/>
      <c r="B3" s="466"/>
      <c r="C3" s="152" t="s">
        <v>107</v>
      </c>
      <c r="D3" s="270" t="s">
        <v>103</v>
      </c>
      <c r="E3" s="154">
        <v>5</v>
      </c>
      <c r="F3" s="176" t="s">
        <v>104</v>
      </c>
      <c r="G3" s="273">
        <f t="shared" ref="G3" si="0">IF(ISNUMBER(D3),D3*E3,0)</f>
        <v>0</v>
      </c>
      <c r="H3" s="152" t="s">
        <v>108</v>
      </c>
      <c r="I3" s="448" t="s">
        <v>109</v>
      </c>
    </row>
    <row r="4" spans="1:9" ht="27" customHeight="1" x14ac:dyDescent="0.25">
      <c r="A4" s="464"/>
      <c r="B4" s="466"/>
      <c r="C4" s="130" t="s">
        <v>110</v>
      </c>
      <c r="D4" s="269">
        <f>'1. Subject Data Input'!D14-D6</f>
        <v>24</v>
      </c>
      <c r="E4" s="131">
        <v>3</v>
      </c>
      <c r="F4" s="132" t="s">
        <v>104</v>
      </c>
      <c r="G4" s="274">
        <f>IF(ISNUMBER(D4),D4*E4,0)</f>
        <v>72</v>
      </c>
      <c r="H4" s="130" t="s">
        <v>111</v>
      </c>
      <c r="I4" s="448"/>
    </row>
    <row r="5" spans="1:9" ht="40.5" x14ac:dyDescent="0.25">
      <c r="A5" s="464"/>
      <c r="B5" s="466"/>
      <c r="C5" s="130" t="s">
        <v>112</v>
      </c>
      <c r="D5" s="269">
        <f>'1. Subject Data Input'!E35+'1. Subject Data Input'!E57+'1. Subject Data Input'!E65</f>
        <v>0</v>
      </c>
      <c r="E5" s="131">
        <v>1.5</v>
      </c>
      <c r="F5" s="132" t="s">
        <v>113</v>
      </c>
      <c r="G5" s="274">
        <f>IF(ISNUMBER(D5),D5*E5,0)</f>
        <v>0</v>
      </c>
      <c r="H5" s="130" t="s">
        <v>114</v>
      </c>
      <c r="I5" s="448"/>
    </row>
    <row r="6" spans="1:9" ht="27.75" thickBot="1" x14ac:dyDescent="0.3">
      <c r="A6" s="464"/>
      <c r="B6" s="467"/>
      <c r="C6" s="183" t="s">
        <v>115</v>
      </c>
      <c r="D6" s="271">
        <f>'1. Subject Data Input'!D65+'1. Subject Data Input'!E65</f>
        <v>0</v>
      </c>
      <c r="E6" s="199">
        <v>1.5</v>
      </c>
      <c r="F6" s="202" t="s">
        <v>113</v>
      </c>
      <c r="G6" s="275">
        <f t="shared" ref="G6:G34" si="1">IF(ISNUMBER(D6),D6*E6,0)</f>
        <v>0</v>
      </c>
      <c r="H6" s="183" t="s">
        <v>116</v>
      </c>
      <c r="I6" s="165"/>
    </row>
    <row r="7" spans="1:9" ht="40.5" x14ac:dyDescent="0.25">
      <c r="A7" s="464"/>
      <c r="B7" s="449" t="s">
        <v>117</v>
      </c>
      <c r="C7" s="197" t="s">
        <v>118</v>
      </c>
      <c r="D7" s="272" t="s">
        <v>103</v>
      </c>
      <c r="E7" s="198">
        <v>20</v>
      </c>
      <c r="F7" s="197" t="s">
        <v>113</v>
      </c>
      <c r="G7" s="276">
        <f t="shared" si="1"/>
        <v>0</v>
      </c>
      <c r="H7" s="197" t="s">
        <v>119</v>
      </c>
    </row>
    <row r="8" spans="1:9" ht="27" x14ac:dyDescent="0.25">
      <c r="A8" s="464"/>
      <c r="B8" s="450"/>
      <c r="C8" s="153" t="s">
        <v>120</v>
      </c>
      <c r="D8" s="270" t="s">
        <v>103</v>
      </c>
      <c r="E8" s="155">
        <v>5</v>
      </c>
      <c r="F8" s="153" t="s">
        <v>113</v>
      </c>
      <c r="G8" s="273">
        <f t="shared" si="1"/>
        <v>0</v>
      </c>
      <c r="H8" s="153" t="s">
        <v>121</v>
      </c>
      <c r="I8" s="448" t="s">
        <v>122</v>
      </c>
    </row>
    <row r="9" spans="1:9" ht="81" x14ac:dyDescent="0.25">
      <c r="A9" s="464"/>
      <c r="B9" s="450"/>
      <c r="C9" s="133" t="s">
        <v>123</v>
      </c>
      <c r="D9" s="269">
        <f>('1. Subject Data Input'!H14)-D10</f>
        <v>0</v>
      </c>
      <c r="E9" s="134">
        <v>3</v>
      </c>
      <c r="F9" s="133" t="s">
        <v>113</v>
      </c>
      <c r="G9" s="274">
        <f>IF(ISNUMBER(D9),D9*E9,0)</f>
        <v>0</v>
      </c>
      <c r="H9" s="133" t="s">
        <v>124</v>
      </c>
      <c r="I9" s="448"/>
    </row>
    <row r="10" spans="1:9" ht="67.5" x14ac:dyDescent="0.25">
      <c r="A10" s="464"/>
      <c r="B10" s="450"/>
      <c r="C10" s="133" t="s">
        <v>125</v>
      </c>
      <c r="D10" s="265">
        <v>0</v>
      </c>
      <c r="E10" s="134">
        <v>2</v>
      </c>
      <c r="F10" s="133" t="s">
        <v>104</v>
      </c>
      <c r="G10" s="274">
        <f>IF(ISNUMBER(D10),D10*E10,0)</f>
        <v>0</v>
      </c>
      <c r="H10" s="133" t="s">
        <v>126</v>
      </c>
      <c r="I10" s="448"/>
    </row>
    <row r="11" spans="1:9" ht="54" x14ac:dyDescent="0.25">
      <c r="A11" s="464"/>
      <c r="B11" s="450"/>
      <c r="C11" s="133" t="s">
        <v>127</v>
      </c>
      <c r="D11" s="269">
        <f>('1. Subject Data Input'!I14)-D12</f>
        <v>0</v>
      </c>
      <c r="E11" s="134">
        <v>2</v>
      </c>
      <c r="F11" s="133" t="s">
        <v>104</v>
      </c>
      <c r="G11" s="274">
        <f>IF(ISNUMBER(D11),D11*E11,0)</f>
        <v>0</v>
      </c>
      <c r="H11" s="133" t="s">
        <v>128</v>
      </c>
      <c r="I11" s="448"/>
    </row>
    <row r="12" spans="1:9" ht="54.75" thickBot="1" x14ac:dyDescent="0.3">
      <c r="A12" s="464"/>
      <c r="B12" s="451"/>
      <c r="C12" s="186" t="s">
        <v>129</v>
      </c>
      <c r="D12" s="257">
        <v>0</v>
      </c>
      <c r="E12" s="187">
        <v>1.5</v>
      </c>
      <c r="F12" s="186" t="s">
        <v>113</v>
      </c>
      <c r="G12" s="275">
        <f>IF(ISNUMBER(D12),D12*E12,0)</f>
        <v>0</v>
      </c>
      <c r="H12" s="186" t="s">
        <v>130</v>
      </c>
      <c r="I12" s="448"/>
    </row>
    <row r="13" spans="1:9" ht="24" customHeight="1" x14ac:dyDescent="0.25">
      <c r="A13" s="464"/>
      <c r="B13" s="452" t="s">
        <v>131</v>
      </c>
      <c r="C13" s="200" t="s">
        <v>132</v>
      </c>
      <c r="D13" s="272" t="s">
        <v>103</v>
      </c>
      <c r="E13" s="201">
        <v>10</v>
      </c>
      <c r="F13" s="200" t="s">
        <v>104</v>
      </c>
      <c r="G13" s="276">
        <f t="shared" si="1"/>
        <v>0</v>
      </c>
      <c r="H13" s="200" t="s">
        <v>133</v>
      </c>
    </row>
    <row r="14" spans="1:9" ht="27" x14ac:dyDescent="0.25">
      <c r="A14" s="464"/>
      <c r="B14" s="453"/>
      <c r="C14" s="152" t="s">
        <v>134</v>
      </c>
      <c r="D14" s="270" t="s">
        <v>103</v>
      </c>
      <c r="E14" s="154">
        <v>2</v>
      </c>
      <c r="F14" s="152" t="s">
        <v>104</v>
      </c>
      <c r="G14" s="273">
        <f t="shared" si="1"/>
        <v>0</v>
      </c>
      <c r="H14" s="152" t="s">
        <v>135</v>
      </c>
      <c r="I14" s="448" t="s">
        <v>136</v>
      </c>
    </row>
    <row r="15" spans="1:9" ht="54" x14ac:dyDescent="0.25">
      <c r="A15" s="464"/>
      <c r="B15" s="453"/>
      <c r="C15" s="130" t="s">
        <v>137</v>
      </c>
      <c r="D15" s="269">
        <f>'1. Subject Data Input'!F14</f>
        <v>144</v>
      </c>
      <c r="E15" s="131">
        <v>3</v>
      </c>
      <c r="F15" s="130" t="s">
        <v>104</v>
      </c>
      <c r="G15" s="274">
        <f>IF(ISNUMBER(D15),D15*E15,0)</f>
        <v>432</v>
      </c>
      <c r="H15" s="130" t="s">
        <v>138</v>
      </c>
      <c r="I15" s="448"/>
    </row>
    <row r="16" spans="1:9" ht="41.25" thickBot="1" x14ac:dyDescent="0.3">
      <c r="A16" s="464"/>
      <c r="B16" s="454"/>
      <c r="C16" s="183" t="s">
        <v>139</v>
      </c>
      <c r="D16" s="271">
        <f>'1. Subject Data Input'!G14</f>
        <v>72</v>
      </c>
      <c r="E16" s="199">
        <v>1.5</v>
      </c>
      <c r="F16" s="183" t="s">
        <v>104</v>
      </c>
      <c r="G16" s="275">
        <f>IF(ISNUMBER(D16),D16*E16,0)</f>
        <v>108</v>
      </c>
      <c r="H16" s="183" t="s">
        <v>140</v>
      </c>
      <c r="I16" s="448"/>
    </row>
    <row r="17" spans="1:9" ht="24" customHeight="1" x14ac:dyDescent="0.25">
      <c r="A17" s="464"/>
      <c r="B17" s="449" t="s">
        <v>141</v>
      </c>
      <c r="C17" s="197" t="s">
        <v>142</v>
      </c>
      <c r="D17" s="268" t="s">
        <v>103</v>
      </c>
      <c r="E17" s="198">
        <v>11</v>
      </c>
      <c r="F17" s="197" t="s">
        <v>143</v>
      </c>
      <c r="G17" s="276">
        <f t="shared" si="1"/>
        <v>0</v>
      </c>
      <c r="H17" s="197" t="s">
        <v>144</v>
      </c>
      <c r="I17" s="448"/>
    </row>
    <row r="18" spans="1:9" ht="24" customHeight="1" x14ac:dyDescent="0.25">
      <c r="A18" s="464"/>
      <c r="B18" s="450"/>
      <c r="C18" s="153" t="s">
        <v>145</v>
      </c>
      <c r="D18" s="267" t="s">
        <v>103</v>
      </c>
      <c r="E18" s="155">
        <v>3</v>
      </c>
      <c r="F18" s="153" t="s">
        <v>143</v>
      </c>
      <c r="G18" s="273">
        <f t="shared" si="1"/>
        <v>0</v>
      </c>
      <c r="H18" s="153" t="s">
        <v>146</v>
      </c>
      <c r="I18" s="448"/>
    </row>
    <row r="19" spans="1:9" ht="67.5" x14ac:dyDescent="0.25">
      <c r="A19" s="464"/>
      <c r="B19" s="450"/>
      <c r="C19" s="133" t="s">
        <v>147</v>
      </c>
      <c r="D19" s="269">
        <f>('1. Subject Data Input'!J14)-D20</f>
        <v>0</v>
      </c>
      <c r="E19" s="134">
        <v>4</v>
      </c>
      <c r="F19" s="133" t="s">
        <v>143</v>
      </c>
      <c r="G19" s="274">
        <f t="shared" si="1"/>
        <v>0</v>
      </c>
      <c r="H19" s="133" t="s">
        <v>148</v>
      </c>
      <c r="I19" s="448"/>
    </row>
    <row r="20" spans="1:9" ht="54" x14ac:dyDescent="0.25">
      <c r="A20" s="464"/>
      <c r="B20" s="450"/>
      <c r="C20" s="133" t="s">
        <v>149</v>
      </c>
      <c r="D20" s="265">
        <v>0</v>
      </c>
      <c r="E20" s="134">
        <v>2</v>
      </c>
      <c r="F20" s="133" t="s">
        <v>143</v>
      </c>
      <c r="G20" s="274">
        <f>IF(ISNUMBER(D20),D20*E20,0)</f>
        <v>0</v>
      </c>
      <c r="H20" s="133" t="s">
        <v>150</v>
      </c>
      <c r="I20" s="448"/>
    </row>
    <row r="21" spans="1:9" ht="40.5" x14ac:dyDescent="0.25">
      <c r="A21" s="464"/>
      <c r="B21" s="450"/>
      <c r="C21" s="133" t="s">
        <v>151</v>
      </c>
      <c r="D21" s="322">
        <v>0</v>
      </c>
      <c r="E21" s="134">
        <v>2</v>
      </c>
      <c r="F21" s="133" t="s">
        <v>143</v>
      </c>
      <c r="G21" s="274">
        <f t="shared" ref="G21:G23" si="2">IF(ISNUMBER(D21),D21*E21,0)</f>
        <v>0</v>
      </c>
      <c r="H21" s="133" t="s">
        <v>152</v>
      </c>
      <c r="I21" s="448"/>
    </row>
    <row r="22" spans="1:9" ht="40.5" x14ac:dyDescent="0.25">
      <c r="A22" s="464"/>
      <c r="B22" s="450"/>
      <c r="C22" s="133" t="s">
        <v>153</v>
      </c>
      <c r="D22" s="322">
        <v>0</v>
      </c>
      <c r="E22" s="134">
        <v>1</v>
      </c>
      <c r="F22" s="133" t="s">
        <v>143</v>
      </c>
      <c r="G22" s="274">
        <f>IF(ISNUMBER(D22),D22*E22,0)</f>
        <v>0</v>
      </c>
      <c r="H22" s="133" t="s">
        <v>154</v>
      </c>
      <c r="I22" s="448"/>
    </row>
    <row r="23" spans="1:9" ht="24" customHeight="1" thickBot="1" x14ac:dyDescent="0.3">
      <c r="A23" s="464"/>
      <c r="B23" s="451"/>
      <c r="C23" s="186" t="s">
        <v>155</v>
      </c>
      <c r="D23" s="258">
        <v>0</v>
      </c>
      <c r="E23" s="187">
        <v>1</v>
      </c>
      <c r="F23" s="186" t="s">
        <v>156</v>
      </c>
      <c r="G23" s="275">
        <f t="shared" si="2"/>
        <v>0</v>
      </c>
      <c r="H23" s="186" t="s">
        <v>157</v>
      </c>
      <c r="I23" s="448"/>
    </row>
    <row r="24" spans="1:9" ht="27" customHeight="1" x14ac:dyDescent="0.25">
      <c r="A24" s="455" t="s">
        <v>17</v>
      </c>
      <c r="B24" s="458"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56"/>
      <c r="B25" s="458"/>
      <c r="C25" s="157" t="s">
        <v>162</v>
      </c>
      <c r="D25" s="277">
        <f>IF('1. Subject Data Input'!G5="PG",'1. Subject Data Input'!C6,0)</f>
        <v>0</v>
      </c>
      <c r="E25" s="169" t="s">
        <v>163</v>
      </c>
      <c r="F25" s="156" t="s">
        <v>160</v>
      </c>
      <c r="G25" s="274">
        <f>IF(ISNUMBER(D25),(D25*2),0)</f>
        <v>0</v>
      </c>
      <c r="H25" s="157" t="s">
        <v>161</v>
      </c>
    </row>
    <row r="26" spans="1:9" ht="27" x14ac:dyDescent="0.25">
      <c r="A26" s="456"/>
      <c r="B26" s="458"/>
      <c r="C26" s="158" t="s">
        <v>164</v>
      </c>
      <c r="D26" s="274" t="e">
        <f>'Handbook info'!#REF!</f>
        <v>#REF!</v>
      </c>
      <c r="E26" s="159">
        <v>2</v>
      </c>
      <c r="F26" s="158" t="s">
        <v>165</v>
      </c>
      <c r="G26" s="274">
        <f>IF(ISNUMBER(D26),D26*E26,0)</f>
        <v>0</v>
      </c>
      <c r="H26" s="158" t="s">
        <v>166</v>
      </c>
    </row>
    <row r="27" spans="1:9" ht="27" x14ac:dyDescent="0.25">
      <c r="A27" s="456"/>
      <c r="B27" s="458"/>
      <c r="C27" s="130" t="s">
        <v>167</v>
      </c>
      <c r="D27" s="274" t="e">
        <f>'Handbook info'!#REF!</f>
        <v>#REF!</v>
      </c>
      <c r="E27" s="131">
        <v>1</v>
      </c>
      <c r="F27" s="130" t="s">
        <v>165</v>
      </c>
      <c r="G27" s="274">
        <f>IF(ISNUMBER(D27),D27*E27,0)</f>
        <v>0</v>
      </c>
      <c r="H27" s="130" t="s">
        <v>168</v>
      </c>
    </row>
    <row r="28" spans="1:9" ht="40.5" x14ac:dyDescent="0.25">
      <c r="A28" s="456"/>
      <c r="B28" s="458"/>
      <c r="C28" s="130" t="s">
        <v>169</v>
      </c>
      <c r="D28" s="259">
        <v>0</v>
      </c>
      <c r="E28" s="131" t="s">
        <v>170</v>
      </c>
      <c r="F28" s="130" t="s">
        <v>171</v>
      </c>
      <c r="G28" s="274">
        <f>IF(ISNUMBER(D28),D28*10,0)</f>
        <v>0</v>
      </c>
      <c r="H28" s="160" t="s">
        <v>172</v>
      </c>
    </row>
    <row r="29" spans="1:9" ht="40.5" x14ac:dyDescent="0.25">
      <c r="A29" s="456"/>
      <c r="B29" s="458"/>
      <c r="C29" s="152" t="s">
        <v>173</v>
      </c>
      <c r="D29" s="270" t="s">
        <v>103</v>
      </c>
      <c r="E29" s="154" t="s">
        <v>174</v>
      </c>
      <c r="F29" s="152" t="s">
        <v>171</v>
      </c>
      <c r="G29" s="273">
        <f t="shared" si="1"/>
        <v>0</v>
      </c>
      <c r="H29" s="152" t="s">
        <v>175</v>
      </c>
    </row>
    <row r="30" spans="1:9" ht="41.25" thickBot="1" x14ac:dyDescent="0.3">
      <c r="A30" s="457"/>
      <c r="B30" s="459"/>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60"/>
      <c r="B32" s="458" t="s">
        <v>184</v>
      </c>
      <c r="C32" s="158" t="s">
        <v>185</v>
      </c>
      <c r="D32" s="260">
        <v>0</v>
      </c>
      <c r="E32" s="159">
        <v>1.5</v>
      </c>
      <c r="F32" s="158" t="s">
        <v>186</v>
      </c>
      <c r="G32" s="280">
        <f t="shared" si="1"/>
        <v>0</v>
      </c>
      <c r="H32" s="158" t="s">
        <v>187</v>
      </c>
    </row>
    <row r="33" spans="1:8" ht="27" x14ac:dyDescent="0.25">
      <c r="A33" s="461"/>
      <c r="B33" s="458"/>
      <c r="C33" s="130" t="s">
        <v>188</v>
      </c>
      <c r="D33" s="261">
        <v>0</v>
      </c>
      <c r="E33" s="131">
        <v>3</v>
      </c>
      <c r="F33" s="130" t="s">
        <v>186</v>
      </c>
      <c r="G33" s="281">
        <f t="shared" si="1"/>
        <v>0</v>
      </c>
      <c r="H33" s="130" t="s">
        <v>187</v>
      </c>
    </row>
    <row r="34" spans="1:8" ht="27" x14ac:dyDescent="0.25">
      <c r="A34" s="461"/>
      <c r="B34" s="458"/>
      <c r="C34" s="130" t="s">
        <v>189</v>
      </c>
      <c r="D34" s="261">
        <v>0</v>
      </c>
      <c r="E34" s="131">
        <v>1</v>
      </c>
      <c r="F34" s="130" t="s">
        <v>190</v>
      </c>
      <c r="G34" s="281">
        <f t="shared" si="1"/>
        <v>0</v>
      </c>
      <c r="H34" s="130" t="s">
        <v>187</v>
      </c>
    </row>
    <row r="35" spans="1:8" ht="27" x14ac:dyDescent="0.25">
      <c r="A35" s="461"/>
      <c r="B35" s="458"/>
      <c r="C35" s="130" t="s">
        <v>191</v>
      </c>
      <c r="D35" s="261">
        <v>0</v>
      </c>
      <c r="E35" s="135">
        <v>3</v>
      </c>
      <c r="F35" s="130" t="s">
        <v>186</v>
      </c>
      <c r="G35" s="281">
        <f>IF(ISNUMBER(D35),D35*E35,0)</f>
        <v>0</v>
      </c>
      <c r="H35" s="130" t="s">
        <v>192</v>
      </c>
    </row>
    <row r="36" spans="1:8" ht="27" x14ac:dyDescent="0.25">
      <c r="A36" s="461"/>
      <c r="B36" s="458"/>
      <c r="C36" s="130" t="s">
        <v>193</v>
      </c>
      <c r="D36" s="262">
        <v>0</v>
      </c>
      <c r="E36" s="177">
        <v>2.5</v>
      </c>
      <c r="F36" s="130" t="s">
        <v>186</v>
      </c>
      <c r="G36" s="281">
        <f t="shared" ref="G36:G37" si="3">IF(ISNUMBER(D36),D36*E36,0)</f>
        <v>0</v>
      </c>
      <c r="H36" s="173" t="s">
        <v>192</v>
      </c>
    </row>
    <row r="37" spans="1:8" ht="27.75" thickBot="1" x14ac:dyDescent="0.3">
      <c r="A37" s="462"/>
      <c r="B37" s="459"/>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A24:A30"/>
    <mergeCell ref="B24:B30"/>
    <mergeCell ref="B32:B37"/>
    <mergeCell ref="A32:A37"/>
    <mergeCell ref="A2:A23"/>
    <mergeCell ref="B2:B6"/>
    <mergeCell ref="I3:I5"/>
    <mergeCell ref="B7:B12"/>
    <mergeCell ref="I8:I12"/>
    <mergeCell ref="B13:B16"/>
    <mergeCell ref="I14:I23"/>
    <mergeCell ref="B17:B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1" t="s">
        <v>687</v>
      </c>
      <c r="B392" s="470" t="s">
        <v>976</v>
      </c>
      <c r="C392" s="470" t="s">
        <v>976</v>
      </c>
      <c r="D392" s="470" t="s">
        <v>2446</v>
      </c>
      <c r="E392" s="470" t="s">
        <v>2447</v>
      </c>
      <c r="F392" s="472">
        <v>37.5</v>
      </c>
      <c r="G392" s="470" t="s">
        <v>2479</v>
      </c>
      <c r="H392" s="471" t="s">
        <v>2868</v>
      </c>
      <c r="I392" s="470">
        <v>15</v>
      </c>
      <c r="J392" s="470" t="s">
        <v>2468</v>
      </c>
      <c r="K392" s="470" t="s">
        <v>9</v>
      </c>
      <c r="L392" s="385" t="s">
        <v>2869</v>
      </c>
      <c r="M392" s="472">
        <v>5</v>
      </c>
      <c r="N392" s="470"/>
      <c r="O392" s="470" t="b">
        <v>1</v>
      </c>
      <c r="P392" s="470"/>
      <c r="Q392" s="470">
        <v>2024</v>
      </c>
      <c r="R392" s="470" t="s">
        <v>2494</v>
      </c>
    </row>
    <row r="393" spans="1:18" x14ac:dyDescent="0.25">
      <c r="A393" s="471"/>
      <c r="B393" s="470"/>
      <c r="C393" s="470"/>
      <c r="D393" s="470"/>
      <c r="E393" s="470"/>
      <c r="F393" s="472"/>
      <c r="G393" s="470"/>
      <c r="H393" s="471"/>
      <c r="I393" s="470"/>
      <c r="J393" s="470"/>
      <c r="K393" s="470"/>
      <c r="L393" s="385"/>
      <c r="M393" s="472"/>
      <c r="N393" s="470"/>
      <c r="O393" s="470"/>
      <c r="P393" s="470"/>
      <c r="Q393" s="470"/>
      <c r="R393" s="470"/>
    </row>
    <row r="394" spans="1:18" ht="45" x14ac:dyDescent="0.25">
      <c r="A394" s="471"/>
      <c r="B394" s="470"/>
      <c r="C394" s="470"/>
      <c r="D394" s="470"/>
      <c r="E394" s="470"/>
      <c r="F394" s="472"/>
      <c r="G394" s="470"/>
      <c r="H394" s="471"/>
      <c r="I394" s="470"/>
      <c r="J394" s="470"/>
      <c r="K394" s="470"/>
      <c r="L394" s="385" t="s">
        <v>2870</v>
      </c>
      <c r="M394" s="472"/>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1" t="s">
        <v>690</v>
      </c>
      <c r="B399" s="470" t="s">
        <v>976</v>
      </c>
      <c r="C399" s="470" t="s">
        <v>976</v>
      </c>
      <c r="D399" s="470" t="s">
        <v>2446</v>
      </c>
      <c r="E399" s="470" t="s">
        <v>2447</v>
      </c>
      <c r="F399" s="472">
        <v>25</v>
      </c>
      <c r="G399" s="470" t="s">
        <v>2479</v>
      </c>
      <c r="H399" s="471" t="s">
        <v>2868</v>
      </c>
      <c r="I399" s="470">
        <v>15</v>
      </c>
      <c r="J399" s="470" t="s">
        <v>2468</v>
      </c>
      <c r="K399" s="470" t="s">
        <v>9</v>
      </c>
      <c r="L399" s="385" t="s">
        <v>2869</v>
      </c>
      <c r="M399" s="472">
        <v>5</v>
      </c>
      <c r="N399" s="470"/>
      <c r="O399" s="470" t="b">
        <v>1</v>
      </c>
      <c r="P399" s="470"/>
      <c r="Q399" s="470">
        <v>2024</v>
      </c>
      <c r="R399" s="470" t="s">
        <v>2494</v>
      </c>
    </row>
    <row r="400" spans="1:18" x14ac:dyDescent="0.25">
      <c r="A400" s="471"/>
      <c r="B400" s="470"/>
      <c r="C400" s="470"/>
      <c r="D400" s="470"/>
      <c r="E400" s="470"/>
      <c r="F400" s="472"/>
      <c r="G400" s="470"/>
      <c r="H400" s="471"/>
      <c r="I400" s="470"/>
      <c r="J400" s="470"/>
      <c r="K400" s="470"/>
      <c r="L400" s="385"/>
      <c r="M400" s="472"/>
      <c r="N400" s="470"/>
      <c r="O400" s="470"/>
      <c r="P400" s="470"/>
      <c r="Q400" s="470"/>
      <c r="R400" s="470"/>
    </row>
    <row r="401" spans="1:18" ht="45" x14ac:dyDescent="0.25">
      <c r="A401" s="471"/>
      <c r="B401" s="470"/>
      <c r="C401" s="470"/>
      <c r="D401" s="470"/>
      <c r="E401" s="470"/>
      <c r="F401" s="472"/>
      <c r="G401" s="470"/>
      <c r="H401" s="471"/>
      <c r="I401" s="470"/>
      <c r="J401" s="470"/>
      <c r="K401" s="470"/>
      <c r="L401" s="385" t="s">
        <v>2870</v>
      </c>
      <c r="M401" s="472"/>
      <c r="N401" s="470"/>
      <c r="O401" s="470"/>
      <c r="P401" s="470"/>
      <c r="Q401" s="470"/>
      <c r="R401" s="470"/>
    </row>
    <row r="402" spans="1:18" ht="75" x14ac:dyDescent="0.25">
      <c r="A402" s="471" t="s">
        <v>690</v>
      </c>
      <c r="B402" s="470" t="s">
        <v>976</v>
      </c>
      <c r="C402" s="470" t="s">
        <v>976</v>
      </c>
      <c r="D402" s="470" t="s">
        <v>2446</v>
      </c>
      <c r="E402" s="470" t="s">
        <v>2447</v>
      </c>
      <c r="F402" s="472">
        <v>25</v>
      </c>
      <c r="G402" s="470" t="s">
        <v>2479</v>
      </c>
      <c r="H402" s="471" t="s">
        <v>2871</v>
      </c>
      <c r="I402" s="470">
        <v>30</v>
      </c>
      <c r="J402" s="470" t="s">
        <v>2468</v>
      </c>
      <c r="K402" s="470" t="s">
        <v>9</v>
      </c>
      <c r="L402" s="385" t="s">
        <v>2872</v>
      </c>
      <c r="M402" s="472">
        <v>10</v>
      </c>
      <c r="N402" s="470"/>
      <c r="O402" s="470" t="b">
        <v>0</v>
      </c>
      <c r="P402" s="470"/>
      <c r="Q402" s="470">
        <v>2024</v>
      </c>
      <c r="R402" s="470" t="s">
        <v>2494</v>
      </c>
    </row>
    <row r="403" spans="1:18" x14ac:dyDescent="0.25">
      <c r="A403" s="471"/>
      <c r="B403" s="470"/>
      <c r="C403" s="470"/>
      <c r="D403" s="470"/>
      <c r="E403" s="470"/>
      <c r="F403" s="472"/>
      <c r="G403" s="470"/>
      <c r="H403" s="471"/>
      <c r="I403" s="470"/>
      <c r="J403" s="470"/>
      <c r="K403" s="470"/>
      <c r="L403" s="385"/>
      <c r="M403" s="472"/>
      <c r="N403" s="470"/>
      <c r="O403" s="470"/>
      <c r="P403" s="470"/>
      <c r="Q403" s="470"/>
      <c r="R403" s="470"/>
    </row>
    <row r="404" spans="1:18" ht="45" x14ac:dyDescent="0.25">
      <c r="A404" s="471"/>
      <c r="B404" s="470"/>
      <c r="C404" s="470"/>
      <c r="D404" s="470"/>
      <c r="E404" s="470"/>
      <c r="F404" s="472"/>
      <c r="G404" s="470"/>
      <c r="H404" s="471"/>
      <c r="I404" s="470"/>
      <c r="J404" s="470"/>
      <c r="K404" s="470"/>
      <c r="L404" s="385" t="s">
        <v>2877</v>
      </c>
      <c r="M404" s="472"/>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1" t="s">
        <v>691</v>
      </c>
      <c r="B408" s="470" t="s">
        <v>976</v>
      </c>
      <c r="C408" s="470" t="s">
        <v>976</v>
      </c>
      <c r="D408" s="470" t="s">
        <v>2446</v>
      </c>
      <c r="E408" s="470" t="s">
        <v>2447</v>
      </c>
      <c r="F408" s="472">
        <v>50</v>
      </c>
      <c r="G408" s="470" t="s">
        <v>2479</v>
      </c>
      <c r="H408" s="471" t="s">
        <v>2868</v>
      </c>
      <c r="I408" s="470">
        <v>15</v>
      </c>
      <c r="J408" s="470" t="s">
        <v>2468</v>
      </c>
      <c r="K408" s="470" t="s">
        <v>9</v>
      </c>
      <c r="L408" s="385" t="s">
        <v>2869</v>
      </c>
      <c r="M408" s="472">
        <v>5</v>
      </c>
      <c r="N408" s="470"/>
      <c r="O408" s="470" t="b">
        <v>1</v>
      </c>
      <c r="P408" s="470"/>
      <c r="Q408" s="470">
        <v>2024</v>
      </c>
      <c r="R408" s="470" t="s">
        <v>2494</v>
      </c>
    </row>
    <row r="409" spans="1:18" x14ac:dyDescent="0.25">
      <c r="A409" s="471"/>
      <c r="B409" s="470"/>
      <c r="C409" s="470"/>
      <c r="D409" s="470"/>
      <c r="E409" s="470"/>
      <c r="F409" s="472"/>
      <c r="G409" s="470"/>
      <c r="H409" s="471"/>
      <c r="I409" s="470"/>
      <c r="J409" s="470"/>
      <c r="K409" s="470"/>
      <c r="L409" s="385"/>
      <c r="M409" s="472"/>
      <c r="N409" s="470"/>
      <c r="O409" s="470"/>
      <c r="P409" s="470"/>
      <c r="Q409" s="470"/>
      <c r="R409" s="470"/>
    </row>
    <row r="410" spans="1:18" ht="45" x14ac:dyDescent="0.25">
      <c r="A410" s="471"/>
      <c r="B410" s="470"/>
      <c r="C410" s="470"/>
      <c r="D410" s="470"/>
      <c r="E410" s="470"/>
      <c r="F410" s="472"/>
      <c r="G410" s="470"/>
      <c r="H410" s="471"/>
      <c r="I410" s="470"/>
      <c r="J410" s="470"/>
      <c r="K410" s="470"/>
      <c r="L410" s="385" t="s">
        <v>2870</v>
      </c>
      <c r="M410" s="472"/>
      <c r="N410" s="470"/>
      <c r="O410" s="470"/>
      <c r="P410" s="470"/>
      <c r="Q410" s="470"/>
      <c r="R410" s="470"/>
    </row>
    <row r="411" spans="1:18" ht="75" x14ac:dyDescent="0.25">
      <c r="A411" s="471" t="s">
        <v>691</v>
      </c>
      <c r="B411" s="470" t="s">
        <v>976</v>
      </c>
      <c r="C411" s="470" t="s">
        <v>976</v>
      </c>
      <c r="D411" s="470" t="s">
        <v>2446</v>
      </c>
      <c r="E411" s="470" t="s">
        <v>2447</v>
      </c>
      <c r="F411" s="472">
        <v>50</v>
      </c>
      <c r="G411" s="470" t="s">
        <v>2479</v>
      </c>
      <c r="H411" s="471" t="s">
        <v>2871</v>
      </c>
      <c r="I411" s="470">
        <v>30</v>
      </c>
      <c r="J411" s="470" t="s">
        <v>2468</v>
      </c>
      <c r="K411" s="470" t="s">
        <v>9</v>
      </c>
      <c r="L411" s="385" t="s">
        <v>2872</v>
      </c>
      <c r="M411" s="472">
        <v>10</v>
      </c>
      <c r="N411" s="470"/>
      <c r="O411" s="470" t="b">
        <v>0</v>
      </c>
      <c r="P411" s="470"/>
      <c r="Q411" s="470">
        <v>2024</v>
      </c>
      <c r="R411" s="470" t="s">
        <v>2494</v>
      </c>
    </row>
    <row r="412" spans="1:18" x14ac:dyDescent="0.25">
      <c r="A412" s="471"/>
      <c r="B412" s="470"/>
      <c r="C412" s="470"/>
      <c r="D412" s="470"/>
      <c r="E412" s="470"/>
      <c r="F412" s="472"/>
      <c r="G412" s="470"/>
      <c r="H412" s="471"/>
      <c r="I412" s="470"/>
      <c r="J412" s="470"/>
      <c r="K412" s="470"/>
      <c r="L412" s="385"/>
      <c r="M412" s="472"/>
      <c r="N412" s="470"/>
      <c r="O412" s="470"/>
      <c r="P412" s="470"/>
      <c r="Q412" s="470"/>
      <c r="R412" s="470"/>
    </row>
    <row r="413" spans="1:18" ht="45" x14ac:dyDescent="0.25">
      <c r="A413" s="471"/>
      <c r="B413" s="470"/>
      <c r="C413" s="470"/>
      <c r="D413" s="470"/>
      <c r="E413" s="470"/>
      <c r="F413" s="472"/>
      <c r="G413" s="470"/>
      <c r="H413" s="471"/>
      <c r="I413" s="470"/>
      <c r="J413" s="470"/>
      <c r="K413" s="470"/>
      <c r="L413" s="385" t="s">
        <v>2877</v>
      </c>
      <c r="M413" s="472"/>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1" t="s">
        <v>692</v>
      </c>
      <c r="B417" s="470" t="s">
        <v>981</v>
      </c>
      <c r="C417" s="470" t="s">
        <v>981</v>
      </c>
      <c r="D417" s="470" t="s">
        <v>2446</v>
      </c>
      <c r="E417" s="470" t="s">
        <v>2447</v>
      </c>
      <c r="F417" s="472">
        <v>37.5</v>
      </c>
      <c r="G417" s="470" t="s">
        <v>2479</v>
      </c>
      <c r="H417" s="471" t="s">
        <v>2868</v>
      </c>
      <c r="I417" s="470">
        <v>15</v>
      </c>
      <c r="J417" s="470" t="s">
        <v>2468</v>
      </c>
      <c r="K417" s="470" t="s">
        <v>9</v>
      </c>
      <c r="L417" s="385" t="s">
        <v>2869</v>
      </c>
      <c r="M417" s="472">
        <v>5</v>
      </c>
      <c r="N417" s="470"/>
      <c r="O417" s="470" t="b">
        <v>1</v>
      </c>
      <c r="P417" s="470"/>
      <c r="Q417" s="470">
        <v>2024</v>
      </c>
      <c r="R417" s="470" t="s">
        <v>2494</v>
      </c>
    </row>
    <row r="418" spans="1:18" x14ac:dyDescent="0.25">
      <c r="A418" s="471"/>
      <c r="B418" s="470"/>
      <c r="C418" s="470"/>
      <c r="D418" s="470"/>
      <c r="E418" s="470"/>
      <c r="F418" s="472"/>
      <c r="G418" s="470"/>
      <c r="H418" s="471"/>
      <c r="I418" s="470"/>
      <c r="J418" s="470"/>
      <c r="K418" s="470"/>
      <c r="L418" s="385"/>
      <c r="M418" s="472"/>
      <c r="N418" s="470"/>
      <c r="O418" s="470"/>
      <c r="P418" s="470"/>
      <c r="Q418" s="470"/>
      <c r="R418" s="470"/>
    </row>
    <row r="419" spans="1:18" ht="45" x14ac:dyDescent="0.25">
      <c r="A419" s="471"/>
      <c r="B419" s="470"/>
      <c r="C419" s="470"/>
      <c r="D419" s="470"/>
      <c r="E419" s="470"/>
      <c r="F419" s="472"/>
      <c r="G419" s="470"/>
      <c r="H419" s="471"/>
      <c r="I419" s="470"/>
      <c r="J419" s="470"/>
      <c r="K419" s="470"/>
      <c r="L419" s="385" t="s">
        <v>2870</v>
      </c>
      <c r="M419" s="472"/>
      <c r="N419" s="470"/>
      <c r="O419" s="470"/>
      <c r="P419" s="470"/>
      <c r="Q419" s="470"/>
      <c r="R419" s="470"/>
    </row>
    <row r="420" spans="1:18" ht="75" x14ac:dyDescent="0.25">
      <c r="A420" s="471" t="s">
        <v>692</v>
      </c>
      <c r="B420" s="470" t="s">
        <v>981</v>
      </c>
      <c r="C420" s="470" t="s">
        <v>981</v>
      </c>
      <c r="D420" s="470" t="s">
        <v>2446</v>
      </c>
      <c r="E420" s="470" t="s">
        <v>2447</v>
      </c>
      <c r="F420" s="472">
        <v>37.5</v>
      </c>
      <c r="G420" s="470" t="s">
        <v>2479</v>
      </c>
      <c r="H420" s="471" t="s">
        <v>2871</v>
      </c>
      <c r="I420" s="470">
        <v>30</v>
      </c>
      <c r="J420" s="470" t="s">
        <v>2468</v>
      </c>
      <c r="K420" s="470" t="s">
        <v>9</v>
      </c>
      <c r="L420" s="385" t="s">
        <v>2872</v>
      </c>
      <c r="M420" s="472">
        <v>10</v>
      </c>
      <c r="N420" s="470"/>
      <c r="O420" s="470" t="b">
        <v>0</v>
      </c>
      <c r="P420" s="470"/>
      <c r="Q420" s="470">
        <v>2024</v>
      </c>
      <c r="R420" s="470" t="s">
        <v>2494</v>
      </c>
    </row>
    <row r="421" spans="1:18" x14ac:dyDescent="0.25">
      <c r="A421" s="471"/>
      <c r="B421" s="470"/>
      <c r="C421" s="470"/>
      <c r="D421" s="470"/>
      <c r="E421" s="470"/>
      <c r="F421" s="472"/>
      <c r="G421" s="470"/>
      <c r="H421" s="471"/>
      <c r="I421" s="470"/>
      <c r="J421" s="470"/>
      <c r="K421" s="470"/>
      <c r="L421" s="385"/>
      <c r="M421" s="472"/>
      <c r="N421" s="470"/>
      <c r="O421" s="470"/>
      <c r="P421" s="470"/>
      <c r="Q421" s="470"/>
      <c r="R421" s="470"/>
    </row>
    <row r="422" spans="1:18" ht="45" x14ac:dyDescent="0.25">
      <c r="A422" s="471"/>
      <c r="B422" s="470"/>
      <c r="C422" s="470"/>
      <c r="D422" s="470"/>
      <c r="E422" s="470"/>
      <c r="F422" s="472"/>
      <c r="G422" s="470"/>
      <c r="H422" s="471"/>
      <c r="I422" s="470"/>
      <c r="J422" s="470"/>
      <c r="K422" s="470"/>
      <c r="L422" s="385" t="s">
        <v>2877</v>
      </c>
      <c r="M422" s="472"/>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1" t="s">
        <v>694</v>
      </c>
      <c r="B426" s="470" t="s">
        <v>981</v>
      </c>
      <c r="C426" s="470" t="s">
        <v>981</v>
      </c>
      <c r="D426" s="470" t="s">
        <v>2446</v>
      </c>
      <c r="E426" s="470" t="s">
        <v>2447</v>
      </c>
      <c r="F426" s="472">
        <v>50</v>
      </c>
      <c r="G426" s="470" t="s">
        <v>2479</v>
      </c>
      <c r="H426" s="471" t="s">
        <v>2868</v>
      </c>
      <c r="I426" s="470">
        <v>15</v>
      </c>
      <c r="J426" s="470" t="s">
        <v>2468</v>
      </c>
      <c r="K426" s="470" t="s">
        <v>9</v>
      </c>
      <c r="L426" s="385" t="s">
        <v>2869</v>
      </c>
      <c r="M426" s="472">
        <v>5</v>
      </c>
      <c r="N426" s="470"/>
      <c r="O426" s="470" t="b">
        <v>1</v>
      </c>
      <c r="P426" s="470"/>
      <c r="Q426" s="470">
        <v>2024</v>
      </c>
      <c r="R426" s="470" t="s">
        <v>2494</v>
      </c>
    </row>
    <row r="427" spans="1:18" x14ac:dyDescent="0.25">
      <c r="A427" s="471"/>
      <c r="B427" s="470"/>
      <c r="C427" s="470"/>
      <c r="D427" s="470"/>
      <c r="E427" s="470"/>
      <c r="F427" s="472"/>
      <c r="G427" s="470"/>
      <c r="H427" s="471"/>
      <c r="I427" s="470"/>
      <c r="J427" s="470"/>
      <c r="K427" s="470"/>
      <c r="L427" s="385"/>
      <c r="M427" s="472"/>
      <c r="N427" s="470"/>
      <c r="O427" s="470"/>
      <c r="P427" s="470"/>
      <c r="Q427" s="470"/>
      <c r="R427" s="470"/>
    </row>
    <row r="428" spans="1:18" ht="45" x14ac:dyDescent="0.25">
      <c r="A428" s="471"/>
      <c r="B428" s="470"/>
      <c r="C428" s="470"/>
      <c r="D428" s="470"/>
      <c r="E428" s="470"/>
      <c r="F428" s="472"/>
      <c r="G428" s="470"/>
      <c r="H428" s="471"/>
      <c r="I428" s="470"/>
      <c r="J428" s="470"/>
      <c r="K428" s="470"/>
      <c r="L428" s="385" t="s">
        <v>2870</v>
      </c>
      <c r="M428" s="472"/>
      <c r="N428" s="470"/>
      <c r="O428" s="470"/>
      <c r="P428" s="470"/>
      <c r="Q428" s="470"/>
      <c r="R428" s="470"/>
    </row>
    <row r="429" spans="1:18" ht="75" x14ac:dyDescent="0.25">
      <c r="A429" s="471" t="s">
        <v>694</v>
      </c>
      <c r="B429" s="470" t="s">
        <v>981</v>
      </c>
      <c r="C429" s="470" t="s">
        <v>981</v>
      </c>
      <c r="D429" s="470" t="s">
        <v>2446</v>
      </c>
      <c r="E429" s="470" t="s">
        <v>2447</v>
      </c>
      <c r="F429" s="472">
        <v>50</v>
      </c>
      <c r="G429" s="470" t="s">
        <v>2479</v>
      </c>
      <c r="H429" s="471" t="s">
        <v>2871</v>
      </c>
      <c r="I429" s="470">
        <v>30</v>
      </c>
      <c r="J429" s="470" t="s">
        <v>2468</v>
      </c>
      <c r="K429" s="470" t="s">
        <v>9</v>
      </c>
      <c r="L429" s="385" t="s">
        <v>2872</v>
      </c>
      <c r="M429" s="472">
        <v>10</v>
      </c>
      <c r="N429" s="470"/>
      <c r="O429" s="470" t="b">
        <v>0</v>
      </c>
      <c r="P429" s="470"/>
      <c r="Q429" s="470">
        <v>2024</v>
      </c>
      <c r="R429" s="470" t="s">
        <v>2494</v>
      </c>
    </row>
    <row r="430" spans="1:18" x14ac:dyDescent="0.25">
      <c r="A430" s="471"/>
      <c r="B430" s="470"/>
      <c r="C430" s="470"/>
      <c r="D430" s="470"/>
      <c r="E430" s="470"/>
      <c r="F430" s="472"/>
      <c r="G430" s="470"/>
      <c r="H430" s="471"/>
      <c r="I430" s="470"/>
      <c r="J430" s="470"/>
      <c r="K430" s="470"/>
      <c r="L430" s="385"/>
      <c r="M430" s="472"/>
      <c r="N430" s="470"/>
      <c r="O430" s="470"/>
      <c r="P430" s="470"/>
      <c r="Q430" s="470"/>
      <c r="R430" s="470"/>
    </row>
    <row r="431" spans="1:18" ht="45" x14ac:dyDescent="0.25">
      <c r="A431" s="471"/>
      <c r="B431" s="470"/>
      <c r="C431" s="470"/>
      <c r="D431" s="470"/>
      <c r="E431" s="470"/>
      <c r="F431" s="472"/>
      <c r="G431" s="470"/>
      <c r="H431" s="471"/>
      <c r="I431" s="470"/>
      <c r="J431" s="470"/>
      <c r="K431" s="470"/>
      <c r="L431" s="385" t="s">
        <v>2877</v>
      </c>
      <c r="M431" s="472"/>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1" t="s">
        <v>695</v>
      </c>
      <c r="B435" s="470" t="s">
        <v>981</v>
      </c>
      <c r="C435" s="470" t="s">
        <v>981</v>
      </c>
      <c r="D435" s="470" t="s">
        <v>2446</v>
      </c>
      <c r="E435" s="470" t="s">
        <v>2447</v>
      </c>
      <c r="F435" s="472">
        <v>25</v>
      </c>
      <c r="G435" s="470" t="s">
        <v>2479</v>
      </c>
      <c r="H435" s="471" t="s">
        <v>2868</v>
      </c>
      <c r="I435" s="470">
        <v>15</v>
      </c>
      <c r="J435" s="470" t="s">
        <v>2468</v>
      </c>
      <c r="K435" s="470" t="s">
        <v>9</v>
      </c>
      <c r="L435" s="385" t="s">
        <v>2869</v>
      </c>
      <c r="M435" s="472">
        <v>5</v>
      </c>
      <c r="N435" s="470"/>
      <c r="O435" s="470" t="b">
        <v>1</v>
      </c>
      <c r="P435" s="470"/>
      <c r="Q435" s="470">
        <v>2024</v>
      </c>
      <c r="R435" s="470" t="s">
        <v>2494</v>
      </c>
    </row>
    <row r="436" spans="1:18" x14ac:dyDescent="0.25">
      <c r="A436" s="471"/>
      <c r="B436" s="470"/>
      <c r="C436" s="470"/>
      <c r="D436" s="470"/>
      <c r="E436" s="470"/>
      <c r="F436" s="472"/>
      <c r="G436" s="470"/>
      <c r="H436" s="471"/>
      <c r="I436" s="470"/>
      <c r="J436" s="470"/>
      <c r="K436" s="470"/>
      <c r="L436" s="385"/>
      <c r="M436" s="472"/>
      <c r="N436" s="470"/>
      <c r="O436" s="470"/>
      <c r="P436" s="470"/>
      <c r="Q436" s="470"/>
      <c r="R436" s="470"/>
    </row>
    <row r="437" spans="1:18" ht="45" x14ac:dyDescent="0.25">
      <c r="A437" s="471"/>
      <c r="B437" s="470"/>
      <c r="C437" s="470"/>
      <c r="D437" s="470"/>
      <c r="E437" s="470"/>
      <c r="F437" s="472"/>
      <c r="G437" s="470"/>
      <c r="H437" s="471"/>
      <c r="I437" s="470"/>
      <c r="J437" s="470"/>
      <c r="K437" s="470"/>
      <c r="L437" s="385" t="s">
        <v>2870</v>
      </c>
      <c r="M437" s="472"/>
      <c r="N437" s="470"/>
      <c r="O437" s="470"/>
      <c r="P437" s="470"/>
      <c r="Q437" s="470"/>
      <c r="R437" s="470"/>
    </row>
    <row r="438" spans="1:18" ht="75" x14ac:dyDescent="0.25">
      <c r="A438" s="471" t="s">
        <v>695</v>
      </c>
      <c r="B438" s="470" t="s">
        <v>981</v>
      </c>
      <c r="C438" s="470" t="s">
        <v>981</v>
      </c>
      <c r="D438" s="470" t="s">
        <v>2446</v>
      </c>
      <c r="E438" s="470" t="s">
        <v>2447</v>
      </c>
      <c r="F438" s="472">
        <v>25</v>
      </c>
      <c r="G438" s="470" t="s">
        <v>2479</v>
      </c>
      <c r="H438" s="471" t="s">
        <v>2871</v>
      </c>
      <c r="I438" s="470">
        <v>30</v>
      </c>
      <c r="J438" s="470" t="s">
        <v>2468</v>
      </c>
      <c r="K438" s="470" t="s">
        <v>9</v>
      </c>
      <c r="L438" s="385" t="s">
        <v>2872</v>
      </c>
      <c r="M438" s="472">
        <v>10</v>
      </c>
      <c r="N438" s="470"/>
      <c r="O438" s="470" t="b">
        <v>0</v>
      </c>
      <c r="P438" s="470"/>
      <c r="Q438" s="470">
        <v>2024</v>
      </c>
      <c r="R438" s="470" t="s">
        <v>2494</v>
      </c>
    </row>
    <row r="439" spans="1:18" x14ac:dyDescent="0.25">
      <c r="A439" s="471"/>
      <c r="B439" s="470"/>
      <c r="C439" s="470"/>
      <c r="D439" s="470"/>
      <c r="E439" s="470"/>
      <c r="F439" s="472"/>
      <c r="G439" s="470"/>
      <c r="H439" s="471"/>
      <c r="I439" s="470"/>
      <c r="J439" s="470"/>
      <c r="K439" s="470"/>
      <c r="L439" s="385"/>
      <c r="M439" s="472"/>
      <c r="N439" s="470"/>
      <c r="O439" s="470"/>
      <c r="P439" s="470"/>
      <c r="Q439" s="470"/>
      <c r="R439" s="470"/>
    </row>
    <row r="440" spans="1:18" ht="45" x14ac:dyDescent="0.25">
      <c r="A440" s="471"/>
      <c r="B440" s="470"/>
      <c r="C440" s="470"/>
      <c r="D440" s="470"/>
      <c r="E440" s="470"/>
      <c r="F440" s="472"/>
      <c r="G440" s="470"/>
      <c r="H440" s="471"/>
      <c r="I440" s="470"/>
      <c r="J440" s="470"/>
      <c r="K440" s="470"/>
      <c r="L440" s="385" t="s">
        <v>2877</v>
      </c>
      <c r="M440" s="472"/>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1" t="s">
        <v>402</v>
      </c>
      <c r="B539" s="470" t="s">
        <v>742</v>
      </c>
      <c r="C539" s="470" t="s">
        <v>742</v>
      </c>
      <c r="D539" s="470" t="s">
        <v>2446</v>
      </c>
      <c r="E539" s="470" t="s">
        <v>2447</v>
      </c>
      <c r="F539" s="472">
        <v>12.5</v>
      </c>
      <c r="G539" s="470" t="s">
        <v>2461</v>
      </c>
      <c r="H539" s="471" t="s">
        <v>9</v>
      </c>
      <c r="I539" s="470"/>
      <c r="J539" s="470"/>
      <c r="K539" s="470" t="s">
        <v>2511</v>
      </c>
      <c r="L539" s="470"/>
      <c r="M539" s="470"/>
      <c r="N539" s="470" t="s">
        <v>9</v>
      </c>
      <c r="O539" s="470" t="b">
        <v>1</v>
      </c>
      <c r="P539" s="385" t="s">
        <v>2968</v>
      </c>
      <c r="Q539" s="470">
        <v>2024</v>
      </c>
      <c r="R539" s="470" t="s">
        <v>2494</v>
      </c>
    </row>
    <row r="540" spans="1:18" x14ac:dyDescent="0.25">
      <c r="A540" s="471"/>
      <c r="B540" s="470"/>
      <c r="C540" s="470"/>
      <c r="D540" s="470"/>
      <c r="E540" s="470"/>
      <c r="F540" s="472"/>
      <c r="G540" s="470"/>
      <c r="H540" s="471"/>
      <c r="I540" s="470"/>
      <c r="J540" s="470"/>
      <c r="K540" s="470"/>
      <c r="L540" s="470"/>
      <c r="M540" s="470"/>
      <c r="N540" s="470"/>
      <c r="O540" s="470"/>
      <c r="P540" s="385"/>
      <c r="Q540" s="470"/>
      <c r="R540" s="470"/>
    </row>
    <row r="541" spans="1:18" ht="30" x14ac:dyDescent="0.25">
      <c r="A541" s="471"/>
      <c r="B541" s="470"/>
      <c r="C541" s="470"/>
      <c r="D541" s="470"/>
      <c r="E541" s="470"/>
      <c r="F541" s="472"/>
      <c r="G541" s="470"/>
      <c r="H541" s="471"/>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1" t="s">
        <v>439</v>
      </c>
      <c r="B652" s="470" t="s">
        <v>1053</v>
      </c>
      <c r="C652" s="470" t="s">
        <v>1053</v>
      </c>
      <c r="D652" s="470" t="s">
        <v>2446</v>
      </c>
      <c r="E652" s="470" t="s">
        <v>2447</v>
      </c>
      <c r="F652" s="472">
        <v>12.5</v>
      </c>
      <c r="G652" s="470" t="s">
        <v>2479</v>
      </c>
      <c r="H652" s="471" t="s">
        <v>3049</v>
      </c>
      <c r="I652" s="470">
        <v>250</v>
      </c>
      <c r="J652" s="470" t="s">
        <v>2472</v>
      </c>
      <c r="K652" s="470" t="s">
        <v>2511</v>
      </c>
      <c r="L652" s="470"/>
      <c r="M652" s="472">
        <v>5</v>
      </c>
      <c r="N652" s="470" t="s">
        <v>2470</v>
      </c>
      <c r="O652" s="470" t="b">
        <v>0</v>
      </c>
      <c r="P652" s="470"/>
      <c r="Q652" s="470">
        <v>2024</v>
      </c>
      <c r="R652" s="470" t="s">
        <v>2494</v>
      </c>
    </row>
    <row r="653" spans="1:18" x14ac:dyDescent="0.25">
      <c r="A653" s="471"/>
      <c r="B653" s="470"/>
      <c r="C653" s="470"/>
      <c r="D653" s="470"/>
      <c r="E653" s="470"/>
      <c r="F653" s="472"/>
      <c r="G653" s="470"/>
      <c r="H653" s="471"/>
      <c r="I653" s="470"/>
      <c r="J653" s="470"/>
      <c r="K653" s="470"/>
      <c r="L653" s="470"/>
      <c r="M653" s="472"/>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1" t="s">
        <v>3081</v>
      </c>
      <c r="B679" s="470" t="s">
        <v>1053</v>
      </c>
      <c r="C679" s="470" t="s">
        <v>1053</v>
      </c>
      <c r="D679" s="470" t="s">
        <v>2446</v>
      </c>
      <c r="E679" s="470" t="s">
        <v>2447</v>
      </c>
      <c r="F679" s="472">
        <v>12.5</v>
      </c>
      <c r="G679" s="470" t="s">
        <v>2461</v>
      </c>
      <c r="H679" s="471" t="s">
        <v>3049</v>
      </c>
      <c r="I679" s="470">
        <v>250</v>
      </c>
      <c r="J679" s="470" t="s">
        <v>2463</v>
      </c>
      <c r="K679" s="470" t="s">
        <v>2511</v>
      </c>
      <c r="L679" s="470"/>
      <c r="M679" s="472">
        <v>5</v>
      </c>
      <c r="N679" s="470" t="s">
        <v>2470</v>
      </c>
      <c r="O679" s="470" t="b">
        <v>0</v>
      </c>
      <c r="P679" s="470"/>
      <c r="Q679" s="470">
        <v>2024</v>
      </c>
      <c r="R679" s="470" t="s">
        <v>2494</v>
      </c>
    </row>
    <row r="680" spans="1:18" x14ac:dyDescent="0.25">
      <c r="A680" s="471"/>
      <c r="B680" s="470"/>
      <c r="C680" s="470"/>
      <c r="D680" s="470"/>
      <c r="E680" s="470"/>
      <c r="F680" s="472"/>
      <c r="G680" s="470"/>
      <c r="H680" s="471"/>
      <c r="I680" s="470"/>
      <c r="J680" s="470"/>
      <c r="K680" s="470"/>
      <c r="L680" s="470"/>
      <c r="M680" s="472"/>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7" t="s">
        <v>413</v>
      </c>
      <c r="B14" s="477" t="s">
        <v>539</v>
      </c>
      <c r="C14" s="477" t="s">
        <v>516</v>
      </c>
      <c r="D14" s="477"/>
      <c r="E14" s="477"/>
      <c r="F14" s="477"/>
      <c r="G14" s="477"/>
      <c r="H14" s="477"/>
      <c r="I14" s="477"/>
      <c r="J14" s="477"/>
      <c r="K14" s="477"/>
    </row>
    <row r="15" spans="1:11" x14ac:dyDescent="0.25">
      <c r="A15" s="481"/>
      <c r="B15" s="481"/>
      <c r="C15" s="481"/>
      <c r="D15" s="481"/>
      <c r="E15" s="481"/>
      <c r="F15" s="481"/>
      <c r="G15" s="481"/>
      <c r="H15" s="481"/>
      <c r="I15" s="481"/>
      <c r="J15" s="481"/>
      <c r="K15" s="481"/>
    </row>
    <row r="16" spans="1:11" x14ac:dyDescent="0.25">
      <c r="A16" s="478"/>
      <c r="B16" s="478"/>
      <c r="C16" s="478"/>
      <c r="D16" s="478"/>
      <c r="E16" s="478"/>
      <c r="F16" s="478"/>
      <c r="G16" s="478"/>
      <c r="H16" s="478"/>
      <c r="I16" s="478"/>
      <c r="J16" s="478"/>
      <c r="K16" s="478"/>
    </row>
    <row r="17" spans="1:11" x14ac:dyDescent="0.25">
      <c r="A17" s="477" t="s">
        <v>541</v>
      </c>
      <c r="B17" s="477" t="s">
        <v>542</v>
      </c>
      <c r="C17" s="477" t="s">
        <v>662</v>
      </c>
      <c r="D17" s="477">
        <v>34</v>
      </c>
      <c r="E17" s="477"/>
      <c r="F17" s="477"/>
      <c r="G17" s="477"/>
      <c r="H17" s="477"/>
      <c r="I17" s="477"/>
      <c r="J17" s="477">
        <v>24</v>
      </c>
      <c r="K17" s="477">
        <v>10</v>
      </c>
    </row>
    <row r="18" spans="1:11" x14ac:dyDescent="0.25">
      <c r="A18" s="478"/>
      <c r="B18" s="478"/>
      <c r="C18" s="478"/>
      <c r="D18" s="478"/>
      <c r="E18" s="478"/>
      <c r="F18" s="478"/>
      <c r="G18" s="478"/>
      <c r="H18" s="478"/>
      <c r="I18" s="478"/>
      <c r="J18" s="478"/>
      <c r="K18" s="478"/>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7" t="s">
        <v>421</v>
      </c>
      <c r="B51" s="477" t="s">
        <v>585</v>
      </c>
      <c r="C51" s="477" t="s">
        <v>516</v>
      </c>
      <c r="D51" s="477">
        <v>56</v>
      </c>
      <c r="E51" s="477">
        <v>20</v>
      </c>
      <c r="F51" s="477"/>
      <c r="G51" s="477">
        <v>12</v>
      </c>
      <c r="H51" s="477">
        <v>12</v>
      </c>
      <c r="I51" s="477"/>
      <c r="J51" s="477">
        <v>12</v>
      </c>
      <c r="K51" s="477"/>
    </row>
    <row r="52" spans="1:11" x14ac:dyDescent="0.25">
      <c r="A52" s="481"/>
      <c r="B52" s="481"/>
      <c r="C52" s="481"/>
      <c r="D52" s="481"/>
      <c r="E52" s="481"/>
      <c r="F52" s="481"/>
      <c r="G52" s="481"/>
      <c r="H52" s="481"/>
      <c r="I52" s="481"/>
      <c r="J52" s="481"/>
      <c r="K52" s="481"/>
    </row>
    <row r="53" spans="1:11" x14ac:dyDescent="0.25">
      <c r="A53" s="481"/>
      <c r="B53" s="481"/>
      <c r="C53" s="481"/>
      <c r="D53" s="481"/>
      <c r="E53" s="481"/>
      <c r="F53" s="481"/>
      <c r="G53" s="481"/>
      <c r="H53" s="481"/>
      <c r="I53" s="481"/>
      <c r="J53" s="481"/>
      <c r="K53" s="481"/>
    </row>
    <row r="54" spans="1:11" x14ac:dyDescent="0.25">
      <c r="A54" s="478"/>
      <c r="B54" s="478"/>
      <c r="C54" s="478"/>
      <c r="D54" s="478"/>
      <c r="E54" s="478"/>
      <c r="F54" s="478"/>
      <c r="G54" s="478"/>
      <c r="H54" s="478"/>
      <c r="I54" s="478"/>
      <c r="J54" s="478"/>
      <c r="K54" s="478"/>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7" t="s">
        <v>335</v>
      </c>
      <c r="B61" s="477" t="s">
        <v>3240</v>
      </c>
      <c r="C61" s="477" t="s">
        <v>34</v>
      </c>
      <c r="D61" s="477">
        <v>170</v>
      </c>
      <c r="E61" s="477">
        <v>24</v>
      </c>
      <c r="F61" s="477">
        <v>8</v>
      </c>
      <c r="G61" s="477">
        <v>12</v>
      </c>
      <c r="H61" s="477">
        <v>8</v>
      </c>
      <c r="I61" s="477"/>
      <c r="J61" s="477"/>
      <c r="K61" s="477"/>
    </row>
    <row r="62" spans="1:11" x14ac:dyDescent="0.25">
      <c r="A62" s="478"/>
      <c r="B62" s="478"/>
      <c r="C62" s="478"/>
      <c r="D62" s="478"/>
      <c r="E62" s="478"/>
      <c r="F62" s="478"/>
      <c r="G62" s="478"/>
      <c r="H62" s="478"/>
      <c r="I62" s="478"/>
      <c r="J62" s="478"/>
      <c r="K62" s="478"/>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7" t="s">
        <v>431</v>
      </c>
      <c r="B94" s="477" t="s">
        <v>640</v>
      </c>
      <c r="C94" s="477" t="s">
        <v>520</v>
      </c>
      <c r="D94" s="477"/>
      <c r="E94" s="477"/>
      <c r="F94" s="477"/>
      <c r="G94" s="477"/>
      <c r="H94" s="477"/>
      <c r="I94" s="477"/>
      <c r="J94" s="477"/>
      <c r="K94" s="477"/>
    </row>
    <row r="95" spans="1:11" x14ac:dyDescent="0.25">
      <c r="A95" s="481"/>
      <c r="B95" s="481"/>
      <c r="C95" s="481"/>
      <c r="D95" s="481"/>
      <c r="E95" s="481"/>
      <c r="F95" s="481"/>
      <c r="G95" s="481"/>
      <c r="H95" s="481"/>
      <c r="I95" s="481"/>
      <c r="J95" s="481"/>
      <c r="K95" s="481"/>
    </row>
    <row r="96" spans="1:11" x14ac:dyDescent="0.25">
      <c r="A96" s="478"/>
      <c r="B96" s="478"/>
      <c r="C96" s="478"/>
      <c r="D96" s="478"/>
      <c r="E96" s="478"/>
      <c r="F96" s="478"/>
      <c r="G96" s="478"/>
      <c r="H96" s="478"/>
      <c r="I96" s="478"/>
      <c r="J96" s="478"/>
      <c r="K96" s="478"/>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7" t="s">
        <v>447</v>
      </c>
      <c r="B146" s="477" t="s">
        <v>696</v>
      </c>
      <c r="C146" s="477" t="s">
        <v>662</v>
      </c>
      <c r="D146" s="477">
        <v>48</v>
      </c>
      <c r="E146" s="477">
        <v>24</v>
      </c>
      <c r="F146" s="477">
        <v>24</v>
      </c>
      <c r="G146" s="477"/>
      <c r="H146" s="477"/>
      <c r="I146" s="477"/>
      <c r="J146" s="477"/>
      <c r="K146" s="477"/>
    </row>
    <row r="147" spans="1:11" x14ac:dyDescent="0.25">
      <c r="A147" s="478"/>
      <c r="B147" s="478"/>
      <c r="C147" s="478"/>
      <c r="D147" s="478"/>
      <c r="E147" s="478"/>
      <c r="F147" s="478"/>
      <c r="G147" s="478"/>
      <c r="H147" s="478"/>
      <c r="I147" s="478"/>
      <c r="J147" s="478"/>
      <c r="K147" s="478"/>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7" t="s">
        <v>472</v>
      </c>
      <c r="B164" s="477" t="s">
        <v>3246</v>
      </c>
      <c r="C164" s="477" t="s">
        <v>34</v>
      </c>
      <c r="D164" s="477"/>
      <c r="E164" s="477">
        <v>20</v>
      </c>
      <c r="F164" s="477"/>
      <c r="G164" s="477"/>
      <c r="H164" s="477">
        <v>16</v>
      </c>
      <c r="I164" s="477"/>
      <c r="J164" s="477"/>
      <c r="K164" s="477"/>
    </row>
    <row r="165" spans="1:11" x14ac:dyDescent="0.25">
      <c r="A165" s="478"/>
      <c r="B165" s="478"/>
      <c r="C165" s="478"/>
      <c r="D165" s="478"/>
      <c r="E165" s="478"/>
      <c r="F165" s="478"/>
      <c r="G165" s="478"/>
      <c r="H165" s="478"/>
      <c r="I165" s="478"/>
      <c r="J165" s="478"/>
      <c r="K165" s="478"/>
    </row>
    <row r="166" spans="1:11" x14ac:dyDescent="0.25">
      <c r="A166" s="477" t="s">
        <v>451</v>
      </c>
      <c r="B166" s="477" t="s">
        <v>3247</v>
      </c>
      <c r="C166" s="477" t="s">
        <v>618</v>
      </c>
      <c r="D166" s="477"/>
      <c r="E166" s="477"/>
      <c r="F166" s="477"/>
      <c r="G166" s="477"/>
      <c r="H166" s="477"/>
      <c r="I166" s="477"/>
      <c r="J166" s="477"/>
      <c r="K166" s="477"/>
    </row>
    <row r="167" spans="1:11" x14ac:dyDescent="0.25">
      <c r="A167" s="481"/>
      <c r="B167" s="481"/>
      <c r="C167" s="481"/>
      <c r="D167" s="481"/>
      <c r="E167" s="481"/>
      <c r="F167" s="481"/>
      <c r="G167" s="481"/>
      <c r="H167" s="481"/>
      <c r="I167" s="481"/>
      <c r="J167" s="481"/>
      <c r="K167" s="481"/>
    </row>
    <row r="168" spans="1:11" x14ac:dyDescent="0.25">
      <c r="A168" s="478"/>
      <c r="B168" s="478"/>
      <c r="C168" s="478"/>
      <c r="D168" s="478"/>
      <c r="E168" s="478"/>
      <c r="F168" s="478"/>
      <c r="G168" s="478"/>
      <c r="H168" s="478"/>
      <c r="I168" s="478"/>
      <c r="J168" s="478"/>
      <c r="K168" s="478"/>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3" t="s">
        <v>363</v>
      </c>
      <c r="B189" s="473" t="s">
        <v>3253</v>
      </c>
      <c r="C189" s="473" t="s">
        <v>34</v>
      </c>
      <c r="D189" s="477">
        <v>41</v>
      </c>
      <c r="E189" s="477">
        <v>12</v>
      </c>
      <c r="F189" s="477">
        <v>21</v>
      </c>
      <c r="G189" s="477">
        <v>10</v>
      </c>
      <c r="H189" s="477"/>
      <c r="I189" s="477"/>
      <c r="J189" s="477"/>
      <c r="K189" s="477"/>
    </row>
    <row r="190" spans="1:11" x14ac:dyDescent="0.25">
      <c r="A190" s="474"/>
      <c r="B190" s="474"/>
      <c r="C190" s="474"/>
      <c r="D190" s="478"/>
      <c r="E190" s="478"/>
      <c r="F190" s="478"/>
      <c r="G190" s="478"/>
      <c r="H190" s="478"/>
      <c r="I190" s="478"/>
      <c r="J190" s="478"/>
      <c r="K190" s="478"/>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3" t="s">
        <v>371</v>
      </c>
      <c r="B200" s="473" t="s">
        <v>765</v>
      </c>
      <c r="C200" s="473" t="s">
        <v>34</v>
      </c>
      <c r="D200" s="485">
        <v>41</v>
      </c>
      <c r="E200" s="485">
        <v>12</v>
      </c>
      <c r="F200" s="485">
        <v>21</v>
      </c>
      <c r="G200" s="485">
        <v>11</v>
      </c>
      <c r="H200" s="485"/>
      <c r="I200" s="486"/>
      <c r="J200" s="477"/>
      <c r="K200" s="477"/>
    </row>
    <row r="201" spans="1:11" x14ac:dyDescent="0.25">
      <c r="A201" s="474"/>
      <c r="B201" s="474"/>
      <c r="C201" s="474"/>
      <c r="D201" s="474"/>
      <c r="E201" s="474"/>
      <c r="F201" s="474"/>
      <c r="G201" s="474"/>
      <c r="H201" s="474"/>
      <c r="I201" s="476"/>
      <c r="J201" s="478"/>
      <c r="K201" s="478"/>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2" t="s">
        <v>787</v>
      </c>
      <c r="B221" s="473" t="s">
        <v>788</v>
      </c>
      <c r="C221" s="473" t="s">
        <v>592</v>
      </c>
      <c r="D221" s="473"/>
      <c r="E221" s="473"/>
      <c r="F221" s="473"/>
      <c r="G221" s="473"/>
      <c r="H221" s="473"/>
      <c r="I221" s="475"/>
      <c r="J221" s="477"/>
      <c r="K221" s="477"/>
    </row>
    <row r="222" spans="1:11" x14ac:dyDescent="0.25">
      <c r="A222" s="483"/>
      <c r="B222" s="479"/>
      <c r="C222" s="479"/>
      <c r="D222" s="479"/>
      <c r="E222" s="479"/>
      <c r="F222" s="479"/>
      <c r="G222" s="479"/>
      <c r="H222" s="479"/>
      <c r="I222" s="480"/>
      <c r="J222" s="481"/>
      <c r="K222" s="481"/>
    </row>
    <row r="223" spans="1:11" x14ac:dyDescent="0.25">
      <c r="A223" s="483"/>
      <c r="B223" s="479"/>
      <c r="C223" s="479"/>
      <c r="D223" s="479"/>
      <c r="E223" s="479"/>
      <c r="F223" s="479"/>
      <c r="G223" s="479"/>
      <c r="H223" s="479"/>
      <c r="I223" s="480"/>
      <c r="J223" s="481"/>
      <c r="K223" s="481"/>
    </row>
    <row r="224" spans="1:11" x14ac:dyDescent="0.25">
      <c r="A224" s="484"/>
      <c r="B224" s="474"/>
      <c r="C224" s="474"/>
      <c r="D224" s="474"/>
      <c r="E224" s="474"/>
      <c r="F224" s="474"/>
      <c r="G224" s="474"/>
      <c r="H224" s="474"/>
      <c r="I224" s="476"/>
      <c r="J224" s="478"/>
      <c r="K224" s="478"/>
    </row>
    <row r="225" spans="1:11" x14ac:dyDescent="0.25">
      <c r="A225" s="482" t="s">
        <v>787</v>
      </c>
      <c r="B225" s="473" t="s">
        <v>788</v>
      </c>
      <c r="C225" s="473" t="s">
        <v>778</v>
      </c>
      <c r="D225" s="473"/>
      <c r="E225" s="473"/>
      <c r="F225" s="473"/>
      <c r="G225" s="473"/>
      <c r="H225" s="473"/>
      <c r="I225" s="475"/>
      <c r="J225" s="477"/>
      <c r="K225" s="477"/>
    </row>
    <row r="226" spans="1:11" x14ac:dyDescent="0.25">
      <c r="A226" s="483"/>
      <c r="B226" s="479"/>
      <c r="C226" s="479"/>
      <c r="D226" s="479"/>
      <c r="E226" s="479"/>
      <c r="F226" s="479"/>
      <c r="G226" s="479"/>
      <c r="H226" s="479"/>
      <c r="I226" s="480"/>
      <c r="J226" s="481"/>
      <c r="K226" s="481"/>
    </row>
    <row r="227" spans="1:11" x14ac:dyDescent="0.25">
      <c r="A227" s="483"/>
      <c r="B227" s="479"/>
      <c r="C227" s="479"/>
      <c r="D227" s="479"/>
      <c r="E227" s="479"/>
      <c r="F227" s="479"/>
      <c r="G227" s="479"/>
      <c r="H227" s="479"/>
      <c r="I227" s="480"/>
      <c r="J227" s="481"/>
      <c r="K227" s="481"/>
    </row>
    <row r="228" spans="1:11" x14ac:dyDescent="0.25">
      <c r="A228" s="484"/>
      <c r="B228" s="474"/>
      <c r="C228" s="474"/>
      <c r="D228" s="474"/>
      <c r="E228" s="474"/>
      <c r="F228" s="474"/>
      <c r="G228" s="474"/>
      <c r="H228" s="474"/>
      <c r="I228" s="476"/>
      <c r="J228" s="478"/>
      <c r="K228" s="478"/>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3" t="s">
        <v>466</v>
      </c>
      <c r="B268" s="473" t="s">
        <v>3267</v>
      </c>
      <c r="C268" s="473" t="s">
        <v>516</v>
      </c>
      <c r="D268" s="473">
        <v>40</v>
      </c>
      <c r="E268" s="473">
        <v>12</v>
      </c>
      <c r="F268" s="473"/>
      <c r="G268" s="473">
        <v>24</v>
      </c>
      <c r="H268" s="473">
        <v>7</v>
      </c>
      <c r="I268" s="475"/>
      <c r="J268" s="477"/>
      <c r="K268" s="477"/>
    </row>
    <row r="269" spans="1:11" x14ac:dyDescent="0.25">
      <c r="A269" s="479"/>
      <c r="B269" s="479"/>
      <c r="C269" s="479"/>
      <c r="D269" s="479"/>
      <c r="E269" s="479"/>
      <c r="F269" s="479"/>
      <c r="G269" s="479"/>
      <c r="H269" s="479"/>
      <c r="I269" s="480"/>
      <c r="J269" s="481"/>
      <c r="K269" s="481"/>
    </row>
    <row r="270" spans="1:11" x14ac:dyDescent="0.25">
      <c r="A270" s="474"/>
      <c r="B270" s="474"/>
      <c r="C270" s="474"/>
      <c r="D270" s="474"/>
      <c r="E270" s="474"/>
      <c r="F270" s="474"/>
      <c r="G270" s="474"/>
      <c r="H270" s="474"/>
      <c r="I270" s="476"/>
      <c r="J270" s="478"/>
      <c r="K270" s="478"/>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3" t="s">
        <v>856</v>
      </c>
      <c r="B276" s="473" t="s">
        <v>857</v>
      </c>
      <c r="C276" s="473" t="s">
        <v>592</v>
      </c>
      <c r="D276" s="473"/>
      <c r="E276" s="473"/>
      <c r="F276" s="473"/>
      <c r="G276" s="473"/>
      <c r="H276" s="473"/>
      <c r="I276" s="473"/>
      <c r="J276" s="475"/>
      <c r="K276" s="477"/>
    </row>
    <row r="277" spans="1:11" x14ac:dyDescent="0.25">
      <c r="A277" s="479"/>
      <c r="B277" s="479"/>
      <c r="C277" s="479"/>
      <c r="D277" s="479"/>
      <c r="E277" s="479"/>
      <c r="F277" s="479"/>
      <c r="G277" s="479"/>
      <c r="H277" s="479"/>
      <c r="I277" s="479"/>
      <c r="J277" s="480"/>
      <c r="K277" s="481"/>
    </row>
    <row r="278" spans="1:11" x14ac:dyDescent="0.25">
      <c r="A278" s="474"/>
      <c r="B278" s="474"/>
      <c r="C278" s="474"/>
      <c r="D278" s="474"/>
      <c r="E278" s="474"/>
      <c r="F278" s="474"/>
      <c r="G278" s="474"/>
      <c r="H278" s="474"/>
      <c r="I278" s="474"/>
      <c r="J278" s="476"/>
      <c r="K278" s="478"/>
    </row>
    <row r="279" spans="1:11" ht="30" x14ac:dyDescent="0.25">
      <c r="A279" s="377" t="s">
        <v>858</v>
      </c>
      <c r="B279" s="378" t="s">
        <v>859</v>
      </c>
      <c r="C279" s="366" t="s">
        <v>595</v>
      </c>
      <c r="D279" s="366"/>
      <c r="E279" s="366"/>
      <c r="F279" s="366"/>
      <c r="G279" s="366"/>
      <c r="H279" s="366"/>
      <c r="I279" s="366"/>
      <c r="J279" s="369"/>
      <c r="K279" s="364"/>
    </row>
    <row r="280" spans="1:11" x14ac:dyDescent="0.25">
      <c r="A280" s="482" t="s">
        <v>445</v>
      </c>
      <c r="B280" s="473" t="s">
        <v>860</v>
      </c>
      <c r="C280" s="473" t="s">
        <v>786</v>
      </c>
      <c r="D280" s="473"/>
      <c r="E280" s="473"/>
      <c r="F280" s="473"/>
      <c r="G280" s="473"/>
      <c r="H280" s="473"/>
      <c r="I280" s="473"/>
      <c r="J280" s="475"/>
      <c r="K280" s="477"/>
    </row>
    <row r="281" spans="1:11" x14ac:dyDescent="0.25">
      <c r="A281" s="483"/>
      <c r="B281" s="479"/>
      <c r="C281" s="479"/>
      <c r="D281" s="479"/>
      <c r="E281" s="479"/>
      <c r="F281" s="479"/>
      <c r="G281" s="479"/>
      <c r="H281" s="479"/>
      <c r="I281" s="479"/>
      <c r="J281" s="480"/>
      <c r="K281" s="481"/>
    </row>
    <row r="282" spans="1:11" x14ac:dyDescent="0.25">
      <c r="A282" s="483"/>
      <c r="B282" s="479"/>
      <c r="C282" s="479"/>
      <c r="D282" s="479"/>
      <c r="E282" s="479"/>
      <c r="F282" s="479"/>
      <c r="G282" s="479"/>
      <c r="H282" s="479"/>
      <c r="I282" s="479"/>
      <c r="J282" s="480"/>
      <c r="K282" s="481"/>
    </row>
    <row r="283" spans="1:11" x14ac:dyDescent="0.25">
      <c r="A283" s="484"/>
      <c r="B283" s="474"/>
      <c r="C283" s="474"/>
      <c r="D283" s="474"/>
      <c r="E283" s="474"/>
      <c r="F283" s="474"/>
      <c r="G283" s="474"/>
      <c r="H283" s="474"/>
      <c r="I283" s="474"/>
      <c r="J283" s="476"/>
      <c r="K283" s="478"/>
    </row>
    <row r="284" spans="1:11" x14ac:dyDescent="0.25">
      <c r="A284" s="482" t="s">
        <v>445</v>
      </c>
      <c r="B284" s="473" t="s">
        <v>860</v>
      </c>
      <c r="C284" s="473" t="s">
        <v>34</v>
      </c>
      <c r="D284" s="473"/>
      <c r="E284" s="473"/>
      <c r="F284" s="473"/>
      <c r="G284" s="473"/>
      <c r="H284" s="473"/>
      <c r="I284" s="473"/>
      <c r="J284" s="475"/>
      <c r="K284" s="477"/>
    </row>
    <row r="285" spans="1:11" x14ac:dyDescent="0.25">
      <c r="A285" s="483"/>
      <c r="B285" s="479"/>
      <c r="C285" s="479"/>
      <c r="D285" s="479"/>
      <c r="E285" s="479"/>
      <c r="F285" s="479"/>
      <c r="G285" s="479"/>
      <c r="H285" s="479"/>
      <c r="I285" s="479"/>
      <c r="J285" s="480"/>
      <c r="K285" s="481"/>
    </row>
    <row r="286" spans="1:11" x14ac:dyDescent="0.25">
      <c r="A286" s="483"/>
      <c r="B286" s="479"/>
      <c r="C286" s="479"/>
      <c r="D286" s="479"/>
      <c r="E286" s="479"/>
      <c r="F286" s="479"/>
      <c r="G286" s="479"/>
      <c r="H286" s="479"/>
      <c r="I286" s="479"/>
      <c r="J286" s="480"/>
      <c r="K286" s="481"/>
    </row>
    <row r="287" spans="1:11" x14ac:dyDescent="0.25">
      <c r="A287" s="484"/>
      <c r="B287" s="474"/>
      <c r="C287" s="474"/>
      <c r="D287" s="474"/>
      <c r="E287" s="474"/>
      <c r="F287" s="474"/>
      <c r="G287" s="474"/>
      <c r="H287" s="474"/>
      <c r="I287" s="474"/>
      <c r="J287" s="476"/>
      <c r="K287" s="478"/>
    </row>
    <row r="288" spans="1:11" x14ac:dyDescent="0.25">
      <c r="A288" s="482" t="s">
        <v>445</v>
      </c>
      <c r="B288" s="473" t="s">
        <v>860</v>
      </c>
      <c r="C288" s="473" t="s">
        <v>516</v>
      </c>
      <c r="D288" s="473"/>
      <c r="E288" s="473"/>
      <c r="F288" s="473"/>
      <c r="G288" s="473"/>
      <c r="H288" s="473"/>
      <c r="I288" s="473"/>
      <c r="J288" s="475"/>
      <c r="K288" s="477"/>
    </row>
    <row r="289" spans="1:11" x14ac:dyDescent="0.25">
      <c r="A289" s="483"/>
      <c r="B289" s="479"/>
      <c r="C289" s="479"/>
      <c r="D289" s="479"/>
      <c r="E289" s="479"/>
      <c r="F289" s="479"/>
      <c r="G289" s="479"/>
      <c r="H289" s="479"/>
      <c r="I289" s="479"/>
      <c r="J289" s="480"/>
      <c r="K289" s="481"/>
    </row>
    <row r="290" spans="1:11" x14ac:dyDescent="0.25">
      <c r="A290" s="483"/>
      <c r="B290" s="479"/>
      <c r="C290" s="479"/>
      <c r="D290" s="479"/>
      <c r="E290" s="479"/>
      <c r="F290" s="479"/>
      <c r="G290" s="479"/>
      <c r="H290" s="479"/>
      <c r="I290" s="479"/>
      <c r="J290" s="480"/>
      <c r="K290" s="481"/>
    </row>
    <row r="291" spans="1:11" x14ac:dyDescent="0.25">
      <c r="A291" s="484"/>
      <c r="B291" s="474"/>
      <c r="C291" s="474"/>
      <c r="D291" s="474"/>
      <c r="E291" s="474"/>
      <c r="F291" s="474"/>
      <c r="G291" s="474"/>
      <c r="H291" s="474"/>
      <c r="I291" s="474"/>
      <c r="J291" s="476"/>
      <c r="K291" s="478"/>
    </row>
    <row r="292" spans="1:11" x14ac:dyDescent="0.25">
      <c r="A292" s="473" t="s">
        <v>428</v>
      </c>
      <c r="B292" s="473" t="s">
        <v>861</v>
      </c>
      <c r="C292" s="473" t="s">
        <v>34</v>
      </c>
      <c r="D292" s="473"/>
      <c r="E292" s="473">
        <v>24</v>
      </c>
      <c r="F292" s="473"/>
      <c r="G292" s="473">
        <v>24</v>
      </c>
      <c r="H292" s="473"/>
      <c r="I292" s="473"/>
      <c r="J292" s="475"/>
      <c r="K292" s="477"/>
    </row>
    <row r="293" spans="1:11" x14ac:dyDescent="0.25">
      <c r="A293" s="474"/>
      <c r="B293" s="474"/>
      <c r="C293" s="474"/>
      <c r="D293" s="474"/>
      <c r="E293" s="474"/>
      <c r="F293" s="474"/>
      <c r="G293" s="474"/>
      <c r="H293" s="474"/>
      <c r="I293" s="474"/>
      <c r="J293" s="476"/>
      <c r="K293" s="478"/>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2025-09-07T11:42:26Z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