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comments+xml" PartName="/xl/comments/comment2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72" visibility="visible" windowHeight="11160" windowWidth="20730" xWindow="-120" yWindow="-120"/>
  </bookViews>
  <sheets>
    <sheet name="SUMMARY INFO" sheetId="1" state="visible" r:id="rId1"/>
    <sheet name="BOOKING" sheetId="2" state="visible" r:id="rId2"/>
    <sheet name="BOOKING ADVICE" sheetId="3" state="visible" r:id="rId3"/>
    <sheet name="HMM GOH FORM" sheetId="4" state="visible" r:id="rId4"/>
    <sheet name="BL PRINT" sheetId="5" state="visible" r:id="rId5"/>
    <sheet name="DRAFT" sheetId="6" state="visible" r:id="rId6"/>
    <sheet name="LETTER OF INDEMNITY" sheetId="7" state="visible" r:id="rId7"/>
    <sheet name="PRE-ALERT" sheetId="8" state="visible" r:id="rId8"/>
  </sheets>
  <externalReferences>
    <externalReference r:id="rId9"/>
    <externalReference r:id="rId10"/>
  </externalReferences>
  <definedNames>
    <definedName name="AFD">[1]INVOICE!$H$13</definedName>
    <definedName localSheetId="5" name="AMOUNT">#REF!</definedName>
    <definedName name="AMOUNT">#REF!</definedName>
    <definedName localSheetId="5" name="BANG_TL">#REF!</definedName>
    <definedName name="BANG_TL">#REF!</definedName>
    <definedName localSheetId="5" name="BL">#REF!</definedName>
    <definedName name="BL">#REF!</definedName>
    <definedName name="BL.DATE">'[2]SUMMARY INFO'!$H$14</definedName>
    <definedName localSheetId="5" name="CANG.DEN">#REF!</definedName>
    <definedName name="CANG.DEN">#REF!</definedName>
    <definedName localSheetId="5" name="CAT_HTS_TYPE">#REF!</definedName>
    <definedName name="CAT_HTS_TYPE">#REF!</definedName>
    <definedName name="CBM">'[2]KYUNG RHIM NYC'!$C$50</definedName>
    <definedName localSheetId="5" name="CHUYEN.TAU">#REF!</definedName>
    <definedName name="CHUYEN.TAU">#REF!</definedName>
    <definedName name="CTN">'[2]KYUNG RHIM NYC'!$C$46</definedName>
    <definedName localSheetId="5" name="ETA">#REF!</definedName>
    <definedName name="ETA">#REF!</definedName>
    <definedName localSheetId="5" name="FILE_NO">#REF!</definedName>
    <definedName name="FILE_NO">#REF!</definedName>
    <definedName name="GWT">'[2]KYUNG RHIM NYC'!$C$49</definedName>
    <definedName localSheetId="5" name="M.V.NAME">#REF!</definedName>
    <definedName name="M.V.NAME">#REF!</definedName>
    <definedName localSheetId="5" name="M.V.VOY.">#REF!</definedName>
    <definedName name="M.V.VOY.">#REF!</definedName>
    <definedName localSheetId="5" name="NGAY.ETD">#REF!</definedName>
    <definedName name="NGAY.ETD">#REF!</definedName>
    <definedName localSheetId="5" name="nwt">#REF!</definedName>
    <definedName name="nwt">#REF!</definedName>
    <definedName localSheetId="5" name="qty">#REF!</definedName>
    <definedName name="qty">#REF!</definedName>
    <definedName localSheetId="5" name="qwt">#REF!</definedName>
    <definedName name="qwt">#REF!</definedName>
    <definedName name="SAY.IN.WORD">'[2]SUMMARY INFO'!$B$40</definedName>
    <definedName localSheetId="5" name="SAYINWORD">#REF!</definedName>
    <definedName name="SAYINWORD">#REF!</definedName>
    <definedName localSheetId="5" name="SO.BL">#REF!</definedName>
    <definedName name="SO.BL">#REF!</definedName>
    <definedName localSheetId="5" name="SO.BOOK">#REF!</definedName>
    <definedName name="SO.BOOK">#REF!</definedName>
    <definedName localSheetId="5" name="SO.CONT">#REF!</definedName>
    <definedName name="SO.CONT">#REF!</definedName>
    <definedName localSheetId="5" name="SO.INVOICE">#REF!</definedName>
    <definedName name="SO.INVOICE">#REF!</definedName>
    <definedName localSheetId="5" name="SO.SEAL">#REF!</definedName>
    <definedName name="SO.SEAL">#REF!</definedName>
    <definedName localSheetId="5" name="SO_FILE">#REF!</definedName>
    <definedName name="SO_FILE">#REF!</definedName>
    <definedName localSheetId="5" name="TEN.TAU">#REF!</definedName>
    <definedName name="TEN.TAU">#REF!</definedName>
    <definedName localSheetId="5" name="TOTAL_AMOUNT">#REF!</definedName>
    <definedName name="TOTAL_AMOUNT">#REF!</definedName>
    <definedName localSheetId="1" name="_xlnm.Print_Area">'BOOKING'!$A$1:$W$43</definedName>
    <definedName localSheetId="3" name="_xlnm.Print_Area">'HMM GOH FORM'!$A$1:$D$18</definedName>
    <definedName localSheetId="6" name="_xlnm.Print_Area">'LETTER OF INDEMNITY'!$A$1:$Z$86</definedName>
  </definedNames>
  <calcPr calcId="191029" fullCalcOnLoad="1"/>
</workbook>
</file>

<file path=xl/styles.xml><?xml version="1.0" encoding="utf-8"?>
<styleSheet xmlns="http://schemas.openxmlformats.org/spreadsheetml/2006/main">
  <numFmts count="12">
    <numFmt formatCode="[$-409]mmmm\ d\,\ yyyy;@" numFmtId="164"/>
    <numFmt formatCode="[$-409]d\-mmm;@" numFmtId="165"/>
    <numFmt formatCode="h:mm;@" numFmtId="166"/>
    <numFmt formatCode="dd\-mmm\-yyyy" numFmtId="167"/>
    <numFmt formatCode="[$-409]d\-mmm\-yyyy;@" numFmtId="168"/>
    <numFmt formatCode="_-* #,##0.00_-;\-* #,##0.00_-;_-* &quot;-&quot;??_-;_-@_-" numFmtId="169"/>
    <numFmt formatCode="\$#,##0\ ;\(\$#,##0\)" numFmtId="170"/>
    <numFmt formatCode="_-* #,##0_-;\-* #,##0_-;_-* &quot;-&quot;_-;_-@_-" numFmtId="171"/>
    <numFmt formatCode="&quot;\&quot;#,##0;[Red]&quot;\&quot;&quot;\&quot;\-#,##0" numFmtId="172"/>
    <numFmt formatCode="&quot;\&quot;#,##0.00;[Red]&quot;\&quot;&quot;\&quot;&quot;\&quot;&quot;\&quot;&quot;\&quot;&quot;\&quot;\-#,##0.00" numFmtId="173"/>
    <numFmt formatCode="&quot;\&quot;#,##0.00;[Red]&quot;\&quot;\-#,##0.00" numFmtId="174"/>
    <numFmt formatCode="&quot;\&quot;#,##0;[Red]&quot;\&quot;\-#,##0" numFmtId="175"/>
  </numFmts>
  <fonts count="64">
    <font>
      <name val="Arial"/>
      <family val="2"/>
      <sz val="10"/>
    </font>
    <font>
      <name val="Arial"/>
      <family val="2"/>
      <sz val="9"/>
    </font>
    <font>
      <name val="Arial"/>
      <family val="2"/>
      <b val="1"/>
      <sz val="9"/>
    </font>
    <font>
      <name val="VNI-Times"/>
      <sz val="9"/>
    </font>
    <font>
      <name val="Arial"/>
      <family val="2"/>
      <color indexed="12"/>
      <sz val="10"/>
      <u val="single"/>
    </font>
    <font>
      <name val="Arial"/>
      <family val="2"/>
      <sz val="8"/>
    </font>
    <font>
      <name val="굴림"/>
      <family val="2"/>
      <sz val="9"/>
    </font>
    <font>
      <name val="Arial"/>
      <family val="2"/>
      <b val="1"/>
      <sz val="14"/>
    </font>
    <font>
      <name val="Arial"/>
      <family val="2"/>
      <sz val="10"/>
    </font>
    <font>
      <name val="Verdana"/>
      <family val="2"/>
      <sz val="8"/>
    </font>
    <font>
      <name val="VNI-Times"/>
      <sz val="11"/>
    </font>
    <font>
      <name val="뼻뮝"/>
      <charset val="129"/>
      <family val="3"/>
      <sz val="14"/>
    </font>
    <font>
      <name val="뼻뮝"/>
      <charset val="129"/>
      <family val="1"/>
      <sz val="12"/>
    </font>
    <font>
      <name val="맑은 고딕"/>
      <charset val="129"/>
      <family val="2"/>
      <color indexed="8"/>
      <sz val="11"/>
    </font>
    <font>
      <name val="바탕체"/>
      <charset val="129"/>
      <family val="3"/>
      <sz val="12"/>
    </font>
    <font>
      <name val="굴림체"/>
      <charset val="129"/>
      <family val="3"/>
      <sz val="10"/>
    </font>
    <font>
      <name val="Calibri"/>
      <family val="2"/>
      <color indexed="9"/>
      <sz val="11"/>
    </font>
    <font>
      <name val="Calibri"/>
      <family val="2"/>
      <color indexed="10"/>
      <sz val="11"/>
    </font>
    <font>
      <name val="Calibri"/>
      <family val="2"/>
      <b val="1"/>
      <color indexed="5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8"/>
      <sz val="11"/>
    </font>
    <font>
      <name val="Calibri"/>
      <family val="2"/>
      <color indexed="62"/>
      <sz val="11"/>
    </font>
    <font>
      <name val="Cambria"/>
      <family val="1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17"/>
      <sz val="11"/>
    </font>
    <font>
      <name val="Calibri"/>
      <family val="2"/>
      <b val="1"/>
      <color indexed="63"/>
      <sz val="11"/>
    </font>
    <font>
      <name val="Arial"/>
      <family val="2"/>
      <color indexed="0"/>
      <sz val="10"/>
    </font>
    <font>
      <name val="VNI-Times"/>
      <sz val="10"/>
    </font>
    <font>
      <name val="Arial"/>
      <family val="2"/>
      <color indexed="8"/>
      <sz val="9"/>
    </font>
    <font>
      <name val="宋体"/>
      <color indexed="8"/>
      <sz val="12"/>
    </font>
    <font>
      <name val="돋움"/>
      <charset val="129"/>
      <family val="2"/>
      <sz val="11"/>
    </font>
    <font>
      <name val="Calibri"/>
      <family val="2"/>
      <color indexed="8"/>
      <sz val="11"/>
    </font>
    <font>
      <name val="Arial"/>
      <family val="2"/>
      <b val="1"/>
      <sz val="8.5"/>
    </font>
    <font>
      <name val="Calibri"/>
      <charset val="129"/>
      <family val="3"/>
      <color indexed="8"/>
      <sz val="11"/>
    </font>
    <font>
      <name val="돋움"/>
      <charset val="129"/>
      <family val="3"/>
      <sz val="11"/>
    </font>
    <font>
      <name val="VNI-Times"/>
      <sz val="12"/>
    </font>
    <font>
      <name val="新細明體"/>
      <charset val="134"/>
      <family val="2"/>
      <sz val="12"/>
    </font>
    <font>
      <name val="Calibri"/>
      <charset val="129"/>
      <family val="2"/>
      <color indexed="8"/>
      <sz val="11"/>
    </font>
    <font>
      <name val="Arial"/>
      <family val="2"/>
      <b val="1"/>
      <sz val="10"/>
    </font>
    <font>
      <name val="Times New Roman"/>
      <family val="1"/>
      <b val="1"/>
      <sz val="18"/>
    </font>
    <font>
      <name val="Times New Roman"/>
      <family val="1"/>
      <sz val="14"/>
    </font>
    <font>
      <name val="VNI-Times"/>
      <sz val="14"/>
    </font>
    <font>
      <name val="Times New Roman"/>
      <family val="1"/>
      <sz val="10"/>
    </font>
    <font>
      <name val="Times New Roman"/>
      <family val="1"/>
      <b val="1"/>
      <sz val="14"/>
    </font>
    <font>
      <name val="Arial"/>
      <family val="2"/>
      <b val="1"/>
      <i val="1"/>
      <sz val="9"/>
    </font>
    <font>
      <name val="Arial"/>
      <family val="2"/>
      <sz val="10"/>
    </font>
    <font>
      <name val="Arial"/>
      <family val="2"/>
      <i val="1"/>
      <sz val="10"/>
    </font>
    <font>
      <name val="Times New Roman"/>
      <family val="1"/>
      <sz val="12"/>
    </font>
    <font>
      <name val="Arial"/>
      <family val="2"/>
      <color rgb="FFFF0000"/>
      <sz val="9"/>
    </font>
    <font>
      <name val="Arial"/>
      <family val="2"/>
      <color theme="1"/>
      <sz val="9"/>
    </font>
    <font>
      <name val="Arial"/>
      <charset val="163"/>
      <family val="2"/>
      <b val="1"/>
      <color theme="1"/>
      <sz val="9"/>
    </font>
    <font>
      <name val="VNI-Times"/>
      <color rgb="FF000000"/>
      <sz val="12"/>
    </font>
    <font>
      <name val="Arial"/>
      <family val="2"/>
      <b val="1"/>
      <i val="1"/>
      <color rgb="FFFF0000"/>
      <sz val="14"/>
    </font>
    <font>
      <name val="Arial"/>
      <family val="2"/>
      <color rgb="FFFF0000"/>
      <sz val="10"/>
    </font>
    <font>
      <name val="Arial"/>
      <family val="2"/>
      <b val="1"/>
      <color rgb="FFFF0000"/>
      <sz val="9"/>
    </font>
    <font>
      <name val="Times New Roman"/>
      <family val="1"/>
      <color rgb="FFFF0000"/>
      <sz val="12"/>
    </font>
    <font>
      <name val="Arial"/>
      <charset val="163"/>
      <family val="2"/>
      <b val="1"/>
      <sz val="9"/>
    </font>
    <font>
      <name val="Arial"/>
      <family val="2"/>
      <color theme="0"/>
      <sz val="9"/>
    </font>
  </fonts>
  <fills count="26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97">
    <xf borderId="0" fillId="0" fontId="51" numFmtId="0"/>
    <xf borderId="0" fillId="2" fontId="37" numFmtId="0"/>
    <xf borderId="0" fillId="3" fontId="37" numFmtId="0"/>
    <xf borderId="0" fillId="4" fontId="37" numFmtId="0"/>
    <xf borderId="0" fillId="5" fontId="37" numFmtId="0"/>
    <xf borderId="0" fillId="6" fontId="37" numFmtId="0"/>
    <xf borderId="0" fillId="7" fontId="37" numFmtId="0"/>
    <xf borderId="0" fillId="2" fontId="37" numFmtId="0"/>
    <xf borderId="0" fillId="3" fontId="37" numFmtId="0"/>
    <xf borderId="0" fillId="4" fontId="37" numFmtId="0"/>
    <xf borderId="0" fillId="5" fontId="37" numFmtId="0"/>
    <xf borderId="0" fillId="6" fontId="37" numFmtId="0"/>
    <xf borderId="0" fillId="7" fontId="37" numFmtId="0"/>
    <xf borderId="0" fillId="8" fontId="37" numFmtId="0"/>
    <xf borderId="0" fillId="9" fontId="37" numFmtId="0"/>
    <xf borderId="0" fillId="10" fontId="37" numFmtId="0"/>
    <xf borderId="0" fillId="5" fontId="37" numFmtId="0"/>
    <xf borderId="0" fillId="8" fontId="37" numFmtId="0"/>
    <xf borderId="0" fillId="11" fontId="37" numFmtId="0"/>
    <xf borderId="0" fillId="8" fontId="37" numFmtId="0"/>
    <xf borderId="0" fillId="9" fontId="37" numFmtId="0"/>
    <xf borderId="0" fillId="10" fontId="37" numFmtId="0"/>
    <xf borderId="0" fillId="5" fontId="37" numFmtId="0"/>
    <xf borderId="0" fillId="8" fontId="37" numFmtId="0"/>
    <xf borderId="0" fillId="11" fontId="37" numFmtId="0"/>
    <xf borderId="0" fillId="12" fontId="16" numFmtId="0"/>
    <xf borderId="0" fillId="9" fontId="16" numFmtId="0"/>
    <xf borderId="0" fillId="10" fontId="16" numFmtId="0"/>
    <xf borderId="0" fillId="13" fontId="16" numFmtId="0"/>
    <xf borderId="0" fillId="14" fontId="16" numFmtId="0"/>
    <xf borderId="0" fillId="15" fontId="16" numFmtId="0"/>
    <xf borderId="0" fillId="12" fontId="16" numFmtId="0"/>
    <xf borderId="0" fillId="9" fontId="16" numFmtId="0"/>
    <xf borderId="0" fillId="10" fontId="16" numFmtId="0"/>
    <xf borderId="0" fillId="13" fontId="16" numFmtId="0"/>
    <xf borderId="0" fillId="14" fontId="16" numFmtId="0"/>
    <xf borderId="0" fillId="15" fontId="16" numFmtId="0"/>
    <xf borderId="0" fillId="16" fontId="16" numFmtId="0"/>
    <xf borderId="0" fillId="17" fontId="16" numFmtId="0"/>
    <xf borderId="0" fillId="18" fontId="16" numFmtId="0"/>
    <xf borderId="0" fillId="13" fontId="16" numFmtId="0"/>
    <xf borderId="0" fillId="14" fontId="16" numFmtId="0"/>
    <xf borderId="0" fillId="19" fontId="16" numFmtId="0"/>
    <xf borderId="0" fillId="3" fontId="19" numFmtId="0"/>
    <xf borderId="1" fillId="20" fontId="18" numFmtId="0"/>
    <xf borderId="2" fillId="21" fontId="22" numFmtId="0"/>
    <xf borderId="0" fillId="0" fontId="51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51" numFmtId="43"/>
    <xf borderId="0" fillId="0" fontId="51" numFmtId="43"/>
    <xf borderId="0" fillId="0" fontId="51" numFmtId="43"/>
    <xf borderId="0" fillId="0" fontId="37" numFmtId="43"/>
    <xf borderId="0" fillId="0" fontId="37" numFmtId="43"/>
    <xf borderId="0" fillId="0" fontId="51" numFmtId="43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51" numFmtId="43"/>
    <xf borderId="0" fillId="0" fontId="51" numFmtId="43"/>
    <xf borderId="0" fillId="0" fontId="51" numFmtId="43"/>
    <xf borderId="0" fillId="0" fontId="51" numFmtId="43"/>
    <xf borderId="0" fillId="0" fontId="51" numFmtId="43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51" numFmtId="169"/>
    <xf borderId="0" fillId="0" fontId="51" numFmtId="43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36" numFmtId="169"/>
    <xf borderId="0" fillId="0" fontId="51" numFmtId="43"/>
    <xf borderId="0" fillId="0" fontId="51" numFmtId="43"/>
    <xf borderId="0" fillId="0" fontId="51" numFmtId="43"/>
    <xf borderId="0" fillId="0" fontId="51" numFmtId="169"/>
    <xf borderId="0" fillId="0" fontId="51" numFmtId="43"/>
    <xf borderId="0" fillId="0" fontId="51" numFmtId="43"/>
    <xf borderId="0" fillId="0" fontId="51" numFmtId="169"/>
    <xf borderId="0" fillId="0" fontId="51" numFmtId="169"/>
    <xf borderId="0" fillId="0" fontId="51" numFmtId="43"/>
    <xf borderId="0" fillId="0" fontId="51" numFmtId="43"/>
    <xf borderId="0" fillId="0" fontId="51" numFmtId="43"/>
    <xf borderId="0" fillId="0" fontId="51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51" numFmtId="43"/>
    <xf borderId="0" fillId="0" fontId="51" numFmtId="43"/>
    <xf borderId="0" fillId="0" fontId="43" numFmtId="43"/>
    <xf borderId="0" fillId="0" fontId="51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37" numFmtId="43"/>
    <xf borderId="0" fillId="0" fontId="51" numFmtId="3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44"/>
    <xf borderId="0" fillId="0" fontId="51" numFmtId="170"/>
    <xf borderId="0" fillId="0" fontId="51" numFmtId="0"/>
    <xf borderId="0" fillId="0" fontId="21" numFmtId="0"/>
    <xf borderId="0" fillId="0" fontId="51" numFmtId="2"/>
    <xf borderId="0" fillId="4" fontId="30" numFmtId="0"/>
    <xf borderId="3" fillId="0" fontId="27" numFmtId="0"/>
    <xf borderId="4" fillId="0" fontId="28" numFmtId="0"/>
    <xf borderId="5" fillId="0" fontId="29" numFmtId="0"/>
    <xf borderId="0" fillId="0" fontId="29" numFmtId="0"/>
    <xf applyAlignment="1" applyProtection="1" borderId="0" fillId="0" fontId="4" numFmtId="0">
      <alignment vertical="top"/>
      <protection hidden="0" locked="0"/>
    </xf>
    <xf borderId="1" fillId="7" fontId="25" numFmtId="0"/>
    <xf borderId="6" fillId="0" fontId="23" numFmtId="0"/>
    <xf borderId="0" fillId="22" fontId="20" numFmtId="0"/>
    <xf borderId="0" fillId="0" fontId="37" numFmtId="0"/>
    <xf borderId="0" fillId="0" fontId="39" numFmtId="0"/>
    <xf borderId="0" fillId="0" fontId="51" numFmtId="0"/>
    <xf borderId="0" fillId="0" fontId="51" numFmtId="0"/>
    <xf borderId="0" fillId="0" fontId="32" numFmtId="165"/>
    <xf borderId="0" fillId="0" fontId="33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10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0" fontId="37" numFmtId="0">
      <alignment vertical="center"/>
    </xf>
    <xf applyAlignment="1" borderId="0" fillId="0" fontId="37" numFmtId="0">
      <alignment vertical="center"/>
    </xf>
    <xf borderId="0" fillId="0" fontId="51" numFmtId="0"/>
    <xf borderId="0" fillId="0" fontId="51" numFmtId="0"/>
    <xf borderId="0" fillId="0" fontId="51" numFmtId="0"/>
    <xf applyAlignment="1" borderId="0" fillId="0" fontId="37" numFmtId="0">
      <alignment vertical="center"/>
    </xf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borderId="0" fillId="0" fontId="36" numFmtId="0"/>
    <xf applyAlignment="1" borderId="0" fillId="0" fontId="37" numFmtId="0">
      <alignment vertical="center"/>
    </xf>
    <xf borderId="0" fillId="0" fontId="51" numFmtId="0"/>
    <xf borderId="0" fillId="0" fontId="51" numFmtId="0"/>
    <xf borderId="0" fillId="0" fontId="51" numFmtId="0"/>
    <xf applyAlignment="1" borderId="0" fillId="0" fontId="39" numFmtId="0">
      <alignment vertical="center"/>
    </xf>
    <xf applyAlignment="1" borderId="0" fillId="0" fontId="37" numFmtId="0">
      <alignment vertical="center"/>
    </xf>
    <xf borderId="0" fillId="0" fontId="51" numFmtId="0"/>
    <xf borderId="0" fillId="0" fontId="51" numFmtId="0"/>
    <xf borderId="0" fillId="0" fontId="36" numFmtId="0"/>
    <xf borderId="0" fillId="0" fontId="36" numFmtId="0"/>
    <xf borderId="0" fillId="0" fontId="36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51" numFmtId="0"/>
    <xf borderId="0" fillId="0" fontId="43" numFmtId="0"/>
    <xf borderId="0" fillId="0" fontId="51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51" numFmtId="0"/>
    <xf borderId="0" fillId="0" fontId="51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51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37" numFmtId="0"/>
    <xf borderId="0" fillId="0" fontId="51" numFmtId="0"/>
    <xf borderId="7" fillId="23" fontId="36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40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7" fillId="23" fontId="37" numFmtId="0"/>
    <xf borderId="8" fillId="20" fontId="31" numFmtId="0"/>
    <xf applyAlignment="1" borderId="0" fillId="24" fontId="34" numFmtId="165">
      <alignment horizontal="center" vertical="center"/>
    </xf>
    <xf borderId="0" fillId="0" fontId="26" numFmtId="0"/>
    <xf borderId="9" fillId="0" fontId="24" numFmtId="0"/>
    <xf borderId="0" fillId="0" fontId="17" numFmtId="0"/>
    <xf borderId="0" fillId="16" fontId="16" numFmtId="0"/>
    <xf borderId="0" fillId="17" fontId="16" numFmtId="0"/>
    <xf borderId="0" fillId="18" fontId="16" numFmtId="0"/>
    <xf borderId="0" fillId="13" fontId="16" numFmtId="0"/>
    <xf borderId="0" fillId="14" fontId="16" numFmtId="0"/>
    <xf borderId="0" fillId="19" fontId="16" numFmtId="0"/>
    <xf borderId="0" fillId="0" fontId="17" numFmtId="0"/>
    <xf borderId="1" fillId="20" fontId="18" numFmtId="0"/>
    <xf borderId="0" fillId="3" fontId="19" numFmtId="0"/>
    <xf borderId="0" fillId="0" fontId="11" numFmtId="38"/>
    <xf borderId="7" fillId="23" fontId="37" numFmtId="0"/>
    <xf borderId="0" fillId="0" fontId="11" numFmtId="0"/>
    <xf borderId="0" fillId="0" fontId="11" numFmtId="0"/>
    <xf borderId="0" fillId="0" fontId="51" numFmtId="10"/>
    <xf borderId="0" fillId="22" fontId="20" numFmtId="0"/>
    <xf borderId="0" fillId="0" fontId="12" numFmtId="0"/>
    <xf borderId="0" fillId="0" fontId="21" numFmtId="0"/>
    <xf borderId="2" fillId="21" fontId="22" numFmtId="0"/>
    <xf applyAlignment="1" borderId="0" fillId="0" fontId="13" numFmtId="171">
      <alignment vertical="center"/>
    </xf>
    <xf borderId="0" fillId="0" fontId="51" numFmtId="42"/>
    <xf borderId="0" fillId="0" fontId="37" numFmtId="43"/>
    <xf borderId="0" fillId="0" fontId="37" numFmtId="43"/>
    <xf borderId="0" fillId="0" fontId="37" numFmtId="43"/>
    <xf borderId="6" fillId="0" fontId="23" numFmtId="0"/>
    <xf borderId="9" fillId="0" fontId="24" numFmtId="0"/>
    <xf borderId="1" fillId="7" fontId="25" numFmtId="0"/>
    <xf borderId="0" fillId="0" fontId="26" numFmtId="0"/>
    <xf borderId="3" fillId="0" fontId="27" numFmtId="0"/>
    <xf borderId="4" fillId="0" fontId="28" numFmtId="0"/>
    <xf borderId="5" fillId="0" fontId="29" numFmtId="0"/>
    <xf borderId="0" fillId="0" fontId="29" numFmtId="0"/>
    <xf borderId="0" fillId="4" fontId="30" numFmtId="0"/>
    <xf borderId="8" fillId="20" fontId="31" numFmtId="0"/>
    <xf borderId="0" fillId="0" fontId="51" numFmtId="172"/>
    <xf borderId="0" fillId="0" fontId="51" numFmtId="173"/>
    <xf borderId="0" fillId="0" fontId="14" numFmtId="174"/>
    <xf borderId="0" fillId="0" fontId="14" numFmtId="175"/>
    <xf borderId="0" fillId="0" fontId="37" numFmtId="0"/>
    <xf borderId="0" fillId="0" fontId="37" numFmtId="0"/>
    <xf borderId="0" fillId="0" fontId="37" numFmtId="0"/>
    <xf borderId="0" fillId="0" fontId="51" numFmtId="0"/>
    <xf borderId="0" fillId="0" fontId="41" numFmtId="0"/>
    <xf borderId="0" fillId="0" fontId="51" numFmtId="0"/>
    <xf applyAlignment="1" borderId="0" fillId="0" fontId="40" numFmtId="0">
      <alignment vertical="center"/>
    </xf>
    <xf borderId="0" fillId="0" fontId="15" numFmtId="0"/>
    <xf borderId="0" fillId="0" fontId="51" numFmtId="0"/>
    <xf applyAlignment="1" borderId="0" fillId="0" fontId="35" numFmtId="165">
      <alignment vertical="center"/>
    </xf>
    <xf borderId="0" fillId="0" fontId="32" numFmtId="165"/>
    <xf borderId="0" fillId="0" fontId="51" numFmtId="49"/>
    <xf borderId="0" fillId="0" fontId="42" numFmtId="0"/>
  </cellStyleXfs>
  <cellXfs count="148"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top" wrapText="1"/>
    </xf>
    <xf applyAlignment="1" borderId="0" fillId="0" fontId="1" numFmtId="15" pivotButton="0" quotePrefix="0" xfId="0">
      <alignment horizontal="left"/>
    </xf>
    <xf applyAlignment="1" borderId="0" fillId="0" fontId="1" numFmtId="0" pivotButton="0" quotePrefix="0" xfId="0">
      <alignment horizontal="center" vertical="center" wrapText="1"/>
    </xf>
    <xf applyAlignment="1" borderId="0" fillId="0" fontId="1" numFmtId="15" pivotButton="0" quotePrefix="0" xfId="0">
      <alignment horizontal="center"/>
    </xf>
    <xf applyAlignment="1" borderId="0" fillId="0" fontId="3" numFmtId="0" pivotButton="0" quotePrefix="0" xfId="0">
      <alignment horizontal="justify"/>
    </xf>
    <xf applyAlignment="1" borderId="0" fillId="0" fontId="1" numFmtId="0" pivotButton="0" quotePrefix="0" xfId="0">
      <alignment horizontal="left"/>
    </xf>
    <xf applyAlignment="1" borderId="0" fillId="0" fontId="1" numFmtId="0" pivotButton="0" quotePrefix="0" xfId="0">
      <alignment horizontal="justify"/>
    </xf>
    <xf borderId="0" fillId="0" fontId="1" numFmtId="43" pivotButton="0" quotePrefix="0" xfId="46"/>
    <xf applyAlignment="1" borderId="0" fillId="0" fontId="1" numFmtId="0" pivotButton="0" quotePrefix="0" xfId="0">
      <alignment horizontal="right" vertical="top"/>
    </xf>
    <xf borderId="0" fillId="0" fontId="6" numFmtId="0" pivotButton="0" quotePrefix="0" xfId="0"/>
    <xf borderId="0" fillId="0" fontId="7" numFmtId="0" pivotButton="0" quotePrefix="0" xfId="0"/>
    <xf borderId="0" fillId="0" fontId="1" numFmtId="0" pivotButton="0" quotePrefix="1" xfId="0"/>
    <xf borderId="0" fillId="0" fontId="9" numFmtId="0" pivotButton="0" quotePrefix="0" xfId="312"/>
    <xf borderId="0" fillId="0" fontId="38" numFmtId="0" pivotButton="0" quotePrefix="0" xfId="0"/>
    <xf borderId="0" fillId="0" fontId="38" numFmtId="43" pivotButton="0" quotePrefix="0" xfId="0"/>
    <xf borderId="0" fillId="0" fontId="55" numFmtId="0" pivotButton="0" quotePrefix="0" xfId="0"/>
    <xf borderId="0" fillId="0" fontId="56" numFmtId="0" pivotButton="0" quotePrefix="0" xfId="0"/>
    <xf applyAlignment="1" borderId="0" fillId="0" fontId="45" numFmtId="0" pivotButton="0" quotePrefix="0" xfId="0">
      <alignment horizontal="left" vertical="center"/>
    </xf>
    <xf borderId="0" fillId="0" fontId="46" numFmtId="0" pivotButton="0" quotePrefix="0" xfId="0"/>
    <xf borderId="0" fillId="0" fontId="47" numFmtId="0" pivotButton="0" quotePrefix="0" xfId="0"/>
    <xf borderId="0" fillId="0" fontId="49" numFmtId="0" pivotButton="0" quotePrefix="0" xfId="0"/>
    <xf borderId="0" fillId="0" fontId="57" numFmtId="0" pivotButton="0" quotePrefix="0" xfId="0"/>
    <xf applyAlignment="1" borderId="0" fillId="0" fontId="46" numFmtId="0" pivotButton="0" quotePrefix="0" xfId="0">
      <alignment horizontal="left" vertical="center"/>
    </xf>
    <xf applyAlignment="1" borderId="0" fillId="0" fontId="54" numFmtId="0" pivotButton="0" quotePrefix="0" xfId="0">
      <alignment horizontal="left"/>
    </xf>
    <xf applyAlignment="1" borderId="0" fillId="0" fontId="54" numFmtId="0" pivotButton="0" quotePrefix="0" xfId="0">
      <alignment vertical="top"/>
    </xf>
    <xf applyAlignment="1" borderId="0" fillId="0" fontId="58" numFmtId="0" pivotButton="0" quotePrefix="0" xfId="0">
      <alignment horizontal="left"/>
    </xf>
    <xf applyAlignment="1" borderId="0" fillId="0" fontId="5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59" numFmtId="0" pivotButton="0" quotePrefix="0" xfId="0">
      <alignment horizontal="center" vertical="top"/>
    </xf>
    <xf applyAlignment="1" borderId="0" fillId="0" fontId="44" numFmtId="0" pivotButton="0" quotePrefix="0" xfId="0">
      <alignment horizontal="center" vertical="top"/>
    </xf>
    <xf applyAlignment="1" applyProtection="1" borderId="0" fillId="0" fontId="8" numFmtId="0" pivotButton="0" quotePrefix="0" xfId="290">
      <alignment wrapText="1"/>
      <protection hidden="0" locked="0"/>
    </xf>
    <xf applyAlignment="1" borderId="10" fillId="0" fontId="8" numFmtId="0" pivotButton="0" quotePrefix="0" xfId="290">
      <alignment vertical="center" wrapText="1"/>
    </xf>
    <xf applyAlignment="1" applyProtection="1" borderId="10" fillId="0" fontId="8" numFmtId="0" pivotButton="0" quotePrefix="0" xfId="290">
      <alignment wrapText="1"/>
      <protection hidden="0" locked="0"/>
    </xf>
    <xf borderId="0" fillId="0" fontId="8" numFmtId="0" pivotButton="0" quotePrefix="0" xfId="290"/>
    <xf applyAlignment="1" applyProtection="1" borderId="10" fillId="0" fontId="8" numFmtId="0" pivotButton="0" quotePrefix="0" xfId="290">
      <alignment horizontal="center" wrapText="1"/>
      <protection hidden="0" locked="0"/>
    </xf>
    <xf applyAlignment="1" borderId="0" fillId="0" fontId="44" numFmtId="0" pivotButton="0" quotePrefix="0" xfId="290">
      <alignment vertical="center"/>
    </xf>
    <xf applyAlignment="1" borderId="11" fillId="0" fontId="8" numFmtId="0" pivotButton="0" quotePrefix="0" xfId="290">
      <alignment vertical="center" wrapText="1"/>
    </xf>
    <xf applyAlignment="1" applyProtection="1" borderId="0" fillId="0" fontId="8" numFmtId="0" pivotButton="0" quotePrefix="0" xfId="290">
      <alignment vertical="center" wrapText="1"/>
      <protection hidden="0" locked="0"/>
    </xf>
    <xf applyProtection="1" borderId="0" fillId="0" fontId="8" numFmtId="0" pivotButton="0" quotePrefix="0" xfId="290">
      <protection hidden="0" locked="0"/>
    </xf>
    <xf applyAlignment="1" applyProtection="1" borderId="0" fillId="0" fontId="44" numFmtId="0" pivotButton="0" quotePrefix="0" xfId="290">
      <alignment wrapText="1"/>
      <protection hidden="0" locked="0"/>
    </xf>
    <xf applyAlignment="1" borderId="12" fillId="0" fontId="8" numFmtId="0" pivotButton="0" quotePrefix="0" xfId="290">
      <alignment wrapText="1"/>
    </xf>
    <xf applyAlignment="1" applyProtection="1" borderId="12" fillId="0" fontId="8" numFmtId="0" pivotButton="0" quotePrefix="0" xfId="290">
      <alignment horizontal="center" wrapText="1"/>
      <protection hidden="0" locked="0"/>
    </xf>
    <xf applyAlignment="1" applyProtection="1" borderId="12" fillId="0" fontId="8" numFmtId="49" pivotButton="0" quotePrefix="0" xfId="290">
      <alignment horizontal="center" wrapText="1"/>
      <protection hidden="0" locked="0"/>
    </xf>
    <xf applyAlignment="1" borderId="13" fillId="0" fontId="52" numFmtId="0" pivotButton="0" quotePrefix="0" xfId="290">
      <alignment wrapText="1"/>
    </xf>
    <xf applyAlignment="1" applyProtection="1" borderId="14" fillId="0" fontId="8" numFmtId="0" pivotButton="0" quotePrefix="0" xfId="290">
      <alignment wrapText="1"/>
      <protection hidden="0" locked="0"/>
    </xf>
    <xf applyAlignment="1" applyProtection="1" borderId="15" fillId="0" fontId="8" numFmtId="0" pivotButton="0" quotePrefix="0" xfId="290">
      <alignment wrapText="1"/>
      <protection hidden="0" locked="0"/>
    </xf>
    <xf applyAlignment="1" applyProtection="1" borderId="16" fillId="0" fontId="8" numFmtId="0" pivotButton="0" quotePrefix="0" xfId="290">
      <alignment wrapText="1"/>
      <protection hidden="0" locked="0"/>
    </xf>
    <xf borderId="0" fillId="0" fontId="4" numFmtId="0" pivotButton="0" quotePrefix="0" xfId="146"/>
    <xf borderId="0" fillId="0" fontId="44" numFmtId="0" pivotButton="0" quotePrefix="0" xfId="0"/>
    <xf borderId="17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borderId="24" fillId="0" fontId="0" numFmtId="0" pivotButton="0" quotePrefix="0" xfId="0"/>
    <xf borderId="18" fillId="0" fontId="59" numFmtId="1" pivotButton="0" quotePrefix="0" xfId="0"/>
    <xf borderId="21" fillId="0" fontId="0" numFmtId="0" pivotButton="0" quotePrefix="0" xfId="0"/>
    <xf borderId="0" fillId="0" fontId="54" numFmtId="0" pivotButton="0" quotePrefix="0" xfId="0"/>
    <xf borderId="0" fillId="25" fontId="54" numFmtId="0" pivotButton="0" quotePrefix="0" xfId="0"/>
    <xf borderId="0" fillId="0" fontId="59" numFmtId="0" pivotButton="0" quotePrefix="0" xfId="0"/>
    <xf applyAlignment="1" borderId="23" fillId="0" fontId="59" numFmtId="0" pivotButton="0" quotePrefix="0" xfId="0">
      <alignment horizontal="left"/>
    </xf>
    <xf borderId="0" fillId="0" fontId="53" numFmtId="0" pivotButton="0" quotePrefix="0" xfId="0"/>
    <xf applyAlignment="1" borderId="0" fillId="0" fontId="59" numFmtId="0" pivotButton="0" quotePrefix="0" xfId="0">
      <alignment wrapText="1"/>
    </xf>
    <xf borderId="0" fillId="0" fontId="61" numFmtId="0" pivotButton="0" quotePrefix="0" xfId="0"/>
    <xf applyAlignment="1" borderId="0" fillId="0" fontId="0" numFmtId="0" pivotButton="0" quotePrefix="0" xfId="0">
      <alignment wrapText="1"/>
    </xf>
    <xf borderId="0" fillId="0" fontId="62" numFmtId="0" pivotButton="0" quotePrefix="0" xfId="0"/>
    <xf borderId="0" fillId="0" fontId="0" numFmtId="0" pivotButton="0" quotePrefix="0" xfId="290"/>
    <xf borderId="0" fillId="25" fontId="63" numFmtId="0" pivotButton="0" quotePrefix="0" xfId="0"/>
    <xf borderId="0" fillId="0" fontId="63" numFmtId="0" pivotButton="0" quotePrefix="0" xfId="0"/>
    <xf borderId="18" fillId="0" fontId="59" numFmtId="164" pivotButton="0" quotePrefix="0" xfId="0"/>
    <xf borderId="0" fillId="0" fontId="59" numFmtId="164" pivotButton="0" quotePrefix="0" xfId="0"/>
    <xf borderId="0" fillId="0" fontId="0" numFmtId="165" pivotButton="0" quotePrefix="0" xfId="0"/>
    <xf borderId="0" fillId="0" fontId="0" numFmtId="164" pivotButton="0" quotePrefix="1" xfId="0"/>
    <xf borderId="0" fillId="0" fontId="59" numFmtId="166" pivotButton="0" quotePrefix="0" xfId="0"/>
    <xf borderId="18" fillId="0" fontId="0" numFmtId="164" pivotButton="0" quotePrefix="0" xfId="0"/>
    <xf applyAlignment="1" borderId="0" fillId="0" fontId="53" numFmtId="164" pivotButton="0" quotePrefix="0" xfId="0">
      <alignment horizontal="left"/>
    </xf>
    <xf borderId="0" fillId="0" fontId="53" numFmtId="164" pivotButton="0" quotePrefix="0" xfId="0"/>
    <xf applyAlignment="1" applyProtection="1" borderId="11" fillId="0" fontId="8" numFmtId="167" pivotButton="0" quotePrefix="0" xfId="290">
      <alignment wrapText="1"/>
      <protection hidden="0" locked="0"/>
    </xf>
    <xf applyAlignment="1" borderId="0" fillId="0" fontId="54" numFmtId="168" pivotButton="0" quotePrefix="0" xfId="0">
      <alignment vertical="center"/>
    </xf>
    <xf applyAlignment="1" borderId="0" fillId="0" fontId="1" numFmtId="168" pivotButton="0" quotePrefix="0" xfId="0">
      <alignment vertical="center"/>
    </xf>
    <xf borderId="0" fillId="0" fontId="48" numFmtId="0" pivotButton="0" quotePrefix="0" xfId="0"/>
    <xf applyAlignment="1" borderId="0" fillId="0" fontId="53" numFmtId="0" pivotButton="0" quotePrefix="0" xfId="0">
      <alignment horizontal="left"/>
    </xf>
    <xf borderId="0" fillId="0" fontId="0" numFmtId="0" pivotButton="0" quotePrefix="0" xfId="0"/>
    <xf borderId="0" fillId="0" fontId="1" numFmtId="0" pivotButton="0" quotePrefix="0" xfId="0"/>
    <xf applyAlignment="1" borderId="0" fillId="24" fontId="5" numFmtId="0" pivotButton="0" quotePrefix="0" xfId="0">
      <alignment vertical="center"/>
    </xf>
    <xf applyAlignment="1" borderId="0" fillId="0" fontId="1" numFmtId="0" pivotButton="0" quotePrefix="0" xfId="0">
      <alignment vertical="top"/>
    </xf>
    <xf applyAlignment="1" borderId="0" fillId="0" fontId="54" numFmtId="0" pivotButton="0" quotePrefix="0" xfId="0">
      <alignment horizontal="left" vertical="top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left" vertical="top"/>
    </xf>
    <xf applyAlignment="1" borderId="0" fillId="0" fontId="5" numFmtId="0" pivotButton="0" quotePrefix="0" xfId="0">
      <alignment vertical="center"/>
    </xf>
    <xf borderId="18" fillId="0" fontId="0" numFmtId="0" pivotButton="0" quotePrefix="0" xfId="0"/>
    <xf applyAlignment="1" borderId="0" fillId="0" fontId="46" numFmtId="164" pivotButton="0" quotePrefix="0" xfId="0">
      <alignment horizontal="center" wrapText="1"/>
    </xf>
    <xf borderId="0" fillId="0" fontId="48" numFmtId="0" pivotButton="0" quotePrefix="0" xfId="0"/>
    <xf applyAlignment="1" borderId="0" fillId="0" fontId="46" numFmtId="164" pivotButton="0" quotePrefix="0" xfId="0">
      <alignment horizontal="left"/>
    </xf>
    <xf applyAlignment="1" borderId="0" fillId="0" fontId="53" numFmtId="0" pivotButton="0" quotePrefix="0" xfId="0">
      <alignment horizontal="left"/>
    </xf>
    <xf borderId="0" fillId="0" fontId="0" numFmtId="0" pivotButton="0" quotePrefix="0" xfId="0"/>
    <xf applyAlignment="1" borderId="12" fillId="0" fontId="44" numFmtId="0" pivotButton="0" quotePrefix="0" xfId="290">
      <alignment horizontal="center" wrapText="1"/>
    </xf>
    <xf borderId="31" fillId="0" fontId="0" numFmtId="0" pivotButton="0" quotePrefix="0" xfId="0"/>
    <xf applyAlignment="1" borderId="12" fillId="0" fontId="44" numFmtId="0" pivotButton="0" quotePrefix="0" xfId="290">
      <alignment horizontal="left" wrapText="1"/>
    </xf>
    <xf applyAlignment="1" borderId="0" fillId="0" fontId="60" numFmtId="0" pivotButton="0" quotePrefix="0" xfId="0">
      <alignment horizontal="center"/>
    </xf>
    <xf borderId="0" fillId="0" fontId="1" numFmtId="0" pivotButton="0" quotePrefix="0" xfId="0"/>
    <xf applyAlignment="1" borderId="0" fillId="24" fontId="5" numFmtId="0" pivotButton="0" quotePrefix="0" xfId="0">
      <alignment vertical="center"/>
    </xf>
    <xf applyAlignment="1" borderId="0" fillId="24" fontId="5" numFmtId="0" pivotButton="0" quotePrefix="0" xfId="0">
      <alignment horizontal="center" vertical="center"/>
    </xf>
    <xf applyAlignment="1" borderId="0" fillId="0" fontId="9" numFmtId="0" pivotButton="0" quotePrefix="0" xfId="392">
      <alignment vertical="center" wrapText="1"/>
    </xf>
    <xf applyAlignment="1" borderId="0" fillId="0" fontId="1" numFmtId="0" pivotButton="0" quotePrefix="0" xfId="0">
      <alignment horizontal="left" wrapText="1"/>
    </xf>
    <xf applyAlignment="1" borderId="0" fillId="0" fontId="1" numFmtId="0" pivotButton="0" quotePrefix="0" xfId="0">
      <alignment vertical="top"/>
    </xf>
    <xf applyAlignment="1" borderId="0" fillId="0" fontId="54" numFmtId="168" pivotButton="0" quotePrefix="0" xfId="0">
      <alignment horizontal="center" vertical="center"/>
    </xf>
    <xf applyAlignment="1" borderId="0" fillId="0" fontId="54" numFmtId="2" pivotButton="0" quotePrefix="0" xfId="46">
      <alignment horizontal="left" wrapText="1"/>
    </xf>
    <xf applyAlignment="1" borderId="0" fillId="0" fontId="54" numFmtId="0" pivotButton="0" quotePrefix="0" xfId="0">
      <alignment horizontal="left" vertical="top"/>
    </xf>
    <xf applyAlignment="1" borderId="0" fillId="0" fontId="54" numFmtId="0" pivotButton="0" quotePrefix="0" xfId="0">
      <alignment horizontal="center"/>
    </xf>
    <xf applyAlignment="1" borderId="0" fillId="0" fontId="54" numFmtId="164" pivotButton="0" quotePrefix="0" xfId="46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1" numFmtId="168" pivotButton="0" quotePrefix="0" xfId="0">
      <alignment horizontal="center" vertical="center"/>
    </xf>
    <xf applyAlignment="1" borderId="0" fillId="0" fontId="1" numFmtId="164" pivotButton="0" quotePrefix="0" xfId="46">
      <alignment horizontal="center" vertical="center"/>
    </xf>
    <xf applyAlignment="1" borderId="0" fillId="0" fontId="2" numFmtId="0" pivotButton="0" quotePrefix="0" xfId="0">
      <alignment horizontal="center"/>
    </xf>
    <xf applyAlignment="1" borderId="0" fillId="0" fontId="1" numFmtId="2" pivotButton="0" quotePrefix="0" xfId="46">
      <alignment horizontal="left" wrapText="1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left" vertical="top"/>
    </xf>
    <xf applyAlignment="1" borderId="0" fillId="0" fontId="5" numFmtId="0" pivotButton="0" quotePrefix="0" xfId="0">
      <alignment vertical="center"/>
    </xf>
    <xf applyAlignment="1" borderId="12" fillId="0" fontId="0" numFmtId="0" pivotButton="0" quotePrefix="0" xfId="0">
      <alignment horizontal="left" wrapText="1"/>
    </xf>
    <xf borderId="30" fillId="0" fontId="0" numFmtId="0" pivotButton="0" quotePrefix="0" xfId="0"/>
    <xf borderId="14" fillId="0" fontId="0" numFmtId="0" pivotButton="0" quotePrefix="0" xfId="0"/>
    <xf borderId="15" fillId="0" fontId="0" numFmtId="0" pivotButton="0" quotePrefix="0" xfId="0"/>
    <xf borderId="32" fillId="0" fontId="0" numFmtId="0" pivotButton="0" quotePrefix="0" xfId="0"/>
    <xf borderId="16" fillId="0" fontId="0" numFmtId="0" pivotButton="0" quotePrefix="0" xfId="0"/>
    <xf applyAlignment="1" borderId="12" fillId="0" fontId="59" numFmtId="0" pivotButton="0" quotePrefix="0" xfId="0">
      <alignment horizontal="center" vertical="top" wrapText="1"/>
    </xf>
    <xf applyAlignment="1" borderId="26" fillId="0" fontId="0" numFmtId="0" pivotButton="0" quotePrefix="0" xfId="0">
      <alignment horizontal="center" vertical="top"/>
    </xf>
    <xf borderId="33" fillId="0" fontId="0" numFmtId="0" pivotButton="0" quotePrefix="0" xfId="0"/>
    <xf borderId="34" fillId="0" fontId="0" numFmtId="0" pivotButton="0" quotePrefix="0" xfId="0"/>
    <xf applyAlignment="1" borderId="29" fillId="0" fontId="0" numFmtId="0" pivotButton="0" quotePrefix="0" xfId="0">
      <alignment horizontal="center" vertical="top"/>
    </xf>
    <xf applyAlignment="1" borderId="25" fillId="0" fontId="44" numFmtId="0" pivotButton="0" quotePrefix="0" xfId="0">
      <alignment horizontal="center" vertical="top"/>
    </xf>
    <xf borderId="18" fillId="0" fontId="0" numFmtId="0" pivotButton="0" quotePrefix="0" xfId="0"/>
    <xf borderId="35" fillId="0" fontId="0" numFmtId="0" pivotButton="0" quotePrefix="0" xfId="0"/>
    <xf applyAlignment="1" borderId="27" fillId="0" fontId="44" numFmtId="0" pivotButton="0" quotePrefix="0" xfId="0">
      <alignment horizontal="center" vertical="top"/>
    </xf>
    <xf borderId="36" fillId="0" fontId="0" numFmtId="0" pivotButton="0" quotePrefix="0" xfId="0"/>
    <xf applyAlignment="1" borderId="28" fillId="0" fontId="0" numFmtId="0" pivotButton="0" quotePrefix="0" xfId="0">
      <alignment horizontal="center" vertical="top"/>
    </xf>
    <xf applyAlignment="1" borderId="0" fillId="0" fontId="0" numFmtId="164" pivotButton="0" quotePrefix="0" xfId="0">
      <alignment horizontal="center"/>
    </xf>
    <xf applyAlignment="1" borderId="12" fillId="0" fontId="0" numFmtId="0" pivotButton="0" quotePrefix="0" xfId="0">
      <alignment horizontal="center" vertical="top" wrapText="1"/>
    </xf>
    <xf applyAlignment="1" borderId="27" fillId="0" fontId="0" numFmtId="0" pivotButton="0" quotePrefix="0" xfId="0">
      <alignment horizontal="center" vertical="top"/>
    </xf>
    <xf borderId="37" fillId="0" fontId="0" numFmtId="0" pivotButton="0" quotePrefix="0" xfId="0"/>
    <xf borderId="38" fillId="0" fontId="0" numFmtId="0" pivotButton="0" quotePrefix="0" xfId="0"/>
    <xf borderId="39" fillId="0" fontId="0" numFmtId="0" pivotButton="0" quotePrefix="0" xfId="0"/>
    <xf applyAlignment="1" borderId="25" fillId="0" fontId="0" numFmtId="0" pivotButton="0" quotePrefix="0" xfId="0">
      <alignment horizontal="center" vertical="top"/>
    </xf>
    <xf applyAlignment="1" borderId="12" fillId="0" fontId="0" numFmtId="0" pivotButton="0" quotePrefix="0" xfId="0">
      <alignment horizontal="center" vertical="top"/>
    </xf>
    <xf applyAlignment="1" borderId="12" fillId="0" fontId="0" numFmtId="164" pivotButton="0" quotePrefix="0" xfId="0">
      <alignment horizontal="center" vertical="top"/>
    </xf>
  </cellXfs>
  <cellStyles count="397">
    <cellStyle builtinId="0" name="Normal" xfId="0"/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20% - 강조색1" xfId="7"/>
    <cellStyle name="20% - 강조색2" xfId="8"/>
    <cellStyle name="20% - 강조색3" xfId="9"/>
    <cellStyle name="20% - 강조색4" xfId="10"/>
    <cellStyle name="20% - 강조색5" xfId="11"/>
    <cellStyle name="20% - 강조색6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40% - 강조색1" xfId="19"/>
    <cellStyle name="40% - 강조색2" xfId="20"/>
    <cellStyle name="40% - 강조색3" xfId="21"/>
    <cellStyle name="40% - 강조색4" xfId="22"/>
    <cellStyle name="40% - 강조색5" xfId="23"/>
    <cellStyle name="40% - 강조색6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60% - 강조색1" xfId="31"/>
    <cellStyle name="60% - 강조색2" xfId="32"/>
    <cellStyle name="60% - 강조색3" xfId="33"/>
    <cellStyle name="60% - 강조색4" xfId="34"/>
    <cellStyle name="60% - 강조색5" xfId="35"/>
    <cellStyle name="60% - 강조색6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Bad 2" xfId="43"/>
    <cellStyle name="Calculation 2" xfId="44"/>
    <cellStyle name="Check Cell 2" xfId="45"/>
    <cellStyle builtinId="3" name="Comma" xfId="46"/>
    <cellStyle name="Comma 10" xfId="47"/>
    <cellStyle name="Comma 11" xfId="48"/>
    <cellStyle name="Comma 12" xfId="49"/>
    <cellStyle name="Comma 13" xfId="50"/>
    <cellStyle name="Comma 14" xfId="51"/>
    <cellStyle name="Comma 15" xfId="52"/>
    <cellStyle name="Comma 16" xfId="53"/>
    <cellStyle name="Comma 17" xfId="54"/>
    <cellStyle name="Comma 18" xfId="55"/>
    <cellStyle name="Comma 19" xfId="56"/>
    <cellStyle name="Comma 2" xfId="57"/>
    <cellStyle name="Comma 2 10" xfId="58"/>
    <cellStyle name="Comma 2 11" xfId="59"/>
    <cellStyle name="Comma 2 12" xfId="60"/>
    <cellStyle name="Comma 2 13" xfId="61"/>
    <cellStyle name="Comma 2 14" xfId="62"/>
    <cellStyle name="Comma 2 15" xfId="63"/>
    <cellStyle name="Comma 2 16" xfId="64"/>
    <cellStyle name="Comma 2 17" xfId="65"/>
    <cellStyle name="Comma 2 18" xfId="66"/>
    <cellStyle name="Comma 2 19" xfId="67"/>
    <cellStyle name="Comma 2 2" xfId="68"/>
    <cellStyle name="Comma 2 20" xfId="69"/>
    <cellStyle name="Comma 2 21" xfId="70"/>
    <cellStyle name="Comma 2 22" xfId="71"/>
    <cellStyle name="Comma 2 23" xfId="72"/>
    <cellStyle name="Comma 2 24" xfId="73"/>
    <cellStyle name="Comma 2 25" xfId="74"/>
    <cellStyle name="Comma 2 26" xfId="75"/>
    <cellStyle name="Comma 2 27" xfId="76"/>
    <cellStyle name="Comma 2 28" xfId="77"/>
    <cellStyle name="Comma 2 29" xfId="78"/>
    <cellStyle name="Comma 2 3" xfId="79"/>
    <cellStyle name="Comma 2 3 2" xfId="80"/>
    <cellStyle name="Comma 2 30" xfId="81"/>
    <cellStyle name="Comma 2 31" xfId="82"/>
    <cellStyle name="Comma 2 32" xfId="83"/>
    <cellStyle name="Comma 2 33" xfId="84"/>
    <cellStyle name="Comma 2 34" xfId="85"/>
    <cellStyle name="Comma 2 35" xfId="86"/>
    <cellStyle name="Comma 2 36" xfId="87"/>
    <cellStyle name="Comma 2 37" xfId="88"/>
    <cellStyle name="Comma 2 38" xfId="89"/>
    <cellStyle name="Comma 2 39" xfId="90"/>
    <cellStyle name="Comma 2 4" xfId="91"/>
    <cellStyle name="Comma 2 40" xfId="92"/>
    <cellStyle name="Comma 2 41" xfId="93"/>
    <cellStyle name="Comma 2 5" xfId="94"/>
    <cellStyle name="Comma 2 6" xfId="95"/>
    <cellStyle name="Comma 2 7" xfId="96"/>
    <cellStyle name="Comma 2 8" xfId="97"/>
    <cellStyle name="Comma 2 9" xfId="98"/>
    <cellStyle name="Comma 2_14-158.PSX" xfId="99"/>
    <cellStyle name="Comma 20" xfId="100"/>
    <cellStyle name="Comma 21" xfId="101"/>
    <cellStyle name="Comma 22" xfId="102"/>
    <cellStyle name="Comma 23" xfId="103"/>
    <cellStyle name="Comma 24" xfId="104"/>
    <cellStyle name="Comma 25" xfId="105"/>
    <cellStyle name="Comma 26" xfId="106"/>
    <cellStyle name="Comma 27" xfId="107"/>
    <cellStyle name="Comma 28" xfId="108"/>
    <cellStyle name="Comma 29" xfId="109"/>
    <cellStyle name="Comma 3" xfId="110"/>
    <cellStyle name="Comma 3 10" xfId="111"/>
    <cellStyle name="Comma 3 2" xfId="112"/>
    <cellStyle name="Comma 3 2 2" xfId="113"/>
    <cellStyle name="Comma 30" xfId="114"/>
    <cellStyle name="Comma 31" xfId="115"/>
    <cellStyle name="Comma 32" xfId="116"/>
    <cellStyle name="Comma 4" xfId="117"/>
    <cellStyle name="Comma 5" xfId="118"/>
    <cellStyle name="Comma 6" xfId="119"/>
    <cellStyle name="Comma 7" xfId="120"/>
    <cellStyle name="Comma 8" xfId="121"/>
    <cellStyle name="Comma 9" xfId="122"/>
    <cellStyle name="Comma0" xfId="123"/>
    <cellStyle name="Currency 10" xfId="124"/>
    <cellStyle name="Currency 11" xfId="125"/>
    <cellStyle name="Currency 12" xfId="126"/>
    <cellStyle name="Currency 13" xfId="127"/>
    <cellStyle name="Currency 14" xfId="128"/>
    <cellStyle name="Currency 2" xfId="129"/>
    <cellStyle name="Currency 3" xfId="130"/>
    <cellStyle name="Currency 4" xfId="131"/>
    <cellStyle name="Currency 5" xfId="132"/>
    <cellStyle name="Currency 6" xfId="133"/>
    <cellStyle name="Currency 7" xfId="134"/>
    <cellStyle name="Currency 8" xfId="135"/>
    <cellStyle name="Currency 9" xfId="136"/>
    <cellStyle name="Currency0" xfId="137"/>
    <cellStyle name="Date" xfId="138"/>
    <cellStyle name="Explanatory Text 2" xfId="139"/>
    <cellStyle name="Fixed" xfId="140"/>
    <cellStyle name="Good 2" xfId="141"/>
    <cellStyle name="Heading 1 2" xfId="142"/>
    <cellStyle name="Heading 2 2" xfId="143"/>
    <cellStyle name="Heading 3 2" xfId="144"/>
    <cellStyle name="Heading 4 2" xfId="145"/>
    <cellStyle builtinId="8" name="Hyperlink" xfId="146"/>
    <cellStyle name="Input 2" xfId="147"/>
    <cellStyle name="Linked Cell 2" xfId="148"/>
    <cellStyle name="Neutral 2" xfId="149"/>
    <cellStyle name="Normal 10" xfId="150"/>
    <cellStyle name="Normal 10 2 2 2" xfId="151"/>
    <cellStyle name="Normal 11" xfId="152"/>
    <cellStyle name="Normal 12" xfId="153"/>
    <cellStyle name="Normal 13" xfId="154"/>
    <cellStyle name="Normal 14" xfId="155"/>
    <cellStyle name="Normal 15" xfId="156"/>
    <cellStyle name="Normal 16" xfId="157"/>
    <cellStyle name="Normal 17" xfId="158"/>
    <cellStyle name="Normal 18" xfId="159"/>
    <cellStyle name="Normal 19" xfId="160"/>
    <cellStyle name="Normal 2" xfId="161"/>
    <cellStyle name="Normal 2 10" xfId="162"/>
    <cellStyle name="Normal 2 11" xfId="163"/>
    <cellStyle name="Normal 2 12" xfId="164"/>
    <cellStyle name="Normal 2 13" xfId="165"/>
    <cellStyle name="Normal 2 14" xfId="166"/>
    <cellStyle name="Normal 2 15" xfId="167"/>
    <cellStyle name="Normal 2 16" xfId="168"/>
    <cellStyle name="Normal 2 17" xfId="169"/>
    <cellStyle name="Normal 2 18" xfId="170"/>
    <cellStyle name="Normal 2 19" xfId="171"/>
    <cellStyle name="Normal 2 2" xfId="172"/>
    <cellStyle name="Normal 2 20" xfId="173"/>
    <cellStyle name="Normal 2 21" xfId="174"/>
    <cellStyle name="Normal 2 22" xfId="175"/>
    <cellStyle name="Normal 2 23" xfId="176"/>
    <cellStyle name="Normal 2 24" xfId="177"/>
    <cellStyle name="Normal 2 25" xfId="178"/>
    <cellStyle name="Normal 2 26" xfId="179"/>
    <cellStyle name="Normal 2 27" xfId="180"/>
    <cellStyle name="Normal 2 28" xfId="181"/>
    <cellStyle name="Normal 2 29" xfId="182"/>
    <cellStyle name="Normal 2 3" xfId="183"/>
    <cellStyle name="Normal 2 30" xfId="184"/>
    <cellStyle name="Normal 2 31" xfId="185"/>
    <cellStyle name="Normal 2 32" xfId="186"/>
    <cellStyle name="Normal 2 33" xfId="187"/>
    <cellStyle name="Normal 2 34" xfId="188"/>
    <cellStyle name="Normal 2 35" xfId="189"/>
    <cellStyle name="Normal 2 36" xfId="190"/>
    <cellStyle name="Normal 2 37" xfId="191"/>
    <cellStyle name="Normal 2 38" xfId="192"/>
    <cellStyle name="Normal 2 4" xfId="193"/>
    <cellStyle name="Normal 2 5" xfId="194"/>
    <cellStyle name="Normal 2 6" xfId="195"/>
    <cellStyle name="Normal 2 7" xfId="196"/>
    <cellStyle name="Normal 2 8" xfId="197"/>
    <cellStyle name="Normal 2 9" xfId="198"/>
    <cellStyle name="Normal 2_14-158.PSX" xfId="199"/>
    <cellStyle name="Normal 20" xfId="200"/>
    <cellStyle name="Normal 21" xfId="201"/>
    <cellStyle name="Normal 22" xfId="202"/>
    <cellStyle name="Normal 23" xfId="203"/>
    <cellStyle name="Normal 24" xfId="204"/>
    <cellStyle name="Normal 25" xfId="205"/>
    <cellStyle name="Normal 26" xfId="206"/>
    <cellStyle name="Normal 27" xfId="207"/>
    <cellStyle name="Normal 28" xfId="208"/>
    <cellStyle name="Normal 29" xfId="209"/>
    <cellStyle name="Normal 3" xfId="210"/>
    <cellStyle name="Normal 3 10" xfId="211"/>
    <cellStyle name="Normal 3 11" xfId="212"/>
    <cellStyle name="Normal 3 12" xfId="213"/>
    <cellStyle name="Normal 3 13" xfId="214"/>
    <cellStyle name="Normal 3 14" xfId="215"/>
    <cellStyle name="Normal 3 15" xfId="216"/>
    <cellStyle name="Normal 3 16" xfId="217"/>
    <cellStyle name="Normal 3 17" xfId="218"/>
    <cellStyle name="Normal 3 18" xfId="219"/>
    <cellStyle name="Normal 3 19" xfId="220"/>
    <cellStyle name="Normal 3 2" xfId="221"/>
    <cellStyle name="Normal 3 2 2" xfId="222"/>
    <cellStyle name="Normal 3 2 3" xfId="223"/>
    <cellStyle name="Normal 3 2 4" xfId="224"/>
    <cellStyle name="Normal 3 2 5" xfId="225"/>
    <cellStyle name="Normal 3 2 6" xfId="226"/>
    <cellStyle name="Normal 3 2 7" xfId="227"/>
    <cellStyle name="Normal 3 2_Sheet100" xfId="228"/>
    <cellStyle name="Normal 3 20" xfId="229"/>
    <cellStyle name="Normal 3 21" xfId="230"/>
    <cellStyle name="Normal 3 22" xfId="231"/>
    <cellStyle name="Normal 3 23" xfId="232"/>
    <cellStyle name="Normal 3 24" xfId="233"/>
    <cellStyle name="Normal 3 25" xfId="234"/>
    <cellStyle name="Normal 3 26" xfId="235"/>
    <cellStyle name="Normal 3 27" xfId="236"/>
    <cellStyle name="Normal 3 28" xfId="237"/>
    <cellStyle name="Normal 3 29" xfId="238"/>
    <cellStyle name="Normal 3 3" xfId="239"/>
    <cellStyle name="Normal 3 30" xfId="240"/>
    <cellStyle name="Normal 3 31" xfId="241"/>
    <cellStyle name="Normal 3 32" xfId="242"/>
    <cellStyle name="Normal 3 33" xfId="243"/>
    <cellStyle name="Normal 3 34" xfId="244"/>
    <cellStyle name="Normal 3 35" xfId="245"/>
    <cellStyle name="Normal 3 36" xfId="246"/>
    <cellStyle name="Normal 3 4" xfId="247"/>
    <cellStyle name="Normal 3 5" xfId="248"/>
    <cellStyle name="Normal 3 6" xfId="249"/>
    <cellStyle name="Normal 3 7" xfId="250"/>
    <cellStyle name="Normal 3 8" xfId="251"/>
    <cellStyle name="Normal 3 9" xfId="252"/>
    <cellStyle name="Normal 3_14-158.PSX" xfId="253"/>
    <cellStyle name="Normal 30" xfId="254"/>
    <cellStyle name="Normal 31" xfId="255"/>
    <cellStyle name="Normal 32" xfId="256"/>
    <cellStyle name="Normal 33" xfId="257"/>
    <cellStyle name="Normal 34" xfId="258"/>
    <cellStyle name="Normal 35" xfId="259"/>
    <cellStyle name="Normal 36" xfId="260"/>
    <cellStyle name="Normal 37" xfId="261"/>
    <cellStyle name="Normal 38" xfId="262"/>
    <cellStyle name="Normal 39" xfId="263"/>
    <cellStyle name="Normal 4" xfId="264"/>
    <cellStyle name="Normal 4 2" xfId="265"/>
    <cellStyle name="Normal 4 3" xfId="266"/>
    <cellStyle name="Normal 4 4" xfId="267"/>
    <cellStyle name="Normal 4 5" xfId="268"/>
    <cellStyle name="Normal 4 6" xfId="269"/>
    <cellStyle name="Normal 4 7" xfId="270"/>
    <cellStyle name="Normal 4_BASIC DRESS PRODUCTION TP" xfId="271"/>
    <cellStyle name="Normal 40" xfId="272"/>
    <cellStyle name="Normal 41" xfId="273"/>
    <cellStyle name="Normal 42" xfId="274"/>
    <cellStyle name="Normal 43" xfId="275"/>
    <cellStyle name="Normal 44" xfId="276"/>
    <cellStyle name="Normal 45" xfId="277"/>
    <cellStyle name="Normal 46" xfId="278"/>
    <cellStyle name="Normal 47" xfId="279"/>
    <cellStyle name="Normal 48" xfId="280"/>
    <cellStyle name="Normal 49" xfId="281"/>
    <cellStyle name="Normal 5" xfId="282"/>
    <cellStyle name="Normal 5 2" xfId="283"/>
    <cellStyle name="Normal 5 3" xfId="284"/>
    <cellStyle name="Normal 5 4" xfId="285"/>
    <cellStyle name="Normal 5 5" xfId="286"/>
    <cellStyle name="Normal 5 6" xfId="287"/>
    <cellStyle name="Normal 5 7" xfId="288"/>
    <cellStyle name="Normal 5_BASIC DRESS PRODUCTION TP" xfId="289"/>
    <cellStyle name="Normal 50" xfId="290"/>
    <cellStyle name="Normal 6" xfId="291"/>
    <cellStyle name="Normal 6 2" xfId="292"/>
    <cellStyle name="Normal 6 3" xfId="293"/>
    <cellStyle name="Normal 6 4" xfId="294"/>
    <cellStyle name="Normal 6 5" xfId="295"/>
    <cellStyle name="Normal 6 6" xfId="296"/>
    <cellStyle name="Normal 6 7" xfId="297"/>
    <cellStyle name="Normal 6_BASIC DRESS PRODUCTION TP" xfId="298"/>
    <cellStyle name="Normal 7" xfId="299"/>
    <cellStyle name="Normal 7 2" xfId="300"/>
    <cellStyle name="Normal 7 3" xfId="301"/>
    <cellStyle name="Normal 7 4" xfId="302"/>
    <cellStyle name="Normal 7 5" xfId="303"/>
    <cellStyle name="Normal 7 6" xfId="304"/>
    <cellStyle name="Normal 7 7" xfId="305"/>
    <cellStyle name="Normal 8" xfId="306"/>
    <cellStyle name="Normal 8 2" xfId="307"/>
    <cellStyle name="Normal 8_BASIC DRESS PRODUCTION TP" xfId="308"/>
    <cellStyle name="Normal 9" xfId="309"/>
    <cellStyle name="Normal 9 2" xfId="310"/>
    <cellStyle name="Normal 9_BASIC DRESS PRODUCTION TP" xfId="311"/>
    <cellStyle name="Normal_AEO DOC" xfId="312"/>
    <cellStyle name="Note 2" xfId="313"/>
    <cellStyle name="Note 2 2" xfId="314"/>
    <cellStyle name="Note 2 3" xfId="315"/>
    <cellStyle name="Note 2 4" xfId="316"/>
    <cellStyle name="Note 2 5" xfId="317"/>
    <cellStyle name="Note 2 6" xfId="318"/>
    <cellStyle name="Note 2 7" xfId="319"/>
    <cellStyle name="Note 2_14-158.PSX" xfId="320"/>
    <cellStyle name="Note 3" xfId="321"/>
    <cellStyle name="Note 3 2" xfId="322"/>
    <cellStyle name="Note 3_Detail PL" xfId="323"/>
    <cellStyle name="Note 4" xfId="324"/>
    <cellStyle name="Note 4 2" xfId="325"/>
    <cellStyle name="Note 4_Detail PL" xfId="326"/>
    <cellStyle name="Note 5" xfId="327"/>
    <cellStyle name="Note 5 2" xfId="328"/>
    <cellStyle name="Note 5_Detail PL" xfId="329"/>
    <cellStyle name="Note 6" xfId="330"/>
    <cellStyle name="Note 6 2" xfId="331"/>
    <cellStyle name="Note 6_Detail PL" xfId="332"/>
    <cellStyle name="Note 7" xfId="333"/>
    <cellStyle name="Note 7 2" xfId="334"/>
    <cellStyle name="Note 7_Detail PL" xfId="335"/>
    <cellStyle name="Note 8" xfId="336"/>
    <cellStyle name="Note 8 2" xfId="337"/>
    <cellStyle name="Note 8_Detail PL" xfId="338"/>
    <cellStyle name="Note 9" xfId="339"/>
    <cellStyle name="Note 9 2" xfId="340"/>
    <cellStyle name="Note 9_Detail PL" xfId="341"/>
    <cellStyle name="Output 2" xfId="342"/>
    <cellStyle name="S4" xfId="343"/>
    <cellStyle name="Title 2" xfId="344"/>
    <cellStyle name="Total 2" xfId="345"/>
    <cellStyle name="Warning Text 2" xfId="346"/>
    <cellStyle name="강조색1" xfId="347"/>
    <cellStyle name="강조색2" xfId="348"/>
    <cellStyle name="강조색3" xfId="349"/>
    <cellStyle name="강조색4" xfId="350"/>
    <cellStyle name="강조색5" xfId="351"/>
    <cellStyle name="강조색6" xfId="352"/>
    <cellStyle name="경고문" xfId="353"/>
    <cellStyle name="계산" xfId="354"/>
    <cellStyle name="나쁨" xfId="355"/>
    <cellStyle name="똿뗦먛귟_PRODUCT DETAIL Q1" xfId="356"/>
    <cellStyle name="메모" xfId="357"/>
    <cellStyle name="믅됞 [0.00]_PRODUCT DETAIL Q1" xfId="358"/>
    <cellStyle name="믅됞_PRODUCT DETAIL Q1" xfId="359"/>
    <cellStyle name="백분율_HOBONG" xfId="360"/>
    <cellStyle name="보통" xfId="361"/>
    <cellStyle name="뷭?_BOOKSHIP" xfId="362"/>
    <cellStyle name="설명 텍스트" xfId="363"/>
    <cellStyle name="셀 확인" xfId="364"/>
    <cellStyle name="쉼표 [0] 2" xfId="365"/>
    <cellStyle name="쉼표 138 4" xfId="366"/>
    <cellStyle name="쉼표 2" xfId="367"/>
    <cellStyle name="쉼표 6" xfId="368"/>
    <cellStyle name="쉼표 7" xfId="369"/>
    <cellStyle name="연결된 셀" xfId="370"/>
    <cellStyle name="요약" xfId="371"/>
    <cellStyle name="입력" xfId="372"/>
    <cellStyle name="제목" xfId="373"/>
    <cellStyle name="제목 1" xfId="374"/>
    <cellStyle name="제목 2" xfId="375"/>
    <cellStyle name="제목 3" xfId="376"/>
    <cellStyle name="제목 4" xfId="377"/>
    <cellStyle name="좋음" xfId="378"/>
    <cellStyle name="출력" xfId="379"/>
    <cellStyle name="콤마 [0]_1202" xfId="380"/>
    <cellStyle name="콤마_1202" xfId="381"/>
    <cellStyle name="통화 [0]_1202" xfId="382"/>
    <cellStyle name="통화_1202" xfId="383"/>
    <cellStyle name="표준 10" xfId="384"/>
    <cellStyle name="표준 11" xfId="385"/>
    <cellStyle name="표준 12" xfId="386"/>
    <cellStyle name="표준 2" xfId="387"/>
    <cellStyle name="표준 2 2 2" xfId="388"/>
    <cellStyle name="표준 2 2_11-231 HJCU 4391246 (KYUNGRHIM)" xfId="389"/>
    <cellStyle name="표준 2_Sheet130" xfId="390"/>
    <cellStyle name="표준_(정보부문)월별인원계획" xfId="391"/>
    <cellStyle name="표준_H0690A AW 302(64080)" xfId="392"/>
    <cellStyle name="常规 2" xfId="393"/>
    <cellStyle name="常规 3" xfId="394"/>
    <cellStyle name="常规 4" xfId="395"/>
    <cellStyle name="常规_高寶物料订购--9323788 PO 11455" xfId="396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externalLinks/externalLink1.xml" Type="http://schemas.openxmlformats.org/officeDocument/2006/relationships/externalLink" /><Relationship Id="rId10" Target="/xl/externalLinks/externalLink2.xml" Type="http://schemas.openxmlformats.org/officeDocument/2006/relationships/externalLink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ADMIN</author>
  </authors>
  <commentList>
    <comment authorId="0" ref="C13" shapeId="0">
      <text>
        <t>FINAL DETAILS</t>
      </text>
    </comment>
    <comment authorId="0" ref="C16" shapeId="0">
      <text>
        <t>FINAL DETAILS</t>
      </text>
    </comment>
    <comment authorId="0" ref="C18" shapeId="0">
      <text>
        <t>COPY TỪ FILE BL KYUNG RHIM</t>
      </text>
    </comment>
  </commentList>
</comments>
</file>

<file path=xl/comments/comment2.xml><?xml version="1.0" encoding="utf-8"?>
<comments xmlns="http://schemas.openxmlformats.org/spreadsheetml/2006/main">
  <authors>
    <author>ADMIN</author>
  </authors>
  <commentList>
    <comment authorId="0" ref="H26" shapeId="0">
      <text>
        <t>SỬA SÔ TRONG MBL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Relationship Id="rId2" Target="/xl/media/image5.png" Type="http://schemas.openxmlformats.org/officeDocument/2006/relationships/image" /><Relationship Id="rId3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38100</colOff>
      <row>1</row>
      <rowOff>19050</rowOff>
    </from>
    <to>
      <col>19</col>
      <colOff>171450</colOff>
      <row>6</row>
      <rowOff>190500</rowOff>
    </to>
    <pic>
      <nvPicPr>
        <cNvPr descr="LOGO" id="144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38100" y="219075"/>
          <a:ext cx="5486400" cy="11715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</col>
      <colOff>2800350</colOff>
      <row>0</row>
      <rowOff>0</rowOff>
    </from>
    <to>
      <col>3</col>
      <colOff>1123950</colOff>
      <row>3</row>
      <rowOff>266700</rowOff>
    </to>
    <pic>
      <nvPicPr>
        <cNvPr descr="cid:image005.jpg@01D51579.58120620" id="6190" name="Picture 1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7419975" y="0"/>
          <a:ext cx="1609725" cy="7524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140612</colOff>
      <row>48</row>
      <rowOff>76199</rowOff>
    </from>
    <to>
      <col>25</col>
      <colOff>76200</colOff>
      <row>58</row>
      <rowOff>60105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169562" y="7600949"/>
          <a:ext cx="3364588" cy="1193581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12</col>
      <colOff>95250</colOff>
      <row>38</row>
      <rowOff>38100</rowOff>
    </from>
    <to>
      <col>23</col>
      <colOff>28575</colOff>
      <row>50</row>
      <rowOff>0</rowOff>
    </to>
    <pic>
      <nvPicPr>
        <cNvPr id="5224" name="Picture 13"/>
        <cNvPicPr>
          <a:picLocks noChangeArrowheads="1" noChangeAspect="1"/>
        </cNvPicPr>
      </nvPicPr>
      <blipFill>
        <a:blip r:embed="rId1"/>
        <a:srcRect b="17143" l="16589" r="19124"/>
        <a:stretch>
          <a:fillRect/>
        </a:stretch>
      </blipFill>
      <spPr bwMode="auto">
        <a:xfrm>
          <a:off x="3200400" y="6886575"/>
          <a:ext cx="2819400" cy="193357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0</row>
      <rowOff>47625</rowOff>
    </from>
    <to>
      <col>25</col>
      <colOff>200025</colOff>
      <row>8</row>
      <rowOff>28575</rowOff>
    </to>
    <pic>
      <nvPicPr>
        <cNvPr descr="logo" id="5225" name="Picture 1"/>
        <cNvPicPr>
          <a:picLocks noChangeArrowheads="1" noChangeAspect="1"/>
        </cNvPicPr>
      </nvPicPr>
      <blipFill>
        <a:blip r:embed="rId2"/>
        <a:srcRect/>
        <a:stretch>
          <a:fillRect/>
        </a:stretch>
      </blipFill>
      <spPr bwMode="auto">
        <a:xfrm>
          <a:off x="285750" y="47625"/>
          <a:ext cx="6105525" cy="12763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161925</colOff>
      <row>55</row>
      <rowOff>66675</rowOff>
    </from>
    <to>
      <col>23</col>
      <colOff>198882</colOff>
      <row>89</row>
      <rowOff>122301</rowOff>
    </to>
    <pic>
      <nvPicPr>
        <cNvPr id="2" name="Picture 1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09575" y="9182100"/>
          <a:ext cx="5780532" cy="5561076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/Users/Admin/AppData/Local/Microsoft/Windows/Temporary%20Internet%20Files/Content.Outlook/REPH3TJF/17-130%20FCLU4914900%20SM%20CPX%20ANA%20MAY17%20BL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Chi\send%20docs\Users\Linda\Documents\New%20Folder\nana\BBM\bill%20detail\SGN.121884100.PSX.NYG.1063.1048.AUG3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mmary Tag"/>
      <sheetName val="INVOICE"/>
      <sheetName val="Detail PL"/>
      <sheetName val="PACKING LIST"/>
      <sheetName val="MCD"/>
      <sheetName val="Rider"/>
      <sheetName val="BL"/>
      <sheetName val="ISF NEW FORM "/>
      <sheetName val="VGM"/>
      <sheetName val="VXXXXXXX"/>
    </sheetNames>
    <sheetDataSet>
      <sheetData sheetId="0"/>
      <sheetData refreshError="1" sheetId="1">
        <row r="13">
          <cell r="H13" t="str">
            <v>ANA-170515H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UMMARY INFO"/>
      <sheetName val="BOOKING"/>
      <sheetName val="KYUNG RHIM NYC"/>
      <sheetName val="KYUNG RHIM"/>
      <sheetName val="Rider"/>
      <sheetName val="Sheet1"/>
      <sheetName val="NHẬP LIỆU"/>
      <sheetName val="Packing List"/>
      <sheetName val="Invoice"/>
      <sheetName val="Detail PL"/>
      <sheetName val="MCD"/>
      <sheetName val="BL"/>
      <sheetName val="Attd Rider"/>
      <sheetName val="ISF NEW FORM "/>
    </sheetNames>
    <sheetDataSet>
      <sheetData sheetId="0"/>
      <sheetData sheetId="1"/>
      <sheetData sheetId="2"/>
      <sheetData sheetId="3"/>
      <sheetData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mailto:jin@pumaslogix.com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B2:Q22"/>
  <sheetViews>
    <sheetView tabSelected="1" workbookViewId="0">
      <selection activeCell="I8" sqref="I8"/>
    </sheetView>
  </sheetViews>
  <sheetFormatPr baseColWidth="8" defaultRowHeight="12.75"/>
  <cols>
    <col customWidth="1" max="1" min="1" style="98" width="3.85546875"/>
    <col customWidth="1" max="2" min="2" style="98" width="22.28515625"/>
    <col customWidth="1" max="3" min="3" style="98" width="22"/>
    <col customWidth="1" max="4" min="4" style="98" width="16.5703125"/>
    <col bestFit="1" customWidth="1" max="5" min="5" style="98" width="10.5703125"/>
    <col customWidth="1" max="8" min="8" style="98" width="7.42578125"/>
    <col bestFit="1" customWidth="1" max="9" min="9" style="98" width="11.42578125"/>
  </cols>
  <sheetData>
    <row customHeight="1" ht="13.5" r="1" s="98" thickBot="1"/>
    <row r="2">
      <c r="B2" s="52" t="inlineStr">
        <is>
          <t>DATE TODAY:</t>
        </is>
      </c>
      <c r="C2" s="72">
        <f>TODAY()</f>
        <v/>
      </c>
      <c r="D2" s="134" t="n"/>
      <c r="E2" s="134" t="n"/>
      <c r="F2" s="134" t="n"/>
      <c r="G2" s="134" t="n"/>
      <c r="H2" s="134" t="n"/>
      <c r="I2" s="134" t="n"/>
      <c r="J2" s="134" t="n"/>
      <c r="K2" s="134" t="n"/>
      <c r="L2" s="134" t="n"/>
      <c r="M2" s="134" t="n"/>
      <c r="N2" s="53" t="n"/>
    </row>
    <row r="3">
      <c r="B3" s="54" t="inlineStr">
        <is>
          <t>HMM BOOKING #</t>
        </is>
      </c>
      <c r="C3" s="62" t="inlineStr">
        <is>
          <t>SGNM56411100</t>
        </is>
      </c>
      <c r="N3" s="59" t="n"/>
    </row>
    <row r="4">
      <c r="B4" s="54" t="inlineStr">
        <is>
          <t>HMM MBL#</t>
        </is>
      </c>
      <c r="C4" s="65" t="inlineStr">
        <is>
          <t>SGNM56411100</t>
        </is>
      </c>
      <c r="H4" t="inlineStr">
        <is>
          <t>PRINT</t>
        </is>
      </c>
      <c r="I4">
        <f>("HDMU"&amp;C4&amp;"")</f>
        <v/>
      </c>
      <c r="N4" s="59" t="n"/>
    </row>
    <row r="5">
      <c r="B5" s="54" t="inlineStr">
        <is>
          <t>ANALINK HBL#</t>
        </is>
      </c>
      <c r="C5" s="62" t="inlineStr">
        <is>
          <t>ana220202h</t>
        </is>
      </c>
      <c r="N5" s="59" t="n"/>
    </row>
    <row r="6">
      <c r="B6" s="54" t="inlineStr">
        <is>
          <t>VESSEL</t>
        </is>
      </c>
      <c r="C6" s="62" t="inlineStr">
        <is>
          <t>AL QIBLA 0024E</t>
        </is>
      </c>
      <c r="N6" s="59" t="n"/>
    </row>
    <row r="7">
      <c r="B7" s="54" t="inlineStr">
        <is>
          <t>ETD HCM :</t>
        </is>
      </c>
      <c r="C7" s="73" t="inlineStr">
        <is>
          <t>2022/01/18</t>
        </is>
      </c>
      <c r="H7" t="inlineStr">
        <is>
          <t>PRINT</t>
        </is>
      </c>
      <c r="I7" s="74">
        <f>TEXT(C11,"dd-mmm-yyyy")</f>
        <v/>
      </c>
      <c r="N7" s="59" t="n"/>
    </row>
    <row r="8">
      <c r="B8" s="54" t="inlineStr">
        <is>
          <t>ETA</t>
        </is>
      </c>
      <c r="C8" s="73" t="inlineStr">
        <is>
          <t>2022/02/14</t>
        </is>
      </c>
      <c r="H8" t="inlineStr">
        <is>
          <t>PRINT</t>
        </is>
      </c>
      <c r="I8" s="74">
        <f>TEXT(C11,"dd-mmm-yyyy")</f>
        <v/>
      </c>
      <c r="N8" s="59" t="n"/>
    </row>
    <row r="9">
      <c r="B9" s="54" t="inlineStr">
        <is>
          <t>DESTINATION PORT</t>
        </is>
      </c>
      <c r="C9" s="62" t="inlineStr">
        <is>
          <t>NEW YORK, NY</t>
        </is>
      </c>
      <c r="D9">
        <f>IF(C9="LONG BEACH‚ CA","LGB",IF(C9="LOS ANGELES‚ CA","LAX","NYC"))</f>
        <v/>
      </c>
      <c r="N9" s="59" t="n"/>
    </row>
    <row r="10">
      <c r="B10" s="54" t="inlineStr">
        <is>
          <t>CONT TYPE</t>
        </is>
      </c>
      <c r="C10" s="62" t="inlineStr">
        <is>
          <t>40'HC</t>
        </is>
      </c>
      <c r="D10" t="inlineStr">
        <is>
          <t>BARS:</t>
        </is>
      </c>
      <c r="E10" s="62" t="n">
        <v>24</v>
      </c>
      <c r="F10" t="inlineStr">
        <is>
          <t>GOH:</t>
        </is>
      </c>
      <c r="G10" s="62" t="inlineStr">
        <is>
          <t>YES</t>
        </is>
      </c>
      <c r="H10" t="inlineStr">
        <is>
          <t>PRINT</t>
        </is>
      </c>
      <c r="I10">
        <f>IF(G10="YES","01x"&amp;C10&amp;"-GOH ("&amp;E10&amp;" BARS – 20 STRINGS – 13 KNOTS)","01x"&amp;C10&amp;"")</f>
        <v/>
      </c>
      <c r="N10" s="59" t="n"/>
    </row>
    <row r="11">
      <c r="B11" s="54" t="inlineStr">
        <is>
          <t xml:space="preserve">Closing time :    </t>
        </is>
      </c>
      <c r="C11" s="73" t="inlineStr">
        <is>
          <t>2022/01/14</t>
        </is>
      </c>
      <c r="D11" s="75">
        <f>TEXT(C11,"dd-mmm-yyyy")</f>
        <v/>
      </c>
      <c r="E11" s="76" t="inlineStr">
        <is>
          <t>17:00</t>
        </is>
      </c>
      <c r="F11">
        <f>TEXT(E11,"hh:mm")</f>
        <v/>
      </c>
      <c r="H11" t="inlineStr">
        <is>
          <t>PRINT</t>
        </is>
      </c>
      <c r="I11">
        <f>("BEFORE "&amp;F11&amp;" "&amp;D11&amp;"")</f>
        <v/>
      </c>
      <c r="N11" s="59" t="n"/>
    </row>
    <row customHeight="1" ht="13.5" r="12" s="98" thickBot="1">
      <c r="B12" s="55" t="n"/>
      <c r="C12" s="56" t="n"/>
      <c r="D12" s="56" t="n"/>
      <c r="E12" s="56" t="n"/>
      <c r="F12" s="56" t="n"/>
      <c r="G12" s="56" t="n"/>
      <c r="H12" s="56" t="inlineStr">
        <is>
          <t>PRINT</t>
        </is>
      </c>
      <c r="I12" s="56">
        <f>IF('SUMMARY INFO'!G10="YES","1x "&amp;'SUMMARY INFO'!C10&amp;" GOH","1x "&amp;'SUMMARY INFO'!C10&amp;"")</f>
        <v/>
      </c>
      <c r="J12" s="56" t="n"/>
      <c r="K12" s="56" t="n"/>
      <c r="L12" s="56" t="n"/>
      <c r="M12" s="56" t="n"/>
      <c r="N12" s="57" t="n"/>
    </row>
    <row r="13">
      <c r="B13" s="52" t="inlineStr">
        <is>
          <t>NUMBER OF PKGS</t>
        </is>
      </c>
      <c r="C13" s="58" t="n">
        <v>13632</v>
      </c>
      <c r="D13" s="77" t="n"/>
      <c r="E13" s="134" t="n"/>
      <c r="F13" s="134" t="n"/>
      <c r="G13" s="134" t="n"/>
      <c r="H13" s="134" t="inlineStr">
        <is>
          <t>PRINT</t>
        </is>
      </c>
      <c r="I13" s="134">
        <f>C13&amp;" PKGS = "&amp;C14&amp;" CTNS + "&amp;E14&amp;" PCS"</f>
        <v/>
      </c>
      <c r="J13" s="134" t="n"/>
      <c r="K13" s="134" t="n"/>
      <c r="L13" s="134" t="n"/>
      <c r="M13" s="134" t="n"/>
      <c r="N13" s="53" t="n"/>
    </row>
    <row customHeight="1" ht="14.25" r="14" s="98">
      <c r="B14" s="54" t="inlineStr">
        <is>
          <t>NUMBER OF CTNS</t>
        </is>
      </c>
      <c r="C14" s="62" t="n">
        <v>0</v>
      </c>
      <c r="D14" t="inlineStr">
        <is>
          <t>NUMBER OF PCS</t>
        </is>
      </c>
      <c r="E14" s="62" t="n">
        <v>13632</v>
      </c>
      <c r="N14" s="59" t="n"/>
      <c r="O14" s="67" t="n"/>
      <c r="P14" s="67" t="n"/>
      <c r="Q14" s="67" t="n"/>
    </row>
    <row r="15">
      <c r="B15" s="54" t="n"/>
      <c r="C15" s="62" t="n"/>
      <c r="I15" s="60" t="n"/>
      <c r="N15" s="59" t="n"/>
    </row>
    <row r="16">
      <c r="B16" s="54" t="inlineStr">
        <is>
          <t>GW</t>
        </is>
      </c>
      <c r="C16" s="62" t="n">
        <v>10145.77</v>
      </c>
      <c r="J16" s="61" t="n"/>
      <c r="N16" s="59" t="n"/>
    </row>
    <row r="17">
      <c r="B17" s="54" t="inlineStr">
        <is>
          <t>CBM</t>
        </is>
      </c>
      <c r="C17" s="62" t="n">
        <v>60</v>
      </c>
      <c r="N17" s="59" t="n"/>
    </row>
    <row r="18">
      <c r="B18" s="54" t="n"/>
      <c r="C18" s="62" t="inlineStr">
        <is>
          <t>SAY:    THIRTEEN THOUSAND SIX HUNDRED AND THIRTY TWO PIECES ONLY.</t>
        </is>
      </c>
      <c r="N18" s="59" t="n"/>
    </row>
    <row r="19">
      <c r="B19" s="54" t="inlineStr">
        <is>
          <t>CONT NUMBER</t>
        </is>
      </c>
      <c r="C19" s="62" t="inlineStr">
        <is>
          <t>HMMU6089280</t>
        </is>
      </c>
      <c r="H19" t="inlineStr">
        <is>
          <t>PRINT</t>
        </is>
      </c>
      <c r="I19">
        <f>(""&amp;C19&amp;" / "&amp;C20&amp;"")</f>
        <v/>
      </c>
      <c r="N19" s="59" t="n"/>
    </row>
    <row customHeight="1" ht="13.5" r="20" s="98" thickBot="1">
      <c r="B20" s="55" t="inlineStr">
        <is>
          <t>SEAL NUMBER</t>
        </is>
      </c>
      <c r="C20" s="63" t="n">
        <v>193280344</v>
      </c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57" t="n"/>
    </row>
    <row r="22">
      <c r="B22" s="51" t="n"/>
    </row>
  </sheetData>
  <dataValidations count="4">
    <dataValidation allowBlank="1" showErrorMessage="1" showInputMessage="1" sqref="E10" type="list">
      <formula1>"11,22,24,27"</formula1>
    </dataValidation>
    <dataValidation allowBlank="0" showErrorMessage="1" showInputMessage="1" sqref="C9" type="list">
      <formula1>"NEW YORK‚ NY,LONG BEACH‚ CA,LOS ANGELES‚ CA"</formula1>
    </dataValidation>
    <dataValidation allowBlank="1" showErrorMessage="1" showInputMessage="1" sqref="C10" type="list">
      <formula1>"20'DC,40'DC,40'HC,40'HC(sub),45'HC"</formula1>
    </dataValidation>
    <dataValidation allowBlank="1" showErrorMessage="1" showInputMessage="1" sqref="G10" type="list">
      <formula1>"YES,NO"</formula1>
    </dataValidation>
  </dataValidations>
  <pageMargins bottom="0.75" footer="0.3" header="0.3" left="0.7" right="0.7" top="0.75"/>
  <pageSetup horizontalDpi="1200" orientation="portrait" verticalDpi="12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B10:O34"/>
  <sheetViews>
    <sheetView topLeftCell="A16" view="pageBreakPreview" workbookViewId="0" zoomScaleNormal="100" zoomScaleSheetLayoutView="100">
      <selection activeCell="H27" sqref="H27"/>
    </sheetView>
  </sheetViews>
  <sheetFormatPr baseColWidth="8" defaultRowHeight="12.75"/>
  <cols>
    <col customWidth="1" max="12" min="1" style="95" width="4.140625"/>
    <col customWidth="1" max="13" min="13" style="95" width="5.7109375"/>
    <col customWidth="1" max="22" min="14" style="95" width="4.140625"/>
    <col customWidth="1" max="23" min="23" style="95" width="4"/>
    <col customWidth="1" max="48" min="24" style="95" width="4.140625"/>
    <col customWidth="1" max="59" min="49" style="95" width="9.140625"/>
    <col customWidth="1" max="16384" min="60" style="95" width="9.140625"/>
  </cols>
  <sheetData>
    <row customHeight="1" ht="15.75" r="1" s="98"/>
    <row customHeight="1" ht="15.75" r="2" s="98"/>
    <row customHeight="1" ht="15.75" r="3" s="98"/>
    <row customHeight="1" ht="15.75" r="4" s="98"/>
    <row customHeight="1" ht="15.75" r="5" s="98"/>
    <row customHeight="1" ht="15.75" r="6" s="98"/>
    <row customHeight="1" ht="15.75" r="7" s="98"/>
    <row customHeight="1" ht="15.75" r="8" s="98"/>
    <row customHeight="1" ht="15.75" r="9" s="98"/>
    <row customHeight="1" ht="15.75" r="10" s="98">
      <c r="G10" s="19" t="inlineStr">
        <is>
          <t>BOOKING NOTE</t>
        </is>
      </c>
    </row>
    <row customHeight="1" ht="15.75" r="11" s="98">
      <c r="H11" s="20" t="inlineStr">
        <is>
          <t xml:space="preserve">Date: </t>
        </is>
      </c>
      <c r="J11" s="94">
        <f>'SUMMARY INFO'!C2</f>
        <v/>
      </c>
    </row>
    <row customHeight="1" ht="15.75" r="12" s="98"/>
    <row customHeight="1" ht="15.75" r="13" s="98">
      <c r="B13" s="20" t="inlineStr">
        <is>
          <t>It is mutually agreed by and between:</t>
        </is>
      </c>
    </row>
    <row customHeight="1" ht="15.75" r="14" s="98">
      <c r="B14" s="20" t="inlineStr">
        <is>
          <t>ANA LINK LOGISTICS CO., LTD. (HCMC) (BINEX)</t>
        </is>
      </c>
    </row>
    <row customHeight="1" ht="15.75" r="15" s="98"/>
    <row customHeight="1" ht="15.75" r="16" s="98">
      <c r="B16" s="20" t="inlineStr">
        <is>
          <t>And the shipper:</t>
        </is>
      </c>
    </row>
    <row customHeight="1" ht="15.75" r="17" s="98">
      <c r="B17" s="20" t="inlineStr">
        <is>
          <t>Mr.Chau/Kyung Rhim(BBM)</t>
        </is>
      </c>
    </row>
    <row customHeight="1" ht="15.75" r="18" s="98"/>
    <row customHeight="1" ht="15.75" r="19" s="98">
      <c r="B19" s="20" t="inlineStr">
        <is>
          <t>For the shipment details as below:</t>
        </is>
      </c>
    </row>
    <row customHeight="1" ht="15.75" r="20" s="98">
      <c r="B20" s="20" t="inlineStr">
        <is>
          <t xml:space="preserve">HMM booking number:  </t>
        </is>
      </c>
      <c r="I20" s="20">
        <f>'SUMMARY INFO'!C3</f>
        <v/>
      </c>
      <c r="N20" s="20" t="inlineStr">
        <is>
          <t>/</t>
        </is>
      </c>
      <c r="O20" s="20">
        <f>'SUMMARY INFO'!C5</f>
        <v/>
      </c>
    </row>
    <row customHeight="1" ht="15.75" r="21" s="98"/>
    <row customHeight="1" ht="15.75" r="22" s="98">
      <c r="B22" s="20" t="inlineStr">
        <is>
          <t>Feeder vessel :</t>
        </is>
      </c>
      <c r="I22" s="20">
        <f>'SUMMARY INFO'!C6</f>
        <v/>
      </c>
    </row>
    <row customHeight="1" ht="15.75" r="23" s="98">
      <c r="B23" s="20" t="inlineStr">
        <is>
          <t>ETD HCM :</t>
        </is>
      </c>
      <c r="I23" s="96">
        <f>'SUMMARY INFO'!C7</f>
        <v/>
      </c>
    </row>
    <row customHeight="1" ht="15.75" r="24" s="98">
      <c r="B24" s="20" t="inlineStr">
        <is>
          <t>ETA</t>
        </is>
      </c>
      <c r="D24" s="20">
        <f>'SUMMARY INFO'!D9</f>
        <v/>
      </c>
      <c r="F24" s="20" t="inlineStr">
        <is>
          <t>:</t>
        </is>
      </c>
      <c r="I24" s="96">
        <f>'SUMMARY INFO'!C8</f>
        <v/>
      </c>
    </row>
    <row customHeight="1" ht="15.75" r="25" s="98">
      <c r="B25" s="20" t="inlineStr">
        <is>
          <t>Destination port :</t>
        </is>
      </c>
      <c r="I25" s="20">
        <f>'SUMMARY INFO'!C9</f>
        <v/>
      </c>
    </row>
    <row customHeight="1" ht="15.75" r="26" s="98">
      <c r="B26" s="20" t="inlineStr">
        <is>
          <t>Q’ty :</t>
        </is>
      </c>
      <c r="I26" s="20">
        <f>'SUMMARY INFO'!I10</f>
        <v/>
      </c>
    </row>
    <row customHeight="1" ht="15.75" r="27" s="98">
      <c r="B27" s="20" t="inlineStr">
        <is>
          <t>Description of goods :</t>
        </is>
      </c>
      <c r="I27" s="20" t="inlineStr">
        <is>
          <t>Garments.</t>
        </is>
      </c>
    </row>
    <row customHeight="1" ht="15.75" r="28" s="98">
      <c r="B28" s="20" t="inlineStr">
        <is>
          <t>Empty container :</t>
        </is>
      </c>
      <c r="I28" s="23" t="inlineStr">
        <is>
          <t>TBA</t>
        </is>
      </c>
    </row>
    <row customHeight="1" ht="15.75" r="29" s="98">
      <c r="B29" s="20" t="inlineStr">
        <is>
          <t>Full container return :</t>
        </is>
      </c>
      <c r="I29" s="66" t="inlineStr">
        <is>
          <t>ICD PHUOC LONG 3</t>
        </is>
      </c>
    </row>
    <row customHeight="1" ht="15.75" r="30" s="98">
      <c r="B30" s="22" t="inlineStr">
        <is>
          <t xml:space="preserve">Closing time :    </t>
        </is>
      </c>
      <c r="I30" s="22">
        <f>'SUMMARY INFO'!I11</f>
        <v/>
      </c>
    </row>
    <row customHeight="1" ht="15.75" r="31" s="98"/>
    <row customHeight="1" ht="15.75" r="32" s="98">
      <c r="K32" s="24" t="inlineStr">
        <is>
          <t>ANA LINK LOGISTICS CO., LTD. (HCMC)</t>
        </is>
      </c>
    </row>
    <row customHeight="1" ht="15.75" r="33" s="98"/>
    <row customHeight="1" ht="15.75" r="34" s="98">
      <c r="O34" s="21" t="inlineStr">
        <is>
          <t>RYAL</t>
        </is>
      </c>
    </row>
    <row customHeight="1" ht="15.75" r="35" s="98"/>
    <row customHeight="1" ht="15.75" r="36" s="98"/>
    <row customHeight="1" ht="15.75" r="37" s="98"/>
    <row customHeight="1" ht="15.75" r="38" s="98"/>
    <row customHeight="1" ht="15.75" r="39" s="98"/>
    <row customHeight="1" ht="15.75" r="40" s="98"/>
    <row customHeight="1" ht="15.75" r="41" s="98"/>
    <row customHeight="1" ht="15.75" r="42" s="98"/>
    <row customHeight="1" ht="15.75" r="43" s="98"/>
    <row customHeight="1" ht="15.75" r="44" s="98"/>
    <row customHeight="1" ht="15.75" r="45" s="98"/>
    <row customHeight="1" ht="15.75" r="46" s="98"/>
    <row customHeight="1" ht="15.75" r="47" s="98"/>
  </sheetData>
  <mergeCells count="3">
    <mergeCell ref="J11:N11"/>
    <mergeCell ref="I23:M23"/>
    <mergeCell ref="I24:M24"/>
  </mergeCells>
  <pageMargins bottom="0.75" footer="0.3" header="0.3" left="0.25" right="0.25" top="0.75"/>
  <pageSetup horizontalDpi="1200" orientation="portrait" verticalDpi="12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9"/>
  <sheetViews>
    <sheetView workbookViewId="0">
      <selection activeCell="D8" sqref="D8"/>
    </sheetView>
  </sheetViews>
  <sheetFormatPr baseColWidth="8" defaultRowHeight="12.75"/>
  <cols>
    <col customWidth="1" max="1" min="1" style="98" width="10"/>
    <col customWidth="1" max="2" min="2" style="98" width="32.5703125"/>
    <col customWidth="1" max="3" min="3" style="98" width="62.85546875"/>
  </cols>
  <sheetData>
    <row r="1">
      <c r="A1" s="51" t="inlineStr">
        <is>
          <t>TO:</t>
        </is>
      </c>
      <c r="B1" s="50" t="inlineStr">
        <is>
          <t>jin@pumaslogix.com</t>
        </is>
      </c>
    </row>
    <row r="2">
      <c r="A2" s="51" t="inlineStr">
        <is>
          <t>CC:</t>
        </is>
      </c>
      <c r="B2" t="inlineStr">
        <is>
          <t>jessy@pumaslogix.com; thao@anaglobal.com; kate@anaglobal.com; duc@anaglobal.com; bonnie@anaglobal.com; wendy@anaglobal.com; kbae@pumaslogix.com; ykyun@pumaslogix.com; bernice@pumaslogix.com; jolie@anaglobal.com</t>
        </is>
      </c>
    </row>
    <row r="3">
      <c r="A3" s="51" t="inlineStr">
        <is>
          <t>SUBJECT:</t>
        </is>
      </c>
      <c r="B3">
        <f>("BOOKING ADVICE KYUNG RHIM "&amp;'SUMMARY INFO'!D9&amp;" / ETD: "&amp;'SUMMARY INFO'!I7&amp;" / "&amp;'SUMMARY INFO'!C3&amp;" / "&amp;'SUMMARY INFO'!C5&amp;"")</f>
        <v/>
      </c>
    </row>
    <row r="4">
      <c r="A4" s="51" t="n"/>
    </row>
    <row customHeight="1" ht="15.75" r="5" s="98">
      <c r="A5" s="51" t="inlineStr">
        <is>
          <t>CONTENT:</t>
        </is>
      </c>
      <c r="B5" s="97" t="inlineStr">
        <is>
          <t>Dear Eunjin,</t>
        </is>
      </c>
      <c r="C5" s="64" t="n"/>
      <c r="D5" s="64" t="n"/>
      <c r="E5" s="64" t="n"/>
      <c r="F5" s="64" t="n"/>
      <c r="G5" s="64" t="n"/>
    </row>
    <row customHeight="1" ht="15.75" r="6" s="98">
      <c r="A6" s="51" t="n"/>
      <c r="B6" s="97">
        <f>("Please be advised that KYUNG RHIM has new shipment to "&amp;'SUMMARY INFO'!D9&amp;" via HMM on "&amp;'SUMMARY INFO'!I7&amp;"")</f>
        <v/>
      </c>
      <c r="D6" s="64" t="n"/>
      <c r="E6" s="64" t="n"/>
      <c r="F6" s="64" t="n"/>
      <c r="G6" s="64" t="n"/>
    </row>
    <row customHeight="1" ht="15.75" r="7" s="98">
      <c r="A7" s="51" t="n"/>
      <c r="B7" s="97" t="inlineStr">
        <is>
          <t>Kindly refer details as below:</t>
        </is>
      </c>
      <c r="C7" s="64" t="n"/>
      <c r="D7" s="64" t="n"/>
      <c r="E7" s="64" t="n"/>
      <c r="F7" s="64" t="n"/>
      <c r="G7" s="64" t="n"/>
    </row>
    <row customHeight="1" ht="15.75" r="8" s="98">
      <c r="A8" s="51" t="n"/>
      <c r="B8" s="64" t="n"/>
      <c r="C8" s="64" t="n"/>
      <c r="D8" s="64" t="n"/>
      <c r="E8" s="64" t="n"/>
      <c r="F8" s="64" t="n"/>
      <c r="G8" s="64" t="n"/>
    </row>
    <row customHeight="1" ht="15.75" r="9" s="98">
      <c r="A9" s="51" t="n"/>
      <c r="B9" s="64" t="inlineStr">
        <is>
          <t>Q’TY:</t>
        </is>
      </c>
      <c r="C9" s="64">
        <f>'SUMMARY INFO'!I12</f>
        <v/>
      </c>
      <c r="D9" s="64" t="n"/>
      <c r="E9" s="64" t="n"/>
      <c r="F9" s="64" t="n"/>
      <c r="G9" s="64" t="n"/>
    </row>
    <row customHeight="1" ht="15.75" r="10" s="98">
      <c r="A10" s="51" t="n"/>
      <c r="B10" s="97" t="inlineStr">
        <is>
          <t>BOOKING:</t>
        </is>
      </c>
      <c r="C10" s="64">
        <f>'SUMMARY INFO'!C3</f>
        <v/>
      </c>
      <c r="D10" s="64" t="n"/>
      <c r="E10" s="64" t="n"/>
      <c r="F10" s="64" t="n"/>
      <c r="G10" s="64" t="n"/>
    </row>
    <row customHeight="1" ht="15.75" r="11" s="98">
      <c r="A11" s="51" t="n"/>
      <c r="B11" s="97" t="inlineStr">
        <is>
          <t>VESSEL:</t>
        </is>
      </c>
      <c r="C11" s="64">
        <f>'SUMMARY INFO'!C6</f>
        <v/>
      </c>
      <c r="D11" s="64" t="n"/>
      <c r="E11" s="64" t="n"/>
      <c r="F11" s="64" t="n"/>
      <c r="G11" s="64" t="n"/>
    </row>
    <row customHeight="1" ht="15.75" r="12" s="98">
      <c r="A12" s="51" t="n"/>
      <c r="B12" s="97" t="inlineStr">
        <is>
          <t>ETD VUNG TAU:</t>
        </is>
      </c>
      <c r="C12" s="78">
        <f>'SUMMARY INFO'!C7</f>
        <v/>
      </c>
      <c r="D12" s="79" t="n"/>
      <c r="E12" s="64" t="n"/>
      <c r="F12" s="64" t="n"/>
      <c r="G12" s="64" t="n"/>
    </row>
    <row customHeight="1" ht="15.75" r="13" s="98">
      <c r="A13" s="51" t="n"/>
      <c r="B13" s="97">
        <f>IF('SUMMARY INFO'!D9="NYC","ETA NEW YORK:", IF('SUMMARY INFO'!D9="LAX","ETA LOS ANGELES:", "ETA LONG BEACH:"))</f>
        <v/>
      </c>
      <c r="C13" s="78">
        <f>'SUMMARY INFO'!C8</f>
        <v/>
      </c>
      <c r="D13" s="79" t="n"/>
      <c r="E13" s="64" t="n"/>
      <c r="F13" s="64" t="n"/>
      <c r="G13" s="64" t="n"/>
    </row>
    <row customHeight="1" ht="15.75" r="14" s="98">
      <c r="A14" s="51" t="n"/>
      <c r="B14" s="97">
        <f>IF('SUMMARY INFO'!G10="YES", "GOH:        SINGLE BAR"," ")</f>
        <v/>
      </c>
      <c r="C14" s="64" t="n"/>
      <c r="D14" s="64" t="n"/>
      <c r="E14" s="64" t="n"/>
      <c r="F14" s="64" t="n"/>
      <c r="G14" s="64" t="n"/>
    </row>
    <row customHeight="1" ht="15.75" r="15" s="98">
      <c r="A15" s="51" t="n"/>
      <c r="B15" s="64" t="n"/>
      <c r="C15" s="64" t="n"/>
      <c r="D15" s="64" t="n"/>
      <c r="E15" s="64" t="n"/>
      <c r="F15" s="64" t="n"/>
      <c r="G15" s="64" t="n"/>
    </row>
    <row customHeight="1" ht="15.75" r="16" s="98">
      <c r="A16" s="51" t="n"/>
      <c r="B16" s="64" t="inlineStr">
        <is>
          <t>Attached file is booking for your information.</t>
        </is>
      </c>
      <c r="C16" s="64" t="n"/>
      <c r="D16" s="64" t="n"/>
      <c r="E16" s="64" t="n"/>
      <c r="F16" s="64" t="n"/>
      <c r="G16" s="64" t="n"/>
    </row>
    <row customHeight="1" ht="15.75" r="17" s="98">
      <c r="A17" s="51" t="n"/>
      <c r="B17" s="64" t="n"/>
      <c r="C17" s="64" t="n"/>
      <c r="D17" s="64" t="n"/>
      <c r="E17" s="64" t="n"/>
      <c r="F17" s="64" t="n"/>
      <c r="G17" s="64" t="n"/>
    </row>
    <row r="18">
      <c r="A18" s="51" t="n"/>
    </row>
    <row r="19">
      <c r="A19" s="51" t="n"/>
    </row>
  </sheetData>
  <mergeCells count="1">
    <mergeCell ref="B6:C6"/>
  </mergeCells>
  <hyperlinks>
    <hyperlink ref="B1" r:id="rId1"/>
  </hyperlinks>
  <pageMargins bottom="0.75" footer="0.3" header="0.3" left="0.7" right="0.7" top="0.75"/>
  <pageSetup horizontalDpi="1200" orientation="portrait" verticalDpi="120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D18"/>
  <sheetViews>
    <sheetView view="pageBreakPreview" workbookViewId="0" zoomScale="85" zoomScaleNormal="100" zoomScaleSheetLayoutView="85">
      <selection activeCell="B9" sqref="B9"/>
    </sheetView>
  </sheetViews>
  <sheetFormatPr baseColWidth="8" defaultColWidth="8.85546875" defaultRowHeight="12.75"/>
  <cols>
    <col customWidth="1" max="1" min="1" style="33" width="51.42578125"/>
    <col customWidth="1" max="2" min="2" style="33" width="17.85546875"/>
    <col customWidth="1" max="3" min="3" style="33" width="50.42578125"/>
    <col customWidth="1" max="4" min="4" style="33" width="15.7109375"/>
    <col bestFit="1" customWidth="1" max="6" min="5" style="33" width="7.28515625"/>
    <col customWidth="1" max="17" min="7" style="33" width="8.85546875"/>
    <col customWidth="1" max="16384" min="18" style="33" width="8.85546875"/>
  </cols>
  <sheetData>
    <row r="2">
      <c r="A2" s="34" t="inlineStr">
        <is>
          <t>Booking number(Số booking)</t>
        </is>
      </c>
      <c r="B2" s="35">
        <f>'SUMMARY INFO'!C3</f>
        <v/>
      </c>
    </row>
    <row r="3">
      <c r="A3" s="34" t="inlineStr">
        <is>
          <t>Shipper(Chủ hàng)</t>
        </is>
      </c>
      <c r="B3" s="35" t="inlineStr">
        <is>
          <t>KYUNG RHIM VINA</t>
        </is>
      </c>
      <c r="C3" s="36" t="n"/>
    </row>
    <row customHeight="1" ht="25.5" r="4" s="98">
      <c r="A4" s="34" t="inlineStr">
        <is>
          <t>Order Quantity GOH 
(Số lượng container treo yêu cầu)</t>
        </is>
      </c>
      <c r="B4" s="37">
        <f>'SUMMARY INFO'!I12</f>
        <v/>
      </c>
      <c r="C4" s="38" t="inlineStr">
        <is>
          <t>Hyundai Merchant Marine (Vietnam) Co., Ltd</t>
        </is>
      </c>
    </row>
    <row customHeight="1" ht="25.5" r="5" s="98">
      <c r="A5" s="34" t="inlineStr">
        <is>
          <t>GOH TYPE
Quy cách container treo</t>
        </is>
      </c>
      <c r="B5" s="35">
        <f>'SUMMARY INFO'!I12</f>
        <v/>
      </c>
      <c r="C5" s="36" t="inlineStr">
        <is>
          <t>12th Floor, Ruby Tower, 81-85 Ham Nghi Str., Nguyen Thai Binh Ward, District 1</t>
        </is>
      </c>
    </row>
    <row customHeight="1" ht="25.5" r="6" s="98">
      <c r="A6" s="39" t="inlineStr">
        <is>
          <t>REQUIRE PICK UP DATE
Ngày yêu cầu lấy container treo</t>
        </is>
      </c>
      <c r="B6" s="80">
        <f>IF('SUMMARY INFO'!D9="LGB",'SUMMARY INFO'!C7-4,'SUMMARY INFO'!C7-2)</f>
        <v/>
      </c>
      <c r="C6" s="69" t="inlineStr">
        <is>
          <t xml:space="preserve">Tel. + (84-28) 38 233 798 </t>
        </is>
      </c>
    </row>
    <row customHeight="1" ht="2.45" r="7" s="98">
      <c r="A7" s="40" t="n"/>
      <c r="C7" s="41" t="n"/>
    </row>
    <row customFormat="1" customHeight="1" ht="40.15" r="8" s="42">
      <c r="A8" s="99" t="inlineStr">
        <is>
          <t>SINGLE BAR SPECIFICATION
Quy cách treo 1 tầng</t>
        </is>
      </c>
      <c r="B8" s="100" t="n"/>
      <c r="C8" s="99" t="inlineStr">
        <is>
          <t>DOUBLE OR TRIPLE BAR SPECIFICATION
Quy cách treo 2 hoặc 3 tầng</t>
        </is>
      </c>
      <c r="D8" s="100" t="n"/>
    </row>
    <row customHeight="1" ht="25.5" r="9" s="98">
      <c r="A9" s="43" t="inlineStr">
        <is>
          <t>NO. OF HANGER BARS
(Số lượng thanh treo)</t>
        </is>
      </c>
      <c r="B9" s="44">
        <f>'SUMMARY INFO'!E10</f>
        <v/>
      </c>
      <c r="C9" s="43" t="inlineStr">
        <is>
          <t>NO. OF FLOORS
(Số tầng:)</t>
        </is>
      </c>
      <c r="D9" s="44" t="n"/>
    </row>
    <row customHeight="1" ht="25.5" r="10" s="98">
      <c r="A10" s="43" t="inlineStr">
        <is>
          <t>NO. OF STRINGS EACH BAR
(Số lượng dây treo mỗi thanh:)</t>
        </is>
      </c>
      <c r="B10" s="44" t="n">
        <v>20</v>
      </c>
      <c r="C10" s="43" t="inlineStr">
        <is>
          <t>DISTANCE BETWEEN FLOORS (CM)
Khoảng cách giữa các tầng (cm)</t>
        </is>
      </c>
      <c r="D10" s="44" t="n"/>
    </row>
    <row customHeight="1" ht="25.5" r="11" s="98">
      <c r="A11" s="43" t="inlineStr">
        <is>
          <t>NO. OF KNOTS EACH STRING
(Số lượng nút trên mỗi dây treo)</t>
        </is>
      </c>
      <c r="B11" s="44" t="n">
        <v>13</v>
      </c>
      <c r="C11" s="43" t="inlineStr">
        <is>
          <t>NO. OF HANGER BAR OF EACH FLOOR
(Số lượng thanh treo của mỗi tầng)</t>
        </is>
      </c>
      <c r="D11" s="44" t="n"/>
    </row>
    <row customHeight="1" ht="25.5" r="12" s="98">
      <c r="A12" s="43" t="inlineStr">
        <is>
          <t>DISTANCE FROM 1ST KNOTS TO ROOF (cm)
Khoảng cách từ nút đầu tiên đến trần (cm)</t>
        </is>
      </c>
      <c r="B12" s="45" t="inlineStr">
        <is>
          <t>15</t>
        </is>
      </c>
      <c r="C12" s="43" t="inlineStr">
        <is>
          <t>DISTANCE BETWEEN 2 HANGER BAR (CM)
Khoảng cách giữa 2 thanh treo (cm)</t>
        </is>
      </c>
      <c r="D12" s="44" t="n"/>
    </row>
    <row customHeight="1" ht="39.6" r="13" s="98">
      <c r="A13" s="43" t="inlineStr">
        <is>
          <t>DISTANCE BETWEEN 2 KNOTS (CM)
Khoảng cách giữa 2 nút (cm)</t>
        </is>
      </c>
      <c r="B13" s="44" t="n">
        <v>15</v>
      </c>
      <c r="C13" s="43" t="inlineStr">
        <is>
          <t>QTY OF PLASTIC CABLE TIE:
Số lượng dây nẹp nhựa</t>
        </is>
      </c>
      <c r="D13" s="44" t="n"/>
    </row>
    <row customHeight="1" ht="25.5" r="14" s="98">
      <c r="A14" s="43" t="inlineStr">
        <is>
          <t>DISTANCE FROM LAST KNOTS TO FLOOR (CM)
Khoảng cách từ nút cuối cùng đến sàn (cm)</t>
        </is>
      </c>
      <c r="B14" s="44" t="n">
        <v>30</v>
      </c>
      <c r="C14" s="43" t="inlineStr">
        <is>
          <t>THE LENGTH OF PLASTIC CABLE TIE (CM)
Chiều dài của dây nẹp nhựa (cm)</t>
        </is>
      </c>
      <c r="D14" s="44" t="n"/>
    </row>
    <row customHeight="1" ht="38.25" r="15" s="98">
      <c r="A15" s="43" t="inlineStr">
        <is>
          <t>PARTITION (IF YES, SELECT FROM DROP DOWN LIST)
Vách ngăn (Nếu có thì lựa chọn trong list xổ xuống bên cạnh)</t>
        </is>
      </c>
      <c r="B15" s="44" t="inlineStr">
        <is>
          <t>NO</t>
        </is>
      </c>
      <c r="C15" s="43" t="inlineStr">
        <is>
          <t>PARTITION (IF YES, SELECT FROM DROP DOWN LIST)
Vách ngăn (Nếu có thì lựa chọn trong list xổ xuống bên cạnh)</t>
        </is>
      </c>
      <c r="D15" s="44" t="inlineStr">
        <is>
          <t>NO</t>
        </is>
      </c>
    </row>
    <row customHeight="1" ht="32.45" r="16" s="98">
      <c r="A16" s="101" t="inlineStr">
        <is>
          <t>PLEASE NOTE MAXIMUM WEIGHT OF EACH BAR IS 400KG
Xiu lưu ý trọng lượng tối đa có thể treo lên 1 thanh là 400kg</t>
        </is>
      </c>
      <c r="B16" s="100" t="n"/>
      <c r="C16" s="101" t="inlineStr">
        <is>
          <t>PLEASE NOTE MAXIMUM WEIGHT OF EACH BAR IS 250KG
Xiu lưu ý trọng lượng tối đa có thể treo lên 1 thanh là 250kg</t>
        </is>
      </c>
      <c r="D16" s="100" t="n"/>
    </row>
    <row customHeight="1" ht="26.45" r="17" s="98">
      <c r="A17" s="46" t="inlineStr">
        <is>
          <t>OTHER REMARKS
Những yêu cầu khác:</t>
        </is>
      </c>
      <c r="B17" s="47" t="n"/>
      <c r="C17" s="46" t="inlineStr">
        <is>
          <t>OTHER REMARKS
Những yêu cầu khác:</t>
        </is>
      </c>
      <c r="D17" s="47" t="n"/>
    </row>
    <row r="18">
      <c r="A18" s="48" t="n"/>
      <c r="B18" s="49" t="n"/>
      <c r="C18" s="48" t="n"/>
      <c r="D18" s="49" t="n"/>
    </row>
  </sheetData>
  <mergeCells count="4">
    <mergeCell ref="A8:B8"/>
    <mergeCell ref="C8:D8"/>
    <mergeCell ref="A16:B16"/>
    <mergeCell ref="C16:D16"/>
  </mergeCells>
  <dataValidations count="1">
    <dataValidation allowBlank="1" showErrorMessage="1" showInputMessage="1" sqref="B15 D15" type="list">
      <formula1>"NO, YES: CONT WALL -&gt; GOH -&gt; PARTITION -&gt; CARTON -&gt; CONT DOOR, YES: CONT WALL -&gt; CARTON -&gt; PARTITION -&gt; GOH -&gt; CONT DOOR"</formula1>
    </dataValidation>
  </dataValidations>
  <pageMargins bottom="0.75" footer="0.3" header="0.3" left="0.25" right="0.25" top="0.75"/>
  <pageSetup orientation="landscape"/>
  <drawing r:id="rId1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B2:AB60"/>
  <sheetViews>
    <sheetView topLeftCell="A19" workbookViewId="0" zoomScaleNormal="100" zoomScaleSheetLayoutView="96">
      <selection activeCell="Y58" sqref="Y58"/>
    </sheetView>
  </sheetViews>
  <sheetFormatPr baseColWidth="8" defaultRowHeight="12"/>
  <cols>
    <col customWidth="1" max="1" min="1" style="103" width="3.140625"/>
    <col customWidth="1" max="28" min="2" style="103" width="3.7109375"/>
    <col customWidth="1" max="39" min="29" style="103" width="9.140625"/>
    <col customWidth="1" max="16384" min="40" style="103" width="9.140625"/>
  </cols>
  <sheetData>
    <row customHeight="1" ht="35.25" r="1" s="98"/>
    <row customHeight="1" ht="12" r="2" s="98">
      <c r="B2" s="103" t="inlineStr">
        <is>
          <t>KYUNG RHIM VINA CO.,LTD</t>
        </is>
      </c>
      <c r="G2" s="7" t="n"/>
      <c r="H2" s="2" t="n"/>
      <c r="I2" s="2" t="n"/>
    </row>
    <row customHeight="1" ht="12" r="3" s="98">
      <c r="B3" s="103" t="inlineStr">
        <is>
          <t>1185 1A NATIONAL ROAD, BINH TRI DONG B WARD</t>
        </is>
      </c>
      <c r="G3" s="111" t="n"/>
      <c r="H3" s="2" t="n"/>
      <c r="I3" s="2" t="n"/>
    </row>
    <row customHeight="1" ht="12" r="4" s="98">
      <c r="B4" s="103" t="inlineStr">
        <is>
          <t>BINH TAN DIST., HOCHIMINH CITY, VIETNAM</t>
        </is>
      </c>
    </row>
    <row customHeight="1" ht="12" r="5" s="98"/>
    <row customHeight="1" ht="9.75" r="6" s="98"/>
    <row customHeight="1" ht="12" r="7" s="98">
      <c r="B7" s="103" t="inlineStr">
        <is>
          <t>BBM GROUP L.L.C.</t>
        </is>
      </c>
      <c r="P7" s="103" t="inlineStr">
        <is>
          <t xml:space="preserve">BINEX LINE CORP. - NJ         </t>
        </is>
      </c>
    </row>
    <row customHeight="1" ht="12" r="8" s="98">
      <c r="B8" s="103" t="inlineStr">
        <is>
          <t>280 BROAD AVENUE 3RD FL.</t>
        </is>
      </c>
      <c r="P8" s="103" t="inlineStr">
        <is>
          <t>TWO EXECUTIVE DR. SUITE # 755, FORT LEE, NJ 07024</t>
        </is>
      </c>
    </row>
    <row customHeight="1" ht="12" r="9" s="98">
      <c r="B9" s="103" t="inlineStr">
        <is>
          <t>PALISADES PARK, NJ 07650, USA</t>
        </is>
      </c>
      <c r="P9" s="103" t="inlineStr">
        <is>
          <t xml:space="preserve">Tel : 201-662-7600   Fax : 201-662-9088  </t>
        </is>
      </c>
    </row>
    <row customHeight="1" ht="12" r="10" s="98">
      <c r="B10" s="103" t="inlineStr">
        <is>
          <t>TEL: 201-482-6500; FAX: 201-482-6510</t>
        </is>
      </c>
    </row>
    <row customHeight="1" ht="12" r="11" s="98"/>
    <row customHeight="1" ht="12" r="12" s="98"/>
    <row customHeight="1" ht="12" r="13" s="98">
      <c r="B13" s="11" t="n"/>
    </row>
    <row customHeight="1" ht="12" r="14" s="98"/>
    <row customHeight="1" ht="14.25" r="15" s="98">
      <c r="B15" s="11" t="n"/>
    </row>
    <row customHeight="1" ht="12" r="16" s="98">
      <c r="B16" s="103" t="inlineStr">
        <is>
          <t>SAME AS CONSIGNEE</t>
        </is>
      </c>
    </row>
    <row customHeight="1" ht="12" r="17" s="98"/>
    <row customHeight="1" ht="15.75" r="18" s="98"/>
    <row customHeight="1" ht="12" r="19" s="98">
      <c r="B19" s="103" t="inlineStr">
        <is>
          <t xml:space="preserve">HO CHI MINH, VIETNAM </t>
        </is>
      </c>
      <c r="I19" s="9" t="n"/>
    </row>
    <row customHeight="1" ht="16.5" r="20" s="98">
      <c r="C20" s="7" t="n"/>
    </row>
    <row customHeight="1" ht="12" r="21" s="98">
      <c r="B21" s="60">
        <f>'SUMMARY INFO'!C6</f>
        <v/>
      </c>
      <c r="J21" s="103" t="inlineStr">
        <is>
          <t xml:space="preserve">BA RIA VUNG TAU, VIETNAM </t>
        </is>
      </c>
    </row>
    <row customHeight="1" ht="12" r="22" s="98"/>
    <row customHeight="1" ht="12" r="23" s="98">
      <c r="B23" s="60">
        <f>'SUMMARY INFO'!C9</f>
        <v/>
      </c>
      <c r="J23" s="25">
        <f>'SUMMARY INFO'!C9</f>
        <v/>
      </c>
      <c r="K23" s="14" t="n"/>
      <c r="L23" s="14" t="n"/>
      <c r="M23" s="14" t="n"/>
    </row>
    <row customHeight="1" ht="12" r="24" s="98">
      <c r="F24" s="120" t="n"/>
      <c r="G24" s="120" t="n"/>
      <c r="I24" s="108" t="n"/>
      <c r="J24" s="106" t="n"/>
    </row>
    <row customHeight="1" ht="12" r="25" s="98"/>
    <row customHeight="1" ht="12" r="26" s="98">
      <c r="B26" s="1" t="n"/>
      <c r="D26" s="103" t="inlineStr">
        <is>
          <t xml:space="preserve">   </t>
        </is>
      </c>
    </row>
    <row customHeight="1" ht="12" r="27" s="98">
      <c r="B27" s="6" t="n"/>
      <c r="D27" s="120" t="n"/>
      <c r="H27" s="60" t="n"/>
    </row>
    <row customHeight="1" ht="12" r="28" s="98">
      <c r="B28" s="8" t="n"/>
      <c r="D28" s="119" t="n"/>
      <c r="G28" s="67" t="n"/>
      <c r="K28" s="103" t="inlineStr">
        <is>
          <t>SHIPPER'S LOAD COUNT AND SEAL</t>
        </is>
      </c>
      <c r="W28" s="110">
        <f>'SUMMARY INFO'!C16</f>
        <v/>
      </c>
      <c r="AA28" s="112">
        <f>'SUMMARY INFO'!C17</f>
        <v/>
      </c>
    </row>
    <row customFormat="1" customHeight="1" ht="12" r="29" s="108">
      <c r="B29" s="107" t="inlineStr">
        <is>
          <t xml:space="preserve">CY/CY               </t>
        </is>
      </c>
      <c r="E29" s="26">
        <f>'SUMMARY INFO'!I12</f>
        <v/>
      </c>
      <c r="F29" s="103" t="n"/>
      <c r="G29" s="7" t="n"/>
      <c r="H29" s="7" t="n"/>
      <c r="K29" s="103" t="inlineStr">
        <is>
          <t xml:space="preserve">S.T.C : </t>
        </is>
      </c>
      <c r="M29" s="111">
        <f>'SUMMARY INFO'!C13</f>
        <v/>
      </c>
      <c r="O29" s="108">
        <f>DRAFT!O29</f>
        <v/>
      </c>
      <c r="W29" s="108" t="inlineStr">
        <is>
          <t>(KGS)</t>
        </is>
      </c>
      <c r="AA29" s="108" t="inlineStr">
        <is>
          <t>(CBM)</t>
        </is>
      </c>
    </row>
    <row customHeight="1" ht="12" r="30" s="98">
      <c r="B30" s="25">
        <f>'SUMMARY INFO'!I19</f>
        <v/>
      </c>
      <c r="G30" s="60" t="n"/>
      <c r="H30" s="60" t="n"/>
      <c r="K30" s="70">
        <f>'SUMMARY INFO'!I13</f>
        <v/>
      </c>
      <c r="S30" s="13" t="n"/>
    </row>
    <row customHeight="1" ht="12" r="31" s="98">
      <c r="F31" s="60" t="n"/>
      <c r="K31" s="71">
        <f>DRAFT!K31</f>
        <v/>
      </c>
    </row>
    <row customHeight="1" ht="12" r="32" s="98"/>
    <row customHeight="1" ht="12" r="33" s="98">
      <c r="E33" s="17" t="n"/>
      <c r="J33" s="16" t="n"/>
      <c r="K33" s="18" t="inlineStr">
        <is>
          <t>***ATTACHED RIDER***</t>
        </is>
      </c>
    </row>
    <row customHeight="1" ht="12" r="34" s="98">
      <c r="B34" s="13" t="n"/>
      <c r="E34" s="17" t="n"/>
      <c r="J34" s="16" t="n"/>
    </row>
    <row customHeight="1" ht="12" r="35" s="98">
      <c r="E35" s="17" t="n"/>
      <c r="J35" s="15" t="n"/>
    </row>
    <row customHeight="1" ht="12" r="36" s="98">
      <c r="E36" s="17" t="n"/>
      <c r="J36" s="15" t="n"/>
    </row>
    <row customHeight="1" ht="12" r="37" s="98">
      <c r="E37" s="17" t="n"/>
    </row>
    <row customHeight="1" ht="12" r="38" s="98"/>
    <row customHeight="1" ht="12" r="39" s="98">
      <c r="F39" s="12" t="n"/>
      <c r="G39" s="12" t="n"/>
      <c r="I39" s="9" t="n"/>
    </row>
    <row customHeight="1" ht="12" r="40" s="98">
      <c r="F40" s="12" t="n"/>
      <c r="G40" s="12" t="n"/>
      <c r="H40" s="60">
        <f>'SUMMARY INFO'!C18</f>
        <v/>
      </c>
    </row>
    <row customHeight="1" ht="12" r="41" s="98">
      <c r="G41" s="9" t="n"/>
    </row>
    <row customHeight="1" ht="12" r="42" s="98"/>
    <row customHeight="1" ht="12" r="43" s="98"/>
    <row customHeight="1" ht="12" r="44" s="98"/>
    <row customHeight="1" ht="12" r="45" s="98">
      <c r="B45" s="104" t="n"/>
      <c r="C45" s="104" t="n"/>
      <c r="D45" s="104" t="n"/>
    </row>
    <row customHeight="1" ht="12" r="46" s="98">
      <c r="B46" s="104" t="n"/>
      <c r="G46" s="10" t="n"/>
    </row>
    <row customHeight="1" ht="12" r="47" s="98">
      <c r="B47" s="105" t="n"/>
    </row>
    <row customHeight="1" ht="12" r="48" s="98"/>
    <row customHeight="1" ht="12" r="49" s="98">
      <c r="C49" s="81" t="n"/>
    </row>
    <row customHeight="1" ht="12" r="50" s="98">
      <c r="B50" s="103" t="inlineStr">
        <is>
          <t>CLEAN ON BOARD</t>
        </is>
      </c>
      <c r="G50" s="103" t="inlineStr">
        <is>
          <t>FREIGHT COLLECT</t>
        </is>
      </c>
    </row>
    <row customHeight="1" ht="12" r="51" s="98">
      <c r="B51" s="109">
        <f>'SUMMARY INFO'!I7</f>
        <v/>
      </c>
      <c r="J51" s="120" t="n"/>
    </row>
    <row customHeight="1" ht="12" r="52" s="98">
      <c r="J52" s="120" t="n"/>
    </row>
    <row customHeight="1" ht="12" r="53" s="98">
      <c r="G53" s="120" t="n"/>
      <c r="I53" s="103" t="inlineStr">
        <is>
          <t xml:space="preserve"> </t>
        </is>
      </c>
      <c r="J53" s="120" t="n"/>
    </row>
    <row customHeight="1" ht="12" r="54" s="98">
      <c r="E54" s="108" t="n"/>
      <c r="H54" s="120" t="n"/>
      <c r="I54" s="4" t="n"/>
    </row>
    <row customHeight="1" ht="15.75" r="55" s="98">
      <c r="E55" s="108" t="n"/>
      <c r="I55" s="5" t="n"/>
    </row>
    <row customHeight="1" ht="12" r="56" s="98">
      <c r="X56" s="113">
        <f>B51</f>
        <v/>
      </c>
    </row>
    <row customHeight="1" ht="12" r="57" s="98">
      <c r="I57" s="3" t="n"/>
    </row>
    <row customHeight="1" ht="14.25" r="58" s="98"/>
    <row customHeight="1" ht="14.25" r="59" s="98"/>
    <row customHeight="1" ht="14.25" r="60" s="98">
      <c r="Y60" s="102">
        <f>'SUMMARY INFO'!C5</f>
        <v/>
      </c>
    </row>
    <row customHeight="1" ht="14.25" r="61" s="98"/>
    <row customHeight="1" ht="12.75" r="63" s="98"/>
    <row customHeight="1" ht="11.25" r="64" s="98"/>
    <row customHeight="1" ht="11.25" r="65" s="98"/>
    <row customHeight="1" ht="12.75" r="66" s="98"/>
  </sheetData>
  <mergeCells count="10">
    <mergeCell ref="Y60:AA60"/>
    <mergeCell ref="B46:E46"/>
    <mergeCell ref="B47:E47"/>
    <mergeCell ref="J24:M24"/>
    <mergeCell ref="B29:D29"/>
    <mergeCell ref="B51:D51"/>
    <mergeCell ref="W28:Y28"/>
    <mergeCell ref="M29:N29"/>
    <mergeCell ref="AA28:AB28"/>
    <mergeCell ref="X56:AB56"/>
  </mergeCells>
  <pageMargins bottom="0.75" footer="0.3" header="0.3" left="0.25" right="0.25" top="0.75"/>
  <pageSetup orientation="portrait" paperSize="5" verticalDpi="30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2:AB60"/>
  <sheetViews>
    <sheetView view="pageLayout" workbookViewId="0" zoomScaleNormal="100" zoomScaleSheetLayoutView="96">
      <selection activeCell="Q8" sqref="Q8"/>
    </sheetView>
  </sheetViews>
  <sheetFormatPr baseColWidth="8" defaultRowHeight="12"/>
  <cols>
    <col customWidth="1" max="1" min="1" style="103" width="2.85546875"/>
    <col customWidth="1" max="14" min="2" style="103" width="3.7109375"/>
    <col customWidth="1" max="15" min="15" style="103" width="4.85546875"/>
    <col customWidth="1" max="28" min="16" style="103" width="3.7109375"/>
    <col customWidth="1" max="39" min="29" style="103" width="9.140625"/>
    <col customWidth="1" max="16384" min="40" style="103" width="9.140625"/>
  </cols>
  <sheetData>
    <row customHeight="1" ht="39.75" r="1" s="98"/>
    <row customHeight="1" ht="12" r="2" s="98">
      <c r="B2" s="103" t="inlineStr">
        <is>
          <t>KYUNG RHIM VINA CO.,LTD</t>
        </is>
      </c>
      <c r="G2" s="7" t="n"/>
      <c r="H2" s="2" t="n"/>
      <c r="I2" s="2" t="n"/>
    </row>
    <row customHeight="1" ht="12" r="3" s="98">
      <c r="B3" s="103" t="inlineStr">
        <is>
          <t>1185 1A NATIONAL ROAD, BINH TRI DONG B WARD</t>
        </is>
      </c>
      <c r="G3" s="120" t="n"/>
      <c r="H3" s="2" t="n"/>
      <c r="I3" s="2" t="n"/>
    </row>
    <row customHeight="1" ht="12" r="4" s="98">
      <c r="B4" s="103" t="inlineStr">
        <is>
          <t>BINH TAN DIST., HOCHIMINH CITY, VIETNAM</t>
        </is>
      </c>
    </row>
    <row customHeight="1" ht="12" r="5" s="98"/>
    <row customHeight="1" ht="9.75" r="6" s="98"/>
    <row customHeight="1" ht="12" r="7" s="98">
      <c r="B7" s="103" t="inlineStr">
        <is>
          <t>BBM GROUP L.L.C.</t>
        </is>
      </c>
      <c r="P7" s="103" t="inlineStr">
        <is>
          <t xml:space="preserve">BINEX LINE CORP. - NJ         </t>
        </is>
      </c>
    </row>
    <row customHeight="1" ht="12" r="8" s="98">
      <c r="B8" s="103" t="inlineStr">
        <is>
          <t>280 BROAD AVENUE 3RD FL.</t>
        </is>
      </c>
      <c r="P8" s="103" t="inlineStr">
        <is>
          <t>TWO EXECUTIVE DR. SUITE # 755, FORT LEE, NJ 07024</t>
        </is>
      </c>
    </row>
    <row customHeight="1" ht="12" r="9" s="98">
      <c r="B9" s="103" t="inlineStr">
        <is>
          <t>PALISADES PARK, NJ 07650, USA</t>
        </is>
      </c>
      <c r="P9" s="103" t="inlineStr">
        <is>
          <t xml:space="preserve">Tel : 201-662-7600   Fax : 201-662-9088  </t>
        </is>
      </c>
    </row>
    <row customHeight="1" ht="12" r="10" s="98">
      <c r="B10" s="103" t="inlineStr">
        <is>
          <t>TEL: 201-482-6500; FAX: 201-482-6510</t>
        </is>
      </c>
    </row>
    <row customHeight="1" ht="12" r="11" s="98"/>
    <row customHeight="1" ht="2.25" r="12" s="98"/>
    <row customHeight="1" ht="12" r="13" s="98">
      <c r="B13" s="11" t="n"/>
    </row>
    <row customHeight="1" ht="12" r="14" s="98"/>
    <row customHeight="1" ht="14.25" r="15" s="98">
      <c r="B15" s="11" t="n"/>
    </row>
    <row customHeight="1" ht="12" r="16" s="98">
      <c r="B16" s="103" t="inlineStr">
        <is>
          <t>SAME AS CONSIGNEE</t>
        </is>
      </c>
    </row>
    <row customHeight="1" ht="12" r="17" s="98"/>
    <row customHeight="1" ht="15.75" r="18" s="98"/>
    <row customHeight="1" ht="12" r="19" s="98">
      <c r="B19" s="103" t="inlineStr">
        <is>
          <t xml:space="preserve">HO CHI MINH, VIETNAM </t>
        </is>
      </c>
      <c r="I19" s="9" t="n"/>
    </row>
    <row customHeight="1" ht="16.5" r="20" s="98">
      <c r="C20" s="7" t="n"/>
    </row>
    <row customHeight="1" ht="12" r="21" s="98">
      <c r="B21" s="103">
        <f>'SUMMARY INFO'!C6</f>
        <v/>
      </c>
      <c r="J21" s="103" t="inlineStr">
        <is>
          <t xml:space="preserve">BA RIA VUNG TAU, VIETNAM </t>
        </is>
      </c>
    </row>
    <row customHeight="1" ht="12" r="22" s="98"/>
    <row customHeight="1" ht="12" r="23" s="98">
      <c r="B23" s="103">
        <f>'SUMMARY INFO'!C9</f>
        <v/>
      </c>
      <c r="J23" s="7">
        <f>'SUMMARY INFO'!C9</f>
        <v/>
      </c>
      <c r="K23" s="14" t="n"/>
      <c r="L23" s="14" t="n"/>
      <c r="M23" s="14" t="n"/>
    </row>
    <row customHeight="1" ht="12" r="24" s="98">
      <c r="F24" s="120" t="n"/>
      <c r="G24" s="120" t="n"/>
      <c r="I24" s="108" t="n"/>
      <c r="J24" s="106" t="n"/>
    </row>
    <row customHeight="1" ht="12" r="25" s="98"/>
    <row customHeight="1" ht="12" r="26" s="98">
      <c r="B26" s="1" t="n"/>
      <c r="D26" s="103" t="inlineStr">
        <is>
          <t xml:space="preserve">   </t>
        </is>
      </c>
    </row>
    <row customHeight="1" ht="12" r="27" s="98">
      <c r="B27" s="6" t="n"/>
      <c r="D27" s="120" t="n"/>
    </row>
    <row customHeight="1" ht="12" r="28" s="98">
      <c r="B28" s="8" t="n"/>
      <c r="D28" s="119" t="n"/>
      <c r="G28" s="67" t="n"/>
      <c r="K28" s="103" t="inlineStr">
        <is>
          <t>SHIPPER'S LOAD COUNT AND SEAL</t>
        </is>
      </c>
      <c r="W28" s="118">
        <f>'SUMMARY INFO'!C16</f>
        <v/>
      </c>
      <c r="AA28" s="119">
        <f>'SUMMARY INFO'!C17</f>
        <v/>
      </c>
    </row>
    <row customFormat="1" customHeight="1" ht="12" r="29" s="108">
      <c r="B29" s="107" t="inlineStr">
        <is>
          <t xml:space="preserve">CY/CY               </t>
        </is>
      </c>
      <c r="E29" s="108">
        <f>'SUMMARY INFO'!I12</f>
        <v/>
      </c>
      <c r="F29" s="103" t="n"/>
      <c r="G29" s="7" t="n"/>
      <c r="H29" s="7" t="n"/>
      <c r="K29" s="103" t="inlineStr">
        <is>
          <t xml:space="preserve">S.T.C : </t>
        </is>
      </c>
      <c r="M29" s="120">
        <f>'SUMMARY INFO'!C13</f>
        <v/>
      </c>
      <c r="O29" s="108" t="inlineStr">
        <is>
          <t>PIECES</t>
        </is>
      </c>
      <c r="W29" s="108" t="inlineStr">
        <is>
          <t>(KGS)</t>
        </is>
      </c>
      <c r="AA29" s="108" t="inlineStr">
        <is>
          <t>(CBM)</t>
        </is>
      </c>
    </row>
    <row customHeight="1" ht="12" r="30" s="98">
      <c r="B30" s="7">
        <f>'SUMMARY INFO'!I19</f>
        <v/>
      </c>
      <c r="K30" s="70">
        <f>'SUMMARY INFO'!I13</f>
        <v/>
      </c>
      <c r="S30" s="13" t="n"/>
    </row>
    <row customHeight="1" ht="12" r="31" s="98">
      <c r="K31" s="71" t="inlineStr">
        <is>
          <t>TOTAL: 9610 PCS.</t>
        </is>
      </c>
    </row>
    <row customHeight="1" ht="12" r="32" s="98"/>
    <row customHeight="1" ht="12" r="33" s="98">
      <c r="J33" s="16" t="n"/>
      <c r="K33" s="68" t="inlineStr">
        <is>
          <t>***ATTACHED RIDER***</t>
        </is>
      </c>
    </row>
    <row customHeight="1" ht="12" r="34" s="98">
      <c r="B34" s="13" t="n"/>
      <c r="J34" s="16" t="n"/>
    </row>
    <row customHeight="1" ht="12" r="35" s="98">
      <c r="J35" s="15" t="n"/>
    </row>
    <row customHeight="1" ht="12" r="36" s="98">
      <c r="J36" s="15" t="n"/>
    </row>
    <row customHeight="1" ht="12" r="37" s="98"/>
    <row customHeight="1" ht="12" r="38" s="98"/>
    <row customHeight="1" ht="12" r="39" s="98">
      <c r="F39" s="12" t="n"/>
      <c r="G39" s="12" t="n"/>
      <c r="I39" s="9" t="n"/>
    </row>
    <row customHeight="1" ht="12" r="40" s="98">
      <c r="F40" s="12" t="n"/>
      <c r="G40" s="12" t="n"/>
      <c r="H40" s="103">
        <f>'SUMMARY INFO'!C18</f>
        <v/>
      </c>
    </row>
    <row customHeight="1" ht="12" r="41" s="98">
      <c r="G41" s="9" t="n"/>
    </row>
    <row customHeight="1" ht="12" r="42" s="98"/>
    <row customHeight="1" ht="12" r="43" s="98"/>
    <row customHeight="1" ht="12" r="44" s="98"/>
    <row customHeight="1" ht="12" r="45" s="98">
      <c r="B45" s="121" t="n"/>
      <c r="C45" s="121" t="n"/>
      <c r="D45" s="121" t="n"/>
    </row>
    <row customHeight="1" ht="12" r="46" s="98">
      <c r="B46" s="121" t="n"/>
      <c r="G46" s="10" t="n"/>
    </row>
    <row customHeight="1" ht="12" r="47" s="98">
      <c r="B47" s="114" t="n"/>
    </row>
    <row customHeight="1" ht="12" r="48" s="98"/>
    <row customHeight="1" ht="12" r="49" s="98">
      <c r="C49" s="82" t="n"/>
    </row>
    <row customHeight="1" ht="12" r="50" s="98">
      <c r="B50" s="103" t="inlineStr">
        <is>
          <t>CLEAN ON BOARD</t>
        </is>
      </c>
      <c r="G50" s="103" t="inlineStr">
        <is>
          <t>FREIGHT COLLECT</t>
        </is>
      </c>
    </row>
    <row customHeight="1" ht="12" r="51" s="98">
      <c r="B51" s="115">
        <f>'SUMMARY INFO'!I7</f>
        <v/>
      </c>
      <c r="J51" s="120" t="n"/>
    </row>
    <row customHeight="1" ht="12" r="52" s="98">
      <c r="J52" s="120" t="n"/>
    </row>
    <row customHeight="1" ht="12" r="53" s="98">
      <c r="G53" s="120" t="n"/>
      <c r="I53" s="103" t="inlineStr">
        <is>
          <t xml:space="preserve"> </t>
        </is>
      </c>
      <c r="J53" s="120" t="n"/>
    </row>
    <row customHeight="1" ht="12" r="54" s="98">
      <c r="E54" s="108" t="n"/>
      <c r="H54" s="120" t="n"/>
      <c r="I54" s="4" t="n"/>
    </row>
    <row customHeight="1" ht="2.25" r="55" s="98">
      <c r="E55" s="108" t="n"/>
      <c r="I55" s="5" t="n"/>
    </row>
    <row customHeight="1" ht="12" r="56" s="98">
      <c r="X56" s="116">
        <f>B51</f>
        <v/>
      </c>
    </row>
    <row customHeight="1" ht="4.5" r="57" s="98">
      <c r="I57" s="3" t="n"/>
    </row>
    <row customHeight="1" ht="4.5" r="58" s="98"/>
    <row customHeight="1" ht="14.25" r="59" s="98"/>
    <row customHeight="1" ht="14.25" r="60" s="98">
      <c r="Y60" s="117">
        <f>'SUMMARY INFO'!C5</f>
        <v/>
      </c>
    </row>
    <row customHeight="1" ht="14.25" r="61" s="98"/>
    <row customHeight="1" ht="12.75" r="63" s="98"/>
    <row customHeight="1" ht="11.25" r="64" s="98"/>
    <row customHeight="1" ht="11.25" r="65" s="98"/>
    <row customHeight="1" ht="12.75" r="66" s="98"/>
  </sheetData>
  <mergeCells count="10">
    <mergeCell ref="B47:E47"/>
    <mergeCell ref="B51:D51"/>
    <mergeCell ref="X56:AB56"/>
    <mergeCell ref="Y60:AA60"/>
    <mergeCell ref="J24:M24"/>
    <mergeCell ref="W28:Y28"/>
    <mergeCell ref="AA28:AB28"/>
    <mergeCell ref="B29:D29"/>
    <mergeCell ref="M29:N29"/>
    <mergeCell ref="B46:E46"/>
  </mergeCells>
  <pageMargins bottom="0.75" footer="0.3" header="0.3" left="0" right="0" top="0.7395833333333334"/>
  <pageSetup orientation="portrait" paperSize="5" verticalDpi="300"/>
  <headerFooter scaleWithDoc="0">
    <oddHeader>&amp;C_x000a_</oddHeader>
    <oddFooter/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10:T42"/>
  <sheetViews>
    <sheetView view="pageBreakPreview" workbookViewId="0" zoomScaleNormal="100" zoomScaleSheetLayoutView="100">
      <selection activeCell="S13" sqref="S13"/>
    </sheetView>
  </sheetViews>
  <sheetFormatPr baseColWidth="8" defaultRowHeight="12.75"/>
  <cols>
    <col customWidth="1" max="11" min="1" style="98" width="3.7109375"/>
    <col customWidth="1" max="12" min="12" style="98" width="5.7109375"/>
    <col customWidth="1" max="16" min="13" style="98" width="3.7109375"/>
    <col customWidth="1" max="17" min="17" style="98" width="6.140625"/>
    <col customWidth="1" max="31" min="18" style="98" width="3.7109375"/>
  </cols>
  <sheetData>
    <row customHeight="1" ht="18.75" r="10" s="98">
      <c r="G10" s="27" t="inlineStr">
        <is>
          <t>L/I FOR C/A UNDER U.S.CUSTOMS RULE</t>
        </is>
      </c>
    </row>
    <row customHeight="1" ht="18.75" r="11" s="98">
      <c r="G11" s="27" t="n"/>
    </row>
    <row r="12">
      <c r="C12" s="28" t="inlineStr">
        <is>
          <t xml:space="preserve">T o : HYUNDAI MERCHANT MARINE CO.,LTD. </t>
        </is>
      </c>
    </row>
    <row r="13">
      <c r="C13" s="28" t="inlineStr">
        <is>
          <t>ATTN: EXPORT DEPT/____________________________</t>
        </is>
      </c>
    </row>
    <row customHeight="1" ht="13.5" r="14" s="98" thickBot="1"/>
    <row r="15">
      <c r="C15" s="141" t="inlineStr">
        <is>
          <t>Shipper</t>
        </is>
      </c>
      <c r="D15" s="142" t="n"/>
      <c r="E15" s="142" t="n"/>
      <c r="F15" s="143" t="n"/>
      <c r="G15" s="145" t="inlineStr">
        <is>
          <t>ANA LINK LOGISTICS CO., LTD</t>
        </is>
      </c>
      <c r="H15" s="142" t="n"/>
      <c r="I15" s="142" t="n"/>
      <c r="J15" s="142" t="n"/>
      <c r="K15" s="142" t="n"/>
      <c r="L15" s="142" t="n"/>
      <c r="M15" s="142" t="n"/>
      <c r="N15" s="142" t="n"/>
      <c r="O15" s="142" t="n"/>
      <c r="P15" s="143" t="n"/>
    </row>
    <row r="16">
      <c r="C16" s="138" t="inlineStr">
        <is>
          <t>B/L No.</t>
        </is>
      </c>
      <c r="D16" s="144" t="n"/>
      <c r="E16" s="144" t="n"/>
      <c r="F16" s="100" t="n"/>
      <c r="G16" s="146">
        <f>'SUMMARY INFO'!C4</f>
        <v/>
      </c>
      <c r="H16" s="144" t="n"/>
      <c r="I16" s="144" t="n"/>
      <c r="J16" s="144" t="n"/>
      <c r="K16" s="144" t="n"/>
      <c r="L16" s="144" t="n"/>
      <c r="M16" s="144" t="n"/>
      <c r="N16" s="144" t="n"/>
      <c r="O16" s="144" t="n"/>
      <c r="P16" s="100" t="n"/>
    </row>
    <row r="17">
      <c r="C17" s="138" t="inlineStr">
        <is>
          <t>VSL/VOY</t>
        </is>
      </c>
      <c r="D17" s="144" t="n"/>
      <c r="E17" s="144" t="n"/>
      <c r="F17" s="100" t="n"/>
      <c r="G17" s="146">
        <f>'SUMMARY INFO'!C6</f>
        <v/>
      </c>
      <c r="H17" s="144" t="n"/>
      <c r="I17" s="144" t="n"/>
      <c r="J17" s="144" t="n"/>
      <c r="K17" s="144" t="n"/>
      <c r="L17" s="144" t="n"/>
      <c r="M17" s="144" t="n"/>
      <c r="N17" s="144" t="n"/>
      <c r="O17" s="144" t="n"/>
      <c r="P17" s="100" t="n"/>
    </row>
    <row r="18">
      <c r="C18" s="138" t="inlineStr">
        <is>
          <t>Sailing Date</t>
        </is>
      </c>
      <c r="D18" s="144" t="n"/>
      <c r="E18" s="144" t="n"/>
      <c r="F18" s="100" t="n"/>
      <c r="G18" s="147">
        <f>('SUMMARY INFO'!C7)</f>
        <v/>
      </c>
      <c r="H18" s="144" t="n"/>
      <c r="I18" s="144" t="n"/>
      <c r="J18" s="144" t="n"/>
      <c r="K18" s="144" t="n"/>
      <c r="L18" s="144" t="n"/>
      <c r="M18" s="144" t="n"/>
      <c r="N18" s="144" t="n"/>
      <c r="O18" s="144" t="n"/>
      <c r="P18" s="100" t="n"/>
    </row>
    <row r="19">
      <c r="C19" s="138" t="inlineStr">
        <is>
          <t>POL/POD</t>
        </is>
      </c>
      <c r="D19" s="144" t="n"/>
      <c r="E19" s="144" t="n"/>
      <c r="F19" s="100" t="n"/>
      <c r="G19" s="146">
        <f>("BA RIA VUNG TAU / "&amp;'SUMMARY INFO'!C9&amp;"")</f>
        <v/>
      </c>
      <c r="H19" s="144" t="n"/>
      <c r="I19" s="144" t="n"/>
      <c r="J19" s="144" t="n"/>
      <c r="K19" s="144" t="n"/>
      <c r="L19" s="144" t="n"/>
      <c r="M19" s="144" t="n"/>
      <c r="N19" s="144" t="n"/>
      <c r="O19" s="144" t="n"/>
      <c r="P19" s="100" t="n"/>
    </row>
    <row customHeight="1" ht="13.5" r="20" s="98" thickBot="1">
      <c r="C20" s="132" t="inlineStr">
        <is>
          <t>CNTR No. (s)</t>
        </is>
      </c>
      <c r="D20" s="130" t="n"/>
      <c r="E20" s="130" t="n"/>
      <c r="F20" s="131" t="n"/>
      <c r="G20" s="129">
        <f>'SUMMARY INFO'!I19</f>
        <v/>
      </c>
      <c r="H20" s="130" t="n"/>
      <c r="I20" s="130" t="n"/>
      <c r="J20" s="130" t="n"/>
      <c r="K20" s="130" t="n"/>
      <c r="L20" s="130" t="n"/>
      <c r="M20" s="130" t="n"/>
      <c r="N20" s="130" t="n"/>
      <c r="O20" s="130" t="n"/>
      <c r="P20" s="131" t="n"/>
    </row>
    <row r="22">
      <c r="C22" s="29" t="inlineStr">
        <is>
          <t>We hereby request you for the under mentioned manifest correction(s).</t>
        </is>
      </c>
    </row>
    <row customHeight="1" ht="13.5" r="23" s="98" thickBot="1">
      <c r="T23" t="inlineStr">
        <is>
          <t>.</t>
        </is>
      </c>
    </row>
    <row r="24">
      <c r="C24" s="136" t="inlineStr">
        <is>
          <t>CONTENTS</t>
        </is>
      </c>
      <c r="D24" s="134" t="n"/>
      <c r="E24" s="134" t="n"/>
      <c r="F24" s="134" t="n"/>
      <c r="G24" s="135" t="n"/>
      <c r="H24" s="133" t="inlineStr">
        <is>
          <t>NOW READ</t>
        </is>
      </c>
      <c r="I24" s="134" t="n"/>
      <c r="J24" s="134" t="n"/>
      <c r="K24" s="134" t="n"/>
      <c r="L24" s="135" t="n"/>
      <c r="M24" s="133" t="inlineStr">
        <is>
          <t>SHOULD BE READ</t>
        </is>
      </c>
      <c r="N24" s="134" t="n"/>
      <c r="O24" s="134" t="n"/>
      <c r="P24" s="134" t="n"/>
      <c r="Q24" s="135" t="n"/>
      <c r="R24" s="32" t="n"/>
    </row>
    <row r="25">
      <c r="C25" s="137" t="n"/>
      <c r="D25" s="126" t="n"/>
      <c r="E25" s="126" t="n"/>
      <c r="F25" s="126" t="n"/>
      <c r="G25" s="127" t="n"/>
      <c r="H25" s="125" t="n"/>
      <c r="I25" s="126" t="n"/>
      <c r="J25" s="126" t="n"/>
      <c r="K25" s="126" t="n"/>
      <c r="L25" s="127" t="n"/>
      <c r="M25" s="125" t="n"/>
      <c r="N25" s="126" t="n"/>
      <c r="O25" s="126" t="n"/>
      <c r="P25" s="126" t="n"/>
      <c r="Q25" s="127" t="n"/>
      <c r="R25" s="30" t="n"/>
    </row>
    <row r="26">
      <c r="C26" s="138" t="inlineStr">
        <is>
          <t>QUANTITY</t>
        </is>
      </c>
      <c r="D26" s="123" t="n"/>
      <c r="E26" s="123" t="n"/>
      <c r="F26" s="123" t="n"/>
      <c r="G26" s="124" t="n"/>
      <c r="H26" s="140" t="inlineStr">
        <is>
          <t>13695 PIECES</t>
        </is>
      </c>
      <c r="I26" s="123" t="n"/>
      <c r="J26" s="123" t="n"/>
      <c r="K26" s="123" t="n"/>
      <c r="L26" s="124" t="n"/>
      <c r="M26" s="128" t="inlineStr">
        <is>
          <t>13632 PIECES</t>
        </is>
      </c>
      <c r="N26" s="123" t="n"/>
      <c r="O26" s="123" t="n"/>
      <c r="P26" s="123" t="n"/>
      <c r="Q26" s="124" t="n"/>
      <c r="R26" s="31" t="n"/>
    </row>
    <row r="27">
      <c r="C27" s="137" t="n"/>
      <c r="D27" s="126" t="n"/>
      <c r="E27" s="126" t="n"/>
      <c r="F27" s="126" t="n"/>
      <c r="G27" s="127" t="n"/>
      <c r="H27" s="125" t="n"/>
      <c r="I27" s="126" t="n"/>
      <c r="J27" s="126" t="n"/>
      <c r="K27" s="126" t="n"/>
      <c r="L27" s="127" t="n"/>
      <c r="M27" s="125" t="n"/>
      <c r="N27" s="126" t="n"/>
      <c r="O27" s="126" t="n"/>
      <c r="P27" s="126" t="n"/>
      <c r="Q27" s="127" t="n"/>
    </row>
    <row r="28">
      <c r="C28" s="138" t="inlineStr">
        <is>
          <t>GROSS WEIGHT</t>
        </is>
      </c>
      <c r="D28" s="123" t="n"/>
      <c r="E28" s="123" t="n"/>
      <c r="F28" s="123" t="n"/>
      <c r="G28" s="124" t="n"/>
      <c r="H28" s="140" t="inlineStr">
        <is>
          <t>9824.62KGS</t>
        </is>
      </c>
      <c r="I28" s="123" t="n"/>
      <c r="J28" s="123" t="n"/>
      <c r="K28" s="123" t="n"/>
      <c r="L28" s="124" t="n"/>
      <c r="M28" s="128" t="inlineStr">
        <is>
          <t>10145.77 KGS</t>
        </is>
      </c>
      <c r="N28" s="123" t="n"/>
      <c r="O28" s="123" t="n"/>
      <c r="P28" s="123" t="n"/>
      <c r="Q28" s="124" t="n"/>
      <c r="R28" s="30" t="n"/>
    </row>
    <row customHeight="1" ht="14.25" r="29" s="98">
      <c r="C29" s="137" t="n"/>
      <c r="D29" s="126" t="n"/>
      <c r="E29" s="126" t="n"/>
      <c r="F29" s="126" t="n"/>
      <c r="G29" s="127" t="n"/>
      <c r="H29" s="125" t="n"/>
      <c r="I29" s="126" t="n"/>
      <c r="J29" s="126" t="n"/>
      <c r="K29" s="126" t="n"/>
      <c r="L29" s="127" t="n"/>
      <c r="M29" s="125" t="n"/>
      <c r="N29" s="126" t="n"/>
      <c r="O29" s="126" t="n"/>
      <c r="P29" s="126" t="n"/>
      <c r="Q29" s="127" t="n"/>
    </row>
    <row r="30">
      <c r="C30" s="138" t="n"/>
      <c r="D30" s="123" t="n"/>
      <c r="E30" s="123" t="n"/>
      <c r="F30" s="123" t="n"/>
      <c r="G30" s="124" t="n"/>
      <c r="H30" s="122" t="n"/>
      <c r="I30" s="123" t="n"/>
      <c r="J30" s="123" t="n"/>
      <c r="K30" s="123" t="n"/>
      <c r="L30" s="124" t="n"/>
      <c r="M30" s="122" t="n"/>
      <c r="N30" s="123" t="n"/>
      <c r="O30" s="123" t="n"/>
      <c r="P30" s="123" t="n"/>
      <c r="Q30" s="124" t="n"/>
    </row>
    <row customHeight="1" ht="13.5" r="31" s="98" thickBot="1">
      <c r="C31" s="137" t="n"/>
      <c r="D31" s="126" t="n"/>
      <c r="E31" s="126" t="n"/>
      <c r="F31" s="126" t="n"/>
      <c r="G31" s="127" t="n"/>
      <c r="H31" s="125" t="n"/>
      <c r="I31" s="126" t="n"/>
      <c r="J31" s="126" t="n"/>
      <c r="K31" s="126" t="n"/>
      <c r="L31" s="127" t="n"/>
      <c r="M31" s="125" t="n"/>
      <c r="N31" s="126" t="n"/>
      <c r="O31" s="126" t="n"/>
      <c r="P31" s="126" t="n"/>
      <c r="Q31" s="127" t="n"/>
    </row>
    <row r="33">
      <c r="C33" s="7" t="inlineStr">
        <is>
          <t xml:space="preserve">We, ANA LINK LOGISTICS CO., LTD., undertake and agree to indemnity you in full all consequences </t>
        </is>
      </c>
    </row>
    <row r="34">
      <c r="C34" t="inlineStr">
        <is>
          <t>and/or liabilities of any kind of whatsoever direct or indirect arising from or relating to the said correction (s).</t>
        </is>
      </c>
    </row>
    <row r="36">
      <c r="C36" s="7" t="inlineStr">
        <is>
          <t>Requested by (NAME): PHAM DUC HIEP (RYAL)</t>
        </is>
      </c>
    </row>
    <row r="37">
      <c r="C37" s="7" t="inlineStr">
        <is>
          <t>Company Name: ANA LINK LOGISTICS CO., LTD.</t>
        </is>
      </c>
    </row>
    <row r="38">
      <c r="C38" s="7" t="inlineStr">
        <is>
          <t>Address: 7TH FLOOR, BACH BLDG, 111 LY CHINH THANG ST., WARD 7, DIST 3, HCMC</t>
        </is>
      </c>
    </row>
    <row r="39">
      <c r="C39" s="7" t="inlineStr">
        <is>
          <t>Telephone/Fax: TEL: +84-28-7300-2900/10/20</t>
        </is>
      </c>
    </row>
    <row r="40">
      <c r="C40" s="7" t="inlineStr">
        <is>
          <t>Date:</t>
        </is>
      </c>
      <c r="E40" s="139">
        <f>'SUMMARY INFO'!C2</f>
        <v/>
      </c>
    </row>
    <row r="41">
      <c r="C41" s="7" t="inlineStr">
        <is>
          <t>Company’s stamp &amp; Signature:</t>
        </is>
      </c>
    </row>
    <row r="42">
      <c r="C42" s="7" t="inlineStr">
        <is>
          <t>Designation: EXPORT STAFF</t>
        </is>
      </c>
    </row>
  </sheetData>
  <mergeCells count="25">
    <mergeCell ref="G15:P15"/>
    <mergeCell ref="G16:P16"/>
    <mergeCell ref="G17:P17"/>
    <mergeCell ref="G18:P18"/>
    <mergeCell ref="G19:P19"/>
    <mergeCell ref="C15:F15"/>
    <mergeCell ref="C16:F16"/>
    <mergeCell ref="C17:F17"/>
    <mergeCell ref="C18:F18"/>
    <mergeCell ref="C19:F19"/>
    <mergeCell ref="E40:I40"/>
    <mergeCell ref="H24:L25"/>
    <mergeCell ref="H26:L27"/>
    <mergeCell ref="C28:G29"/>
    <mergeCell ref="H28:L29"/>
    <mergeCell ref="C30:G31"/>
    <mergeCell ref="H30:L31"/>
    <mergeCell ref="M30:Q31"/>
    <mergeCell ref="M28:Q29"/>
    <mergeCell ref="G20:P20"/>
    <mergeCell ref="C20:F20"/>
    <mergeCell ref="M24:Q25"/>
    <mergeCell ref="M26:Q27"/>
    <mergeCell ref="C24:G25"/>
    <mergeCell ref="C26:G27"/>
  </mergeCells>
  <pageMargins bottom="0.75" footer="0.3" header="0.3" left="0.25" right="0.25" top="0.75"/>
  <pageSetup horizontalDpi="1200" orientation="portrait" verticalDpi="1200"/>
  <drawing r:id="rId1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C11" sqref="C11"/>
    </sheetView>
  </sheetViews>
  <sheetFormatPr baseColWidth="8" defaultRowHeight="12.75"/>
  <cols>
    <col customWidth="1" max="1" min="1" style="98" width="10.7109375"/>
    <col customWidth="1" max="2" min="2" style="98" width="20.85546875"/>
    <col customWidth="1" max="3" min="3" style="98" width="43.5703125"/>
  </cols>
  <sheetData>
    <row r="1">
      <c r="A1" s="51" t="inlineStr">
        <is>
          <t>TO:</t>
        </is>
      </c>
      <c r="B1" t="inlineStr">
        <is>
          <t>jin@pumaslogix.com</t>
        </is>
      </c>
    </row>
    <row r="2">
      <c r="A2" s="51" t="inlineStr">
        <is>
          <t>CC:</t>
        </is>
      </c>
      <c r="B2" t="inlineStr">
        <is>
          <t>jessy@pumaslogix.com; thao@anaglobal.com; jolie@anaglobal.com; duc@anaglobal.com; bonnie@anaglobal.com</t>
        </is>
      </c>
    </row>
    <row r="3">
      <c r="A3" s="51" t="inlineStr">
        <is>
          <t>SUBJECT:</t>
        </is>
      </c>
      <c r="B3">
        <f>("PRE-ALERT KYUNG RHIM "&amp;'SUMMARY INFO'!D9&amp;" / ETD: "&amp;'SUMMARY INFO'!I7&amp;" / "&amp;'SUMMARY INFO'!C3&amp;" / "&amp;'SUMMARY INFO'!C5&amp;"")</f>
        <v/>
      </c>
    </row>
    <row customHeight="1" ht="15.75" r="5" s="98">
      <c r="A5" s="51" t="inlineStr">
        <is>
          <t>CONTENT:</t>
        </is>
      </c>
      <c r="B5" s="64">
        <f>'BOOKING ADVICE'!B5</f>
        <v/>
      </c>
      <c r="C5" s="64" t="n"/>
      <c r="D5" s="64" t="n"/>
      <c r="E5" s="64" t="n"/>
      <c r="F5" s="64" t="n"/>
      <c r="G5" s="64" t="n"/>
    </row>
    <row customHeight="1" ht="15.75" r="6" s="98">
      <c r="B6" s="64" t="n"/>
      <c r="C6" s="64" t="n"/>
      <c r="D6" s="64" t="n"/>
      <c r="E6" s="64" t="n"/>
      <c r="F6" s="64" t="n"/>
      <c r="G6" s="64" t="n"/>
    </row>
    <row customHeight="1" ht="15.75" r="7" s="98">
      <c r="B7" s="97">
        <f>("Pre-alert of Kyung Rhim / BBM shipment to "&amp;'SUMMARY INFO'!D9&amp;" on "&amp;'SUMMARY INFO'!I7&amp;" :")</f>
        <v/>
      </c>
      <c r="D7" s="64" t="n"/>
      <c r="E7" s="64" t="n"/>
      <c r="F7" s="64" t="n"/>
      <c r="G7" s="64" t="n"/>
    </row>
    <row customHeight="1" ht="15.75" r="8" s="98">
      <c r="B8" s="64" t="n"/>
      <c r="C8" s="64" t="n"/>
      <c r="D8" s="64" t="n"/>
      <c r="E8" s="64" t="n"/>
      <c r="F8" s="64" t="n"/>
      <c r="G8" s="64" t="n"/>
    </row>
    <row customHeight="1" ht="15.75" r="9" s="98">
      <c r="B9" s="64" t="inlineStr">
        <is>
          <t>ETA:</t>
        </is>
      </c>
      <c r="C9" s="64">
        <f>'SUMMARY INFO'!I8</f>
        <v/>
      </c>
      <c r="D9" s="64" t="n"/>
      <c r="E9" s="64" t="n"/>
      <c r="F9" s="64" t="n"/>
      <c r="G9" s="64" t="n"/>
    </row>
    <row customHeight="1" ht="15.75" r="10" s="98">
      <c r="B10" s="64" t="inlineStr">
        <is>
          <t xml:space="preserve">MBL: </t>
        </is>
      </c>
      <c r="C10" s="64">
        <f>'SUMMARY INFO'!I4</f>
        <v/>
      </c>
      <c r="D10" s="64" t="n"/>
      <c r="E10" s="64" t="n"/>
      <c r="F10" s="64" t="n"/>
      <c r="G10" s="64" t="n"/>
    </row>
    <row customHeight="1" ht="15.75" r="11" s="98">
      <c r="B11" s="64" t="inlineStr">
        <is>
          <t xml:space="preserve">HBL: </t>
        </is>
      </c>
      <c r="C11" s="64">
        <f>'SUMMARY INFO'!C5</f>
        <v/>
      </c>
      <c r="D11" s="64" t="n"/>
      <c r="E11" s="64" t="n"/>
      <c r="F11" s="64" t="n"/>
      <c r="G11" s="64" t="n"/>
    </row>
    <row customHeight="1" ht="15.75" r="12" s="98">
      <c r="B12" s="64" t="inlineStr">
        <is>
          <t xml:space="preserve">Q'TY: </t>
        </is>
      </c>
      <c r="C12" s="64">
        <f>'SUMMARY INFO'!I12</f>
        <v/>
      </c>
      <c r="D12" s="64" t="n"/>
      <c r="E12" s="64" t="n"/>
      <c r="F12" s="64" t="n"/>
      <c r="G12" s="64" t="n"/>
    </row>
    <row customHeight="1" ht="15.75" r="13" s="98">
      <c r="B13" s="64" t="inlineStr">
        <is>
          <t xml:space="preserve">CONT/SEAL #: </t>
        </is>
      </c>
      <c r="C13" s="64">
        <f>'SUMMARY INFO'!I19</f>
        <v/>
      </c>
      <c r="D13" s="64" t="n"/>
      <c r="E13" s="64" t="n"/>
      <c r="F13" s="64" t="n"/>
      <c r="G13" s="64" t="n"/>
    </row>
    <row customHeight="1" ht="15.75" r="14" s="98">
      <c r="B14" s="97">
        <f>'BOOKING ADVICE'!B14</f>
        <v/>
      </c>
      <c r="C14" s="64" t="n"/>
      <c r="D14" s="64" t="n"/>
      <c r="E14" s="64" t="n"/>
      <c r="F14" s="64" t="n"/>
      <c r="G14" s="64" t="n"/>
    </row>
    <row customHeight="1" ht="15.75" r="15" s="98">
      <c r="B15" s="64" t="n"/>
      <c r="C15" s="64" t="n"/>
      <c r="D15" s="64" t="n"/>
      <c r="E15" s="64" t="n"/>
      <c r="F15" s="64" t="n"/>
      <c r="G15" s="64" t="n"/>
    </row>
    <row customHeight="1" ht="15.75" r="16" s="98">
      <c r="B16" s="64" t="inlineStr">
        <is>
          <t>We kindly enclose docs for above shipments as att files.</t>
        </is>
      </c>
      <c r="C16" s="64" t="n"/>
      <c r="D16" s="64" t="n"/>
      <c r="E16" s="64" t="n"/>
      <c r="F16" s="64" t="n"/>
      <c r="G16" s="64" t="n"/>
    </row>
  </sheetData>
  <mergeCells count="1">
    <mergeCell ref="B7:C7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Truong An</dc:creator>
  <dcterms:created xsi:type="dcterms:W3CDTF">2003-03-15T06:40:49Z</dcterms:created>
  <dcterms:modified xsi:type="dcterms:W3CDTF">2022-02-09T10:47:22Z</dcterms:modified>
  <cp:lastModifiedBy>DELL</cp:lastModifiedBy>
  <cp:lastPrinted>2021-12-29T09:06:06Z</cp:lastPrinted>
</cp:coreProperties>
</file>