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05" windowWidth="15600" windowHeight="6915"/>
  </bookViews>
  <sheets>
    <sheet name="DSLMH13-8-2018CAOSUL69" sheetId="2" r:id="rId1"/>
    <sheet name="DSNhom_DiemCC" sheetId="4" r:id="rId2"/>
    <sheet name="DSNhom_DiemDanh" sheetId="3" r:id="rId3"/>
  </sheets>
  <calcPr calcId="124519"/>
</workbook>
</file>

<file path=xl/calcChain.xml><?xml version="1.0" encoding="utf-8"?>
<calcChain xmlns="http://schemas.openxmlformats.org/spreadsheetml/2006/main">
  <c r="AN9" i="2"/>
  <c r="AM11" l="1"/>
  <c r="AM12"/>
  <c r="AM13"/>
  <c r="AM15"/>
  <c r="AM16"/>
  <c r="AM17"/>
  <c r="AM18"/>
  <c r="AM19"/>
  <c r="AM20"/>
  <c r="AM21"/>
  <c r="AM22"/>
  <c r="AM24"/>
  <c r="AM25"/>
  <c r="AM26"/>
  <c r="AM27"/>
  <c r="AM28"/>
  <c r="AM29"/>
  <c r="AM30"/>
  <c r="AM31"/>
  <c r="AM32"/>
  <c r="AM33"/>
  <c r="AM34"/>
  <c r="AM35"/>
  <c r="AM36"/>
  <c r="AM37"/>
  <c r="AM39"/>
  <c r="AM40"/>
  <c r="AM41"/>
  <c r="AM42"/>
  <c r="AM43"/>
  <c r="AM44"/>
  <c r="AM46"/>
  <c r="AM47"/>
  <c r="AM48"/>
  <c r="AM49"/>
  <c r="AM50"/>
  <c r="AM51"/>
  <c r="AM52"/>
  <c r="AM53"/>
  <c r="AM54"/>
  <c r="AM55"/>
  <c r="AM56"/>
  <c r="AM57"/>
  <c r="AM58"/>
  <c r="AM59"/>
  <c r="AM60"/>
  <c r="AM61"/>
  <c r="AM62"/>
  <c r="AM63"/>
  <c r="AM64"/>
  <c r="AM65"/>
  <c r="AM66"/>
  <c r="AM67"/>
  <c r="AM68"/>
  <c r="AM69"/>
  <c r="AM70"/>
  <c r="AM71"/>
  <c r="AM72"/>
  <c r="AM73"/>
  <c r="AM74"/>
  <c r="AM75"/>
  <c r="AM76"/>
  <c r="AM77"/>
  <c r="AM78"/>
  <c r="AM79"/>
  <c r="AM80"/>
  <c r="AM82"/>
  <c r="AM83"/>
  <c r="AM84"/>
  <c r="AM85"/>
  <c r="AM86"/>
  <c r="AM87"/>
  <c r="AM88"/>
  <c r="AM89"/>
  <c r="AM90"/>
  <c r="AM91"/>
  <c r="AM92"/>
  <c r="AM93"/>
  <c r="AM94"/>
  <c r="AM95"/>
  <c r="AM97"/>
  <c r="AM98"/>
  <c r="AM99"/>
  <c r="AM100"/>
  <c r="AM102"/>
  <c r="AM103"/>
  <c r="AM104"/>
  <c r="AM105"/>
  <c r="AM106"/>
  <c r="AM107"/>
  <c r="AM109"/>
  <c r="AM110"/>
  <c r="AM111"/>
  <c r="AM112"/>
  <c r="AM113"/>
  <c r="AM114"/>
  <c r="AM115"/>
  <c r="AM116"/>
  <c r="AM117"/>
  <c r="AM119"/>
  <c r="AM120"/>
  <c r="AM9"/>
  <c r="AK39"/>
  <c r="AK77" l="1"/>
  <c r="AN10"/>
  <c r="AN11"/>
  <c r="AN13"/>
  <c r="AN14"/>
  <c r="AN15"/>
  <c r="AN16"/>
  <c r="AN17"/>
  <c r="AN18"/>
  <c r="AN19"/>
  <c r="AN21"/>
  <c r="AN22"/>
  <c r="AN23"/>
  <c r="AN24"/>
  <c r="AN25"/>
  <c r="AN26"/>
  <c r="AN27"/>
  <c r="AN28"/>
  <c r="AN30"/>
  <c r="AN31"/>
  <c r="AN32"/>
  <c r="AN33"/>
  <c r="AN34"/>
  <c r="AN35"/>
  <c r="AN36"/>
  <c r="AN37"/>
  <c r="AN38"/>
  <c r="AN40"/>
  <c r="AN42"/>
  <c r="AN43"/>
  <c r="AN44"/>
  <c r="AN45"/>
  <c r="AN46"/>
  <c r="AN47"/>
  <c r="AN48"/>
  <c r="AN49"/>
  <c r="AN50"/>
  <c r="AN52"/>
  <c r="AN53"/>
  <c r="AN56"/>
  <c r="AN57"/>
  <c r="AN58"/>
  <c r="AN59"/>
  <c r="AN60"/>
  <c r="AN61"/>
  <c r="AN62"/>
  <c r="AN63"/>
  <c r="AN65"/>
  <c r="AN66"/>
  <c r="AN67"/>
  <c r="AN68"/>
  <c r="AN69"/>
  <c r="AN70"/>
  <c r="AN71"/>
  <c r="AN72"/>
  <c r="AN73"/>
  <c r="AN74"/>
  <c r="AN75"/>
  <c r="AN76"/>
  <c r="AN77"/>
  <c r="AN78"/>
  <c r="AN79"/>
  <c r="AN80"/>
  <c r="AN81"/>
  <c r="AN82"/>
  <c r="AN83"/>
  <c r="AN84"/>
  <c r="AN85"/>
  <c r="AN86"/>
  <c r="AN87"/>
  <c r="AN88"/>
  <c r="AN89"/>
  <c r="AN90"/>
  <c r="AN91"/>
  <c r="AN92"/>
  <c r="AN93"/>
  <c r="AN94"/>
  <c r="AN95"/>
  <c r="AN96"/>
  <c r="AN97"/>
  <c r="AN98"/>
  <c r="AN99"/>
  <c r="AN100"/>
  <c r="AN101"/>
  <c r="AN102"/>
  <c r="AN103"/>
  <c r="AN104"/>
  <c r="AN105"/>
  <c r="AN106"/>
  <c r="AN107"/>
  <c r="AN108"/>
  <c r="AN109"/>
  <c r="AN110"/>
  <c r="AN111"/>
  <c r="AN112"/>
  <c r="AN113"/>
  <c r="AN114"/>
  <c r="AN115"/>
  <c r="AN116"/>
  <c r="AN117"/>
  <c r="AN118"/>
  <c r="AN119"/>
  <c r="AN120"/>
  <c r="AQ9"/>
  <c r="AN99" i="4"/>
  <c r="AN14"/>
  <c r="H50"/>
  <c r="H6"/>
  <c r="H84"/>
  <c r="H106"/>
  <c r="H99"/>
  <c r="H39"/>
  <c r="H18"/>
  <c r="H83"/>
  <c r="H14"/>
  <c r="H54"/>
  <c r="H15"/>
  <c r="H91"/>
  <c r="H104"/>
  <c r="H75"/>
  <c r="H97"/>
  <c r="H47"/>
  <c r="H20"/>
  <c r="H62"/>
  <c r="H58"/>
  <c r="H73"/>
  <c r="H107"/>
  <c r="H40"/>
  <c r="H95"/>
  <c r="H56"/>
  <c r="H77"/>
  <c r="H65"/>
  <c r="H28"/>
  <c r="H80"/>
  <c r="H48"/>
  <c r="H70"/>
  <c r="H25"/>
  <c r="H8"/>
  <c r="H68"/>
  <c r="H66"/>
  <c r="H46"/>
  <c r="H94"/>
  <c r="H36"/>
  <c r="H27"/>
  <c r="H7"/>
  <c r="H53"/>
  <c r="H102"/>
  <c r="H85"/>
  <c r="H49"/>
  <c r="H61"/>
  <c r="H11"/>
  <c r="H86"/>
  <c r="H59"/>
  <c r="H17"/>
  <c r="H63"/>
  <c r="H79"/>
  <c r="H37"/>
  <c r="H32"/>
  <c r="H64"/>
  <c r="H41"/>
  <c r="H26"/>
  <c r="H57"/>
  <c r="H9"/>
  <c r="H72"/>
  <c r="H42"/>
  <c r="H103"/>
  <c r="H108"/>
  <c r="H100"/>
  <c r="H13"/>
  <c r="H30"/>
  <c r="H34"/>
  <c r="H82"/>
  <c r="H76"/>
  <c r="H109"/>
  <c r="H4"/>
  <c r="H33"/>
  <c r="H52"/>
  <c r="H69"/>
  <c r="H67"/>
  <c r="H96"/>
  <c r="H92"/>
  <c r="H3"/>
  <c r="H43"/>
  <c r="H24"/>
  <c r="H74"/>
  <c r="H90"/>
  <c r="H22"/>
  <c r="H21"/>
  <c r="H78"/>
  <c r="H98"/>
  <c r="H51"/>
  <c r="H45"/>
  <c r="H10"/>
  <c r="H60"/>
  <c r="H31"/>
  <c r="H12"/>
  <c r="H38"/>
  <c r="H5"/>
  <c r="H71"/>
  <c r="H101"/>
  <c r="H105"/>
  <c r="H44"/>
  <c r="H23"/>
  <c r="H35"/>
  <c r="H55"/>
  <c r="H93"/>
  <c r="H89"/>
  <c r="H81"/>
  <c r="H87"/>
  <c r="H16"/>
  <c r="H29"/>
  <c r="G50"/>
  <c r="G6"/>
  <c r="G84"/>
  <c r="G106"/>
  <c r="G99"/>
  <c r="G39"/>
  <c r="G18"/>
  <c r="G83"/>
  <c r="G14"/>
  <c r="G54"/>
  <c r="G15"/>
  <c r="G91"/>
  <c r="G104"/>
  <c r="G75"/>
  <c r="G97"/>
  <c r="G47"/>
  <c r="G20"/>
  <c r="G62"/>
  <c r="G58"/>
  <c r="G73"/>
  <c r="G107"/>
  <c r="G40"/>
  <c r="G95"/>
  <c r="G56"/>
  <c r="G77"/>
  <c r="G65"/>
  <c r="G28"/>
  <c r="G80"/>
  <c r="G48"/>
  <c r="G70"/>
  <c r="G25"/>
  <c r="G8"/>
  <c r="G68"/>
  <c r="G66"/>
  <c r="G46"/>
  <c r="G94"/>
  <c r="G36"/>
  <c r="G27"/>
  <c r="G7"/>
  <c r="G53"/>
  <c r="G102"/>
  <c r="G85"/>
  <c r="G49"/>
  <c r="G61"/>
  <c r="G11"/>
  <c r="G86"/>
  <c r="G59"/>
  <c r="G17"/>
  <c r="G63"/>
  <c r="G79"/>
  <c r="G37"/>
  <c r="G32"/>
  <c r="G64"/>
  <c r="G41"/>
  <c r="G26"/>
  <c r="G57"/>
  <c r="G9"/>
  <c r="G72"/>
  <c r="G42"/>
  <c r="G103"/>
  <c r="G108"/>
  <c r="G100"/>
  <c r="G13"/>
  <c r="G30"/>
  <c r="G34"/>
  <c r="G82"/>
  <c r="G76"/>
  <c r="G109"/>
  <c r="G4"/>
  <c r="G33"/>
  <c r="G52"/>
  <c r="G69"/>
  <c r="G67"/>
  <c r="G96"/>
  <c r="G92"/>
  <c r="G3"/>
  <c r="G43"/>
  <c r="G24"/>
  <c r="G74"/>
  <c r="G90"/>
  <c r="G22"/>
  <c r="G21"/>
  <c r="G78"/>
  <c r="G98"/>
  <c r="G51"/>
  <c r="G45"/>
  <c r="G10"/>
  <c r="G60"/>
  <c r="G31"/>
  <c r="G12"/>
  <c r="G38"/>
  <c r="G5"/>
  <c r="G71"/>
  <c r="G101"/>
  <c r="G105"/>
  <c r="G44"/>
  <c r="G23"/>
  <c r="G35"/>
  <c r="G55"/>
  <c r="G93"/>
  <c r="G89"/>
  <c r="G81"/>
  <c r="G87"/>
  <c r="G16"/>
  <c r="G29"/>
  <c r="F50"/>
  <c r="F6"/>
  <c r="F84"/>
  <c r="F106"/>
  <c r="F99"/>
  <c r="F39"/>
  <c r="F18"/>
  <c r="F83"/>
  <c r="F14"/>
  <c r="F54"/>
  <c r="F15"/>
  <c r="F91"/>
  <c r="F104"/>
  <c r="F75"/>
  <c r="F97"/>
  <c r="F47"/>
  <c r="F20"/>
  <c r="F62"/>
  <c r="F58"/>
  <c r="F73"/>
  <c r="F107"/>
  <c r="F40"/>
  <c r="F95"/>
  <c r="F56"/>
  <c r="F77"/>
  <c r="F65"/>
  <c r="F28"/>
  <c r="F80"/>
  <c r="F48"/>
  <c r="F70"/>
  <c r="F25"/>
  <c r="F8"/>
  <c r="F68"/>
  <c r="F66"/>
  <c r="F46"/>
  <c r="F94"/>
  <c r="F36"/>
  <c r="F27"/>
  <c r="F7"/>
  <c r="F53"/>
  <c r="F102"/>
  <c r="F85"/>
  <c r="F49"/>
  <c r="F61"/>
  <c r="F11"/>
  <c r="F86"/>
  <c r="F59"/>
  <c r="F17"/>
  <c r="F63"/>
  <c r="F79"/>
  <c r="F37"/>
  <c r="F32"/>
  <c r="F64"/>
  <c r="F41"/>
  <c r="F26"/>
  <c r="F57"/>
  <c r="F9"/>
  <c r="F72"/>
  <c r="F42"/>
  <c r="F103"/>
  <c r="F108"/>
  <c r="F100"/>
  <c r="F13"/>
  <c r="F30"/>
  <c r="F34"/>
  <c r="F82"/>
  <c r="F76"/>
  <c r="F109"/>
  <c r="F4"/>
  <c r="F33"/>
  <c r="F52"/>
  <c r="F69"/>
  <c r="F67"/>
  <c r="F96"/>
  <c r="F92"/>
  <c r="F3"/>
  <c r="F43"/>
  <c r="F24"/>
  <c r="F74"/>
  <c r="F90"/>
  <c r="F22"/>
  <c r="F21"/>
  <c r="F78"/>
  <c r="F98"/>
  <c r="F51"/>
  <c r="F45"/>
  <c r="F10"/>
  <c r="F60"/>
  <c r="F31"/>
  <c r="F12"/>
  <c r="F38"/>
  <c r="F5"/>
  <c r="F71"/>
  <c r="F101"/>
  <c r="F105"/>
  <c r="F44"/>
  <c r="F23"/>
  <c r="F35"/>
  <c r="F55"/>
  <c r="F93"/>
  <c r="F89"/>
  <c r="F81"/>
  <c r="F87"/>
  <c r="F16"/>
  <c r="F29"/>
  <c r="H19"/>
  <c r="G19"/>
  <c r="F19"/>
  <c r="C111"/>
  <c r="AD110"/>
  <c r="AM29"/>
  <c r="AN29" s="1"/>
  <c r="AM16"/>
  <c r="AN16" s="1"/>
  <c r="AO16" s="1"/>
  <c r="AM87"/>
  <c r="AM81"/>
  <c r="AM89"/>
  <c r="AN89" s="1"/>
  <c r="AM93"/>
  <c r="AN93" s="1"/>
  <c r="AO93" s="1"/>
  <c r="AM55"/>
  <c r="AM35"/>
  <c r="AM23"/>
  <c r="AN23" s="1"/>
  <c r="AM44"/>
  <c r="AN44" s="1"/>
  <c r="AO44" s="1"/>
  <c r="AM105"/>
  <c r="AM101"/>
  <c r="AM71"/>
  <c r="AN71" s="1"/>
  <c r="AM5"/>
  <c r="AN5" s="1"/>
  <c r="AM38"/>
  <c r="AM12"/>
  <c r="AM31"/>
  <c r="AN31" s="1"/>
  <c r="AM60"/>
  <c r="AN60" s="1"/>
  <c r="AM10"/>
  <c r="AM45"/>
  <c r="AM51"/>
  <c r="AN51" s="1"/>
  <c r="AM98"/>
  <c r="AN98" s="1"/>
  <c r="AM78"/>
  <c r="AM21"/>
  <c r="AM22"/>
  <c r="AN22" s="1"/>
  <c r="AM90"/>
  <c r="AN90" s="1"/>
  <c r="AM74"/>
  <c r="AM24"/>
  <c r="AM43"/>
  <c r="AN43" s="1"/>
  <c r="AM3"/>
  <c r="AN3" s="1"/>
  <c r="AM92"/>
  <c r="AM96"/>
  <c r="AM67"/>
  <c r="AN67" s="1"/>
  <c r="AM69"/>
  <c r="AN69" s="1"/>
  <c r="AM52"/>
  <c r="AM33"/>
  <c r="AM4"/>
  <c r="AN4" s="1"/>
  <c r="AM109"/>
  <c r="AN109" s="1"/>
  <c r="AM76"/>
  <c r="AM82"/>
  <c r="AM34"/>
  <c r="AN34" s="1"/>
  <c r="AM30"/>
  <c r="AN30" s="1"/>
  <c r="AM13"/>
  <c r="AM100"/>
  <c r="AM108"/>
  <c r="AN108" s="1"/>
  <c r="AM103"/>
  <c r="AN103" s="1"/>
  <c r="AM42"/>
  <c r="AM72"/>
  <c r="AM9"/>
  <c r="AN9" s="1"/>
  <c r="AM57"/>
  <c r="AN57" s="1"/>
  <c r="AM26"/>
  <c r="AM41"/>
  <c r="AM64"/>
  <c r="AN64" s="1"/>
  <c r="AM32"/>
  <c r="AN32" s="1"/>
  <c r="AM37"/>
  <c r="AM79"/>
  <c r="AM63"/>
  <c r="AN63" s="1"/>
  <c r="AM17"/>
  <c r="AN17" s="1"/>
  <c r="AM59"/>
  <c r="AM86"/>
  <c r="AM11"/>
  <c r="AN11" s="1"/>
  <c r="AM61"/>
  <c r="AN61" s="1"/>
  <c r="AM49"/>
  <c r="AM85"/>
  <c r="AM102"/>
  <c r="AN102" s="1"/>
  <c r="AM53"/>
  <c r="AN53" s="1"/>
  <c r="AM7"/>
  <c r="AM27"/>
  <c r="AM36"/>
  <c r="AN36" s="1"/>
  <c r="AM94"/>
  <c r="AN94" s="1"/>
  <c r="AM46"/>
  <c r="AM66"/>
  <c r="AM68"/>
  <c r="AN68" s="1"/>
  <c r="AM8"/>
  <c r="AN8" s="1"/>
  <c r="AM25"/>
  <c r="AM70"/>
  <c r="AM48"/>
  <c r="AN48" s="1"/>
  <c r="AM80"/>
  <c r="AN80" s="1"/>
  <c r="AM28"/>
  <c r="AM65"/>
  <c r="AM77"/>
  <c r="AN77" s="1"/>
  <c r="AM56"/>
  <c r="AN56" s="1"/>
  <c r="AM95"/>
  <c r="AM40"/>
  <c r="AM107"/>
  <c r="AN107" s="1"/>
  <c r="AM73"/>
  <c r="AN73" s="1"/>
  <c r="AM58"/>
  <c r="AM62"/>
  <c r="AM20"/>
  <c r="AN20" s="1"/>
  <c r="AM47"/>
  <c r="AN47" s="1"/>
  <c r="AM97"/>
  <c r="AM75"/>
  <c r="AM104"/>
  <c r="AM91"/>
  <c r="AN91" s="1"/>
  <c r="AM15"/>
  <c r="AM54"/>
  <c r="AM14"/>
  <c r="AM83"/>
  <c r="AN83" s="1"/>
  <c r="AM18"/>
  <c r="AM39"/>
  <c r="AM99"/>
  <c r="AM106"/>
  <c r="AN106" s="1"/>
  <c r="AM84"/>
  <c r="AM6"/>
  <c r="AM50"/>
  <c r="AM19"/>
  <c r="AJ5" i="3"/>
  <c r="AJ6"/>
  <c r="AJ7"/>
  <c r="AJ8"/>
  <c r="AJ9"/>
  <c r="AJ10"/>
  <c r="AJ11"/>
  <c r="AJ12"/>
  <c r="AJ13"/>
  <c r="AJ14"/>
  <c r="AJ15"/>
  <c r="AJ16"/>
  <c r="AJ17"/>
  <c r="AJ18"/>
  <c r="AJ19"/>
  <c r="AJ20"/>
  <c r="AJ21"/>
  <c r="AJ22"/>
  <c r="AJ23"/>
  <c r="AJ24"/>
  <c r="AJ25"/>
  <c r="AJ26"/>
  <c r="AJ27"/>
  <c r="AJ28"/>
  <c r="AJ29"/>
  <c r="AJ30"/>
  <c r="AJ31"/>
  <c r="AJ32"/>
  <c r="AJ33"/>
  <c r="AJ34"/>
  <c r="AJ35"/>
  <c r="AJ36"/>
  <c r="AJ37"/>
  <c r="AJ38"/>
  <c r="AJ39"/>
  <c r="AJ40"/>
  <c r="AJ41"/>
  <c r="AJ42"/>
  <c r="AJ43"/>
  <c r="AJ44"/>
  <c r="AJ45"/>
  <c r="AJ46"/>
  <c r="AJ47"/>
  <c r="AJ48"/>
  <c r="AJ49"/>
  <c r="AJ50"/>
  <c r="AJ51"/>
  <c r="AJ52"/>
  <c r="AJ53"/>
  <c r="AJ54"/>
  <c r="AJ55"/>
  <c r="AJ56"/>
  <c r="AJ57"/>
  <c r="AJ58"/>
  <c r="AJ59"/>
  <c r="AJ60"/>
  <c r="AJ61"/>
  <c r="AJ62"/>
  <c r="AJ63"/>
  <c r="AJ64"/>
  <c r="AJ65"/>
  <c r="AJ66"/>
  <c r="AJ67"/>
  <c r="AJ68"/>
  <c r="AJ69"/>
  <c r="AJ70"/>
  <c r="AJ71"/>
  <c r="AJ72"/>
  <c r="AJ73"/>
  <c r="AJ74"/>
  <c r="AJ75"/>
  <c r="AJ76"/>
  <c r="AJ77"/>
  <c r="AJ78"/>
  <c r="AJ79"/>
  <c r="AJ80"/>
  <c r="AJ81"/>
  <c r="AJ82"/>
  <c r="AJ83"/>
  <c r="AJ84"/>
  <c r="AJ85"/>
  <c r="AJ86"/>
  <c r="AJ87"/>
  <c r="AJ88"/>
  <c r="AJ89"/>
  <c r="AJ90"/>
  <c r="AJ91"/>
  <c r="AJ92"/>
  <c r="AJ93"/>
  <c r="AJ94"/>
  <c r="AJ95"/>
  <c r="AJ96"/>
  <c r="AJ97"/>
  <c r="AJ98"/>
  <c r="AJ99"/>
  <c r="AJ100"/>
  <c r="AJ101"/>
  <c r="AJ102"/>
  <c r="AJ103"/>
  <c r="AJ104"/>
  <c r="AJ105"/>
  <c r="AJ106"/>
  <c r="AJ107"/>
  <c r="AJ108"/>
  <c r="AJ109"/>
  <c r="AJ4"/>
  <c r="AK120" i="2"/>
  <c r="C111" i="3"/>
  <c r="AA110"/>
  <c r="AK11" i="2"/>
  <c r="AK10"/>
  <c r="AK12"/>
  <c r="AK13"/>
  <c r="AK15"/>
  <c r="AK16"/>
  <c r="AK17"/>
  <c r="AK18"/>
  <c r="AK19"/>
  <c r="AK20"/>
  <c r="AK21"/>
  <c r="AK22"/>
  <c r="AK24"/>
  <c r="AK25"/>
  <c r="AK26"/>
  <c r="AK27"/>
  <c r="AK28"/>
  <c r="AK29"/>
  <c r="AN29" s="1"/>
  <c r="AK30"/>
  <c r="AK31"/>
  <c r="AK32"/>
  <c r="AK33"/>
  <c r="AK34"/>
  <c r="AK35"/>
  <c r="AK36"/>
  <c r="AK37"/>
  <c r="AN39"/>
  <c r="AK40"/>
  <c r="AK41"/>
  <c r="AN41" s="1"/>
  <c r="AK42"/>
  <c r="AK43"/>
  <c r="AK44"/>
  <c r="AK46"/>
  <c r="AK47"/>
  <c r="AK48"/>
  <c r="AK49"/>
  <c r="AK50"/>
  <c r="AK51"/>
  <c r="AN51" s="1"/>
  <c r="AK52"/>
  <c r="AK53"/>
  <c r="AK54"/>
  <c r="AN54" s="1"/>
  <c r="AK55"/>
  <c r="AN55" s="1"/>
  <c r="AK56"/>
  <c r="AK57"/>
  <c r="AK58"/>
  <c r="AK59"/>
  <c r="AK60"/>
  <c r="AK61"/>
  <c r="AK62"/>
  <c r="AK63"/>
  <c r="AK64"/>
  <c r="AN64" s="1"/>
  <c r="AK65"/>
  <c r="AK66"/>
  <c r="AK67"/>
  <c r="AK68"/>
  <c r="AK69"/>
  <c r="AK70"/>
  <c r="AK71"/>
  <c r="AK72"/>
  <c r="AK73"/>
  <c r="AK74"/>
  <c r="AK75"/>
  <c r="AK76"/>
  <c r="AK78"/>
  <c r="AK79"/>
  <c r="AK80"/>
  <c r="AK81"/>
  <c r="AK82"/>
  <c r="AK83"/>
  <c r="AK84"/>
  <c r="AK85"/>
  <c r="AK86"/>
  <c r="AK87"/>
  <c r="AK88"/>
  <c r="AK89"/>
  <c r="AK90"/>
  <c r="AK91"/>
  <c r="AK92"/>
  <c r="AK93"/>
  <c r="AK94"/>
  <c r="AK95"/>
  <c r="AK97"/>
  <c r="AK98"/>
  <c r="AK99"/>
  <c r="AK100"/>
  <c r="AK102"/>
  <c r="AK103"/>
  <c r="AK104"/>
  <c r="AK105"/>
  <c r="AK106"/>
  <c r="AK107"/>
  <c r="AK109"/>
  <c r="AK110"/>
  <c r="AK111"/>
  <c r="AK112"/>
  <c r="AK113"/>
  <c r="AK114"/>
  <c r="AK115"/>
  <c r="AK116"/>
  <c r="AK117"/>
  <c r="AK119"/>
  <c r="AK9"/>
  <c r="AN20" l="1"/>
  <c r="AN12"/>
  <c r="AO121"/>
  <c r="AK121"/>
  <c r="AO99" i="4"/>
  <c r="AO14"/>
  <c r="AN50"/>
  <c r="AO50" s="1"/>
  <c r="AN104"/>
  <c r="AO104" s="1"/>
  <c r="AO19"/>
  <c r="AO13"/>
  <c r="AO74"/>
  <c r="AO40"/>
  <c r="AO27"/>
  <c r="AO41"/>
  <c r="AO45"/>
  <c r="AO81"/>
  <c r="AN19"/>
  <c r="AN81"/>
  <c r="AN35"/>
  <c r="AO35" s="1"/>
  <c r="AN101"/>
  <c r="AO101" s="1"/>
  <c r="AN12"/>
  <c r="AO12" s="1"/>
  <c r="AN45"/>
  <c r="AN21"/>
  <c r="AO21" s="1"/>
  <c r="AN24"/>
  <c r="AO24" s="1"/>
  <c r="AN96"/>
  <c r="AO96" s="1"/>
  <c r="AN33"/>
  <c r="AO33" s="1"/>
  <c r="AN82"/>
  <c r="AO82" s="1"/>
  <c r="AN100"/>
  <c r="AO100" s="1"/>
  <c r="AN72"/>
  <c r="AO72" s="1"/>
  <c r="AN41"/>
  <c r="AN79"/>
  <c r="AO79" s="1"/>
  <c r="AN86"/>
  <c r="AO86" s="1"/>
  <c r="AN85"/>
  <c r="AO85" s="1"/>
  <c r="AN27"/>
  <c r="AN66"/>
  <c r="AO66" s="1"/>
  <c r="AN70"/>
  <c r="AO70" s="1"/>
  <c r="AN65"/>
  <c r="AO65" s="1"/>
  <c r="AN40"/>
  <c r="AN62"/>
  <c r="AO62" s="1"/>
  <c r="AO5"/>
  <c r="AO60"/>
  <c r="AO98"/>
  <c r="AO90"/>
  <c r="AO3"/>
  <c r="AO69"/>
  <c r="AO109"/>
  <c r="AO30"/>
  <c r="AO103"/>
  <c r="AO57"/>
  <c r="AO32"/>
  <c r="AO17"/>
  <c r="AO61"/>
  <c r="AO53"/>
  <c r="AO94"/>
  <c r="AO8"/>
  <c r="AO80"/>
  <c r="AO56"/>
  <c r="AO73"/>
  <c r="AO47"/>
  <c r="AO91"/>
  <c r="AO83"/>
  <c r="AO106"/>
  <c r="AN75"/>
  <c r="AO75" s="1"/>
  <c r="AN54"/>
  <c r="AO54" s="1"/>
  <c r="AN39"/>
  <c r="AO39" s="1"/>
  <c r="AN6"/>
  <c r="AO6" s="1"/>
  <c r="AN87"/>
  <c r="AO87" s="1"/>
  <c r="AN55"/>
  <c r="AO55" s="1"/>
  <c r="AN105"/>
  <c r="AO105" s="1"/>
  <c r="AN38"/>
  <c r="AO38" s="1"/>
  <c r="AN10"/>
  <c r="AO10" s="1"/>
  <c r="AN78"/>
  <c r="AO78" s="1"/>
  <c r="AN74"/>
  <c r="AN92"/>
  <c r="AO92" s="1"/>
  <c r="AN52"/>
  <c r="AO52" s="1"/>
  <c r="AN76"/>
  <c r="AO76" s="1"/>
  <c r="AN13"/>
  <c r="AN42"/>
  <c r="AO42" s="1"/>
  <c r="AN26"/>
  <c r="AO26" s="1"/>
  <c r="AN37"/>
  <c r="AO37" s="1"/>
  <c r="AN59"/>
  <c r="AO59" s="1"/>
  <c r="AN49"/>
  <c r="AO49" s="1"/>
  <c r="AN7"/>
  <c r="AO7" s="1"/>
  <c r="AN46"/>
  <c r="AO46" s="1"/>
  <c r="AN25"/>
  <c r="AO25" s="1"/>
  <c r="AN28"/>
  <c r="AO28" s="1"/>
  <c r="AN95"/>
  <c r="AO95" s="1"/>
  <c r="AN58"/>
  <c r="AO58" s="1"/>
  <c r="AO29"/>
  <c r="AO89"/>
  <c r="AO23"/>
  <c r="AO71"/>
  <c r="AO31"/>
  <c r="AO51"/>
  <c r="AO22"/>
  <c r="AO43"/>
  <c r="AO67"/>
  <c r="AO4"/>
  <c r="AO34"/>
  <c r="AO108"/>
  <c r="AO9"/>
  <c r="AO64"/>
  <c r="AO63"/>
  <c r="AO11"/>
  <c r="AO102"/>
  <c r="AO36"/>
  <c r="AO68"/>
  <c r="AO48"/>
  <c r="AO77"/>
  <c r="AO107"/>
  <c r="AO20"/>
  <c r="AN97"/>
  <c r="AO97" s="1"/>
  <c r="AN15"/>
  <c r="AO15" s="1"/>
  <c r="AN18"/>
  <c r="AO18" s="1"/>
  <c r="AN84"/>
  <c r="AO84" s="1"/>
  <c r="AM121" i="2" l="1"/>
</calcChain>
</file>

<file path=xl/sharedStrings.xml><?xml version="1.0" encoding="utf-8"?>
<sst xmlns="http://schemas.openxmlformats.org/spreadsheetml/2006/main" count="1727" uniqueCount="385">
  <si>
    <t>BỘ QUÔC PHÒNG</t>
  </si>
  <si>
    <t>CỘNG HÒA XÃ HỘI CHỦ NGHĨA VIỆT NAM</t>
  </si>
  <si>
    <t>HỌC VIỆN KỸ THUẬT QUÂN SỰ</t>
  </si>
  <si>
    <t>Độc lập - Tự do - Hạnh phúc</t>
  </si>
  <si>
    <t>----------o0o----------</t>
  </si>
  <si>
    <t>DANH SÁCH  LỚP MÔN HỌC</t>
  </si>
  <si>
    <t> Môn học: </t>
  </si>
  <si>
    <r>
      <t> </t>
    </r>
    <r>
      <rPr>
        <b/>
        <sz val="10"/>
        <color theme="1"/>
        <rFont val="Calibri"/>
        <family val="2"/>
        <scheme val="minor"/>
      </rPr>
      <t>Cơ sở dữ liệu</t>
    </r>
  </si>
  <si>
    <t> Mã lớp môn học:</t>
  </si>
  <si>
    <r>
      <t> </t>
    </r>
    <r>
      <rPr>
        <b/>
        <sz val="10"/>
        <color theme="1"/>
        <rFont val="Calibri"/>
        <family val="2"/>
        <scheme val="minor"/>
      </rPr>
      <t>12321151 4</t>
    </r>
  </si>
  <si>
    <t> Số tín chỉ:</t>
  </si>
  <si>
    <t> 4</t>
  </si>
  <si>
    <r>
      <t xml:space="preserve"> Thứ - Tiết:  </t>
    </r>
    <r>
      <rPr>
        <b/>
        <sz val="10"/>
        <color theme="1"/>
        <rFont val="Calibri"/>
        <family val="2"/>
        <scheme val="minor"/>
      </rPr>
      <t>6, 1 - 34, 4 - 5</t>
    </r>
  </si>
  <si>
    <t> Giảng đường:</t>
  </si>
  <si>
    <t> H9 9402,H9 9402</t>
  </si>
  <si>
    <t>STT</t>
  </si>
  <si>
    <t xml:space="preserve">Mã SV </t>
  </si>
  <si>
    <t xml:space="preserve">Họ và tên </t>
  </si>
  <si>
    <t xml:space="preserve">Ngày sinh </t>
  </si>
  <si>
    <t>Lớp khóa học</t>
  </si>
  <si>
    <t>Ghi chú</t>
  </si>
  <si>
    <t>NGUYỄN ĐỨC ANH</t>
  </si>
  <si>
    <t>MMT15</t>
  </si>
  <si>
    <t>NGUYỄN TRỌNG QUANG ANH</t>
  </si>
  <si>
    <t>NGUYỄN VIỆT ANH</t>
  </si>
  <si>
    <t>29/01/1998</t>
  </si>
  <si>
    <t>PHẠM MAI ANH</t>
  </si>
  <si>
    <t>HTTT15</t>
  </si>
  <si>
    <t>PHẠM THỊ KIM ANH</t>
  </si>
  <si>
    <t>27/08/1998</t>
  </si>
  <si>
    <t>TRẦN TIẾN ANH</t>
  </si>
  <si>
    <t>TRỊNH THỊ KIM ANH</t>
  </si>
  <si>
    <t>CNTT15</t>
  </si>
  <si>
    <t>VŨ VIỆT ANH</t>
  </si>
  <si>
    <t>28/04/1998</t>
  </si>
  <si>
    <t>VŨ NGỌC BÁCH</t>
  </si>
  <si>
    <t>HÀ THỊ KIM BIÊN</t>
  </si>
  <si>
    <t>31/08/1998</t>
  </si>
  <si>
    <t>BÙI VĂN CHÍ</t>
  </si>
  <si>
    <t>18/10/1997</t>
  </si>
  <si>
    <t>HOÀNG THỊ CHUNG</t>
  </si>
  <si>
    <t>NGUYỄN THÀNH CHUNG</t>
  </si>
  <si>
    <t>15/04/1998</t>
  </si>
  <si>
    <t>LÊ THÀNH CÔNG</t>
  </si>
  <si>
    <t>LÊ TIẾN CÔNG</t>
  </si>
  <si>
    <t>22/09/1998</t>
  </si>
  <si>
    <t>VŨ VIỆT CƯỜNG</t>
  </si>
  <si>
    <t>13/02/1998</t>
  </si>
  <si>
    <t>KTPM15</t>
  </si>
  <si>
    <t>NGUYỄN THỊ MAI DUNG</t>
  </si>
  <si>
    <t>22/12/1998</t>
  </si>
  <si>
    <t>NGUYỄN ANH DŨNG</t>
  </si>
  <si>
    <t>31/03/1998</t>
  </si>
  <si>
    <t>LÊ QUÝ DƯƠNG</t>
  </si>
  <si>
    <t>16/01/1998</t>
  </si>
  <si>
    <t>Nguyễn Tuấn Dương</t>
  </si>
  <si>
    <t>13/03/1997</t>
  </si>
  <si>
    <t>HTTT14</t>
  </si>
  <si>
    <t>TRẦN HỒNG DƯƠNG</t>
  </si>
  <si>
    <t>19/08/1998</t>
  </si>
  <si>
    <t>TRƯƠNG ĐẮC DƯƠNG</t>
  </si>
  <si>
    <t>CHU HẢI ĐĂNG</t>
  </si>
  <si>
    <t>18/01/1998</t>
  </si>
  <si>
    <t>KHMT15</t>
  </si>
  <si>
    <t>NGUYỄN HẢI ĐĂNG</t>
  </si>
  <si>
    <t>VŨ XUÂN ĐÔ</t>
  </si>
  <si>
    <t>29/03/1998</t>
  </si>
  <si>
    <t>ĐỖ THỊ HƯƠNG GIANG</t>
  </si>
  <si>
    <t>15/07/1998</t>
  </si>
  <si>
    <t>PHẠM HƯƠNG GIANG</t>
  </si>
  <si>
    <t>LÊ CÔNG HẢI</t>
  </si>
  <si>
    <t>LÊ ĐỨC HẢI</t>
  </si>
  <si>
    <t>TRIỆU THỊ MỸ HẠNH</t>
  </si>
  <si>
    <t>15/08/1998</t>
  </si>
  <si>
    <t>ĐÀO VĂN HẢO</t>
  </si>
  <si>
    <t>PHẠM THỊ TRIỆU HẢO</t>
  </si>
  <si>
    <t>VŨ HẢI HẬU</t>
  </si>
  <si>
    <t>25/09/1998</t>
  </si>
  <si>
    <t>ĐẶNG THỊ HIỀN</t>
  </si>
  <si>
    <t>24/02/1998</t>
  </si>
  <si>
    <t>Lê Hoàng Hiệp</t>
  </si>
  <si>
    <t>30/08/1996</t>
  </si>
  <si>
    <t>Học lại</t>
  </si>
  <si>
    <t>TRẦN MINH HIỆP</t>
  </si>
  <si>
    <t>27/10/1998</t>
  </si>
  <si>
    <t>BÙI MINH HIẾU</t>
  </si>
  <si>
    <t>ĐÀO MINH HIẾU</t>
  </si>
  <si>
    <t>15/11/1998</t>
  </si>
  <si>
    <t>NGUYỄN HỮU HIẾU</t>
  </si>
  <si>
    <t>NGUYỄN MINH HIẾU</t>
  </si>
  <si>
    <t>BÙI HUY HOÀNG</t>
  </si>
  <si>
    <t>ĐOÀN THẾ HOÀNG</t>
  </si>
  <si>
    <t>Lê Văn Hoàng</t>
  </si>
  <si>
    <t>17/01/1997</t>
  </si>
  <si>
    <t>VŨ HOÀNG</t>
  </si>
  <si>
    <t>TRẦN TRỌNG HUẤN</t>
  </si>
  <si>
    <t>ĐÀO THỊ HUỆ</t>
  </si>
  <si>
    <t>NGÔ BÁ HUY</t>
  </si>
  <si>
    <t>NGUYỄN QUANG HUY</t>
  </si>
  <si>
    <t>16/04/1998</t>
  </si>
  <si>
    <t>TRẦN THỊ HUYỀN</t>
  </si>
  <si>
    <t>23/08/1998</t>
  </si>
  <si>
    <t>BÙI ĐỨC HƯNG</t>
  </si>
  <si>
    <t>26/01/1998</t>
  </si>
  <si>
    <t>NGUYỄN THỊ HƯỜNG</t>
  </si>
  <si>
    <t>27/11/1998</t>
  </si>
  <si>
    <t>VŨ THỊ HƯỜNG</t>
  </si>
  <si>
    <t>NGUYỄN VĂN KHANG</t>
  </si>
  <si>
    <t>23/11/1998</t>
  </si>
  <si>
    <t>Trần Thị Lan</t>
  </si>
  <si>
    <t>DOÃN THỊ KIM LIÊN</t>
  </si>
  <si>
    <t>23/10/1998</t>
  </si>
  <si>
    <t>HOÀNG THU LIÊN</t>
  </si>
  <si>
    <t>13/10/1998</t>
  </si>
  <si>
    <t>NGUYỄN THÙY LINH</t>
  </si>
  <si>
    <t>VŨ DIỆU LINH</t>
  </si>
  <si>
    <t>VŨ QUANG LINH</t>
  </si>
  <si>
    <t>25/04/1998</t>
  </si>
  <si>
    <t>VŨ THÙY LINH</t>
  </si>
  <si>
    <t>PHẠM THỊ LOAN</t>
  </si>
  <si>
    <t>27/03/1998</t>
  </si>
  <si>
    <t>ĐỖ PHI LONG</t>
  </si>
  <si>
    <t>LÊ HOÀNG LONG</t>
  </si>
  <si>
    <t>NGUYỄN TIẾN MẠNH</t>
  </si>
  <si>
    <t>15/02/1998</t>
  </si>
  <si>
    <t>BÙI TUẤN MINH</t>
  </si>
  <si>
    <t>28/12/1998</t>
  </si>
  <si>
    <t>ĐỖ CÔNG MINH</t>
  </si>
  <si>
    <t>24/05/1997</t>
  </si>
  <si>
    <t>HOÀNG CÔNG MINH</t>
  </si>
  <si>
    <t>LÊ PHƯƠNG NAM</t>
  </si>
  <si>
    <t>22/01/1998</t>
  </si>
  <si>
    <t>Nguyễn Hoài Nam</t>
  </si>
  <si>
    <t>24/06/1997</t>
  </si>
  <si>
    <t>NGUYỄN HỮU NAM</t>
  </si>
  <si>
    <t>NGUYỄN THỊ NGÁT</t>
  </si>
  <si>
    <t>PHAN VĂN NHẬT</t>
  </si>
  <si>
    <t>15/05/1998</t>
  </si>
  <si>
    <t>ĐỖ HỒNG NHỊ</t>
  </si>
  <si>
    <t>20/09/1998</t>
  </si>
  <si>
    <t>LÊ THỊ HỒNG NHUNG</t>
  </si>
  <si>
    <t>19/02/1998</t>
  </si>
  <si>
    <t>NGUYỄN THỊ NHUNG</t>
  </si>
  <si>
    <t>29/09/1998</t>
  </si>
  <si>
    <t>LÊ KIM PHI</t>
  </si>
  <si>
    <t>20/12/1997</t>
  </si>
  <si>
    <t>TRẦN QUANG PHÚ</t>
  </si>
  <si>
    <t>TRỊNH DUY PHÚC</t>
  </si>
  <si>
    <t>HẠ THỊ PHƯỢNG</t>
  </si>
  <si>
    <t>NGUYỄN MINH QUANG</t>
  </si>
  <si>
    <t>LÊ KHÁNH QUÂN</t>
  </si>
  <si>
    <t>29/10/1998</t>
  </si>
  <si>
    <t>NGUYỄN ANH QUÂN</t>
  </si>
  <si>
    <t>19/05/1998</t>
  </si>
  <si>
    <t>ĐỖ THỊ QUYÊN</t>
  </si>
  <si>
    <t>29/08/1998</t>
  </si>
  <si>
    <t>ĐẶNG VĂN SÂM</t>
  </si>
  <si>
    <t>Nguyễn Tiến Thái</t>
  </si>
  <si>
    <t>MMT14</t>
  </si>
  <si>
    <t>PHẠM DUY THÁI</t>
  </si>
  <si>
    <t>26/09/1998</t>
  </si>
  <si>
    <t>ĐẶNG VĂN THẮNG</t>
  </si>
  <si>
    <t>NGUYỄN CHIẾN THẮNG</t>
  </si>
  <si>
    <t>Nguyễn Đức Thắng</t>
  </si>
  <si>
    <t>NGUYỄN MINH THẮNG</t>
  </si>
  <si>
    <t>31/01/1995</t>
  </si>
  <si>
    <t>NGUYỄN KHÁNH THIỆN</t>
  </si>
  <si>
    <t>25/10/1998</t>
  </si>
  <si>
    <t>HOÀNG THỊ THƯƠNG</t>
  </si>
  <si>
    <t>20/04/1998</t>
  </si>
  <si>
    <t>VŨ ĐỨC TỈNH</t>
  </si>
  <si>
    <t>25/03/1997</t>
  </si>
  <si>
    <t>TRẦN THU TRANG</t>
  </si>
  <si>
    <t>28/02/1998</t>
  </si>
  <si>
    <t>HOÀNG DUY TRƯỜNG</t>
  </si>
  <si>
    <t>NGUYỄN VĂN TRƯỜNG</t>
  </si>
  <si>
    <t>TỐNG XUÂN TRƯỜNG</t>
  </si>
  <si>
    <t>24/04/1998</t>
  </si>
  <si>
    <t>Đặng Mạnh Tuấn</t>
  </si>
  <si>
    <t>NGUYỄN MINH TUẤN</t>
  </si>
  <si>
    <t>18/12/1998</t>
  </si>
  <si>
    <t>VŨ VIỆT ANH TUẤN</t>
  </si>
  <si>
    <t>18/07/1998</t>
  </si>
  <si>
    <t>Nguyễn Quang Tú</t>
  </si>
  <si>
    <t>KTPM14</t>
  </si>
  <si>
    <t>ĐỖ THANH TÙNG</t>
  </si>
  <si>
    <t>Nguyễn Huy Tùng</t>
  </si>
  <si>
    <t>NGUYỄN THANH TÙNG</t>
  </si>
  <si>
    <t>NGUYỄN VŨ MINH TÙNG</t>
  </si>
  <si>
    <t>NGUYỄN HOÀNG VIỆT</t>
  </si>
  <si>
    <t>NGỪNG K15</t>
  </si>
  <si>
    <t>NGUYỄN VĂN VINH</t>
  </si>
  <si>
    <t>- Điện thoại:</t>
  </si>
  <si>
    <t>- Đơn vị quản lý lớp môn học: </t>
  </si>
  <si>
    <t>ngày 13 tháng 8 năm 2018</t>
  </si>
  <si>
    <t>GIẢNG VIÊN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</si>
  <si>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</si>
  <si>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</si>
  <si>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</si>
  <si>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</si>
  <si>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</si>
  <si>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</si>
  <si>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</si>
  <si>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</si>
  <si>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</si>
  <si>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</si>
  <si>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</si>
  <si>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</si>
  <si>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</si>
  <si>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</si>
  <si>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</si>
  <si>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</si>
  <si>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</si>
  <si>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</si>
  <si>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</si>
  <si>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</si>
  <si>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</si>
  <si>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</si>
  <si>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</si>
  <si>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</si>
  <si>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B25</t>
  </si>
  <si>
    <t>B26</t>
  </si>
  <si>
    <t>B27</t>
  </si>
  <si>
    <t>B28</t>
  </si>
  <si>
    <t>B29</t>
  </si>
  <si>
    <t>B30</t>
  </si>
  <si>
    <t>CP</t>
  </si>
  <si>
    <t>Tên thành viên</t>
  </si>
  <si>
    <t xml:space="preserve">Lớp </t>
  </si>
  <si>
    <t>Đề tài</t>
  </si>
  <si>
    <t>Phạm Thị Triệu Hảo</t>
  </si>
  <si>
    <t>CNTT 15</t>
  </si>
  <si>
    <t>Vũ Quang Linh ( Leader )</t>
  </si>
  <si>
    <t>Đào Văn Hảo</t>
  </si>
  <si>
    <t xml:space="preserve">Bùi Văn Chí </t>
  </si>
  <si>
    <t>Hoàng Thị Thương</t>
  </si>
  <si>
    <t>Bùi Minh Hiếu</t>
  </si>
  <si>
    <t>Nguyễn Thanh Tùng</t>
  </si>
  <si>
    <t>KHMT 15</t>
  </si>
  <si>
    <t>Nguyễn Văn Trường</t>
  </si>
  <si>
    <t>Đào Minh Hiếu</t>
  </si>
  <si>
    <t>MMT 15</t>
  </si>
  <si>
    <t>Nguyễn Hải Đăng</t>
  </si>
  <si>
    <t>Lê Khánh Quân</t>
  </si>
  <si>
    <t>Nguyễn Thành Chung</t>
  </si>
  <si>
    <t>Nguyễn Văn Khang</t>
  </si>
  <si>
    <t>Lê Thành Công</t>
  </si>
  <si>
    <t>Đặng Văn Thắng</t>
  </si>
  <si>
    <t>Đỗ Thanh Tùng</t>
  </si>
  <si>
    <t>Đỗ Hồng Nhị</t>
  </si>
  <si>
    <t>Trần Thu Trang</t>
  </si>
  <si>
    <t>Đào Thị Huệ</t>
  </si>
  <si>
    <t>Nguyễn Thị Mai Dung</t>
  </si>
  <si>
    <t>Phạm Thị Loan</t>
  </si>
  <si>
    <t>Nguyễn Thùy Linh</t>
  </si>
  <si>
    <t>Nguyễn Thị Ngát</t>
  </si>
  <si>
    <t>Nguyễn Vũ Minh Tùng</t>
  </si>
  <si>
    <t>Nguyễn Hữu Hiếu</t>
  </si>
  <si>
    <t>Doãn Thị Kim Liên</t>
  </si>
  <si>
    <t>Nguyễn Thị Nhung</t>
  </si>
  <si>
    <t>KTPM 15</t>
  </si>
  <si>
    <t>Nguyễn Tiến Mạnh</t>
  </si>
  <si>
    <t xml:space="preserve">Lê Công Hải </t>
  </si>
  <si>
    <t>Trịnh Duy Phúc</t>
  </si>
  <si>
    <t>Vũ Xuân Đô</t>
  </si>
  <si>
    <t>Quản lý phòng máy</t>
  </si>
  <si>
    <t>Vũ Thị Hường</t>
  </si>
  <si>
    <t>HTTT 15</t>
  </si>
  <si>
    <t>Phạm Mai Anh</t>
  </si>
  <si>
    <t>Nguyễn Anh Quân</t>
  </si>
  <si>
    <t>HTTT 14</t>
  </si>
  <si>
    <t>Đồng Quang Minh</t>
  </si>
  <si>
    <t>Bùi Tuấn Minh</t>
  </si>
  <si>
    <t>Nguyễn Khánh Thiện</t>
  </si>
  <si>
    <t>Phạm Hương Giang</t>
  </si>
  <si>
    <t>Phạm Thị Kim Anh</t>
  </si>
  <si>
    <t>Trần Thị Huyền</t>
  </si>
  <si>
    <t>Nguyễn Minh Tuấn</t>
  </si>
  <si>
    <t>Nguyễn Minh Quang</t>
  </si>
  <si>
    <t>Nguyễn Thị Hường</t>
  </si>
  <si>
    <t>Vũ Thùy Linh</t>
  </si>
  <si>
    <t>Hà Thị Kim Biên</t>
  </si>
  <si>
    <t>Đỗ Thị Quyên</t>
  </si>
  <si>
    <t>Vũ Diệu Linh</t>
  </si>
  <si>
    <t>Chu Hải Đăng</t>
  </si>
  <si>
    <t>Đỗ Phi Long</t>
  </si>
  <si>
    <t>Trần Quang Phú</t>
  </si>
  <si>
    <t>Trần Minh Hiệp</t>
  </si>
  <si>
    <t>Lê Hoàng Long</t>
  </si>
  <si>
    <t>Nguyễn Minh Hiếu</t>
  </si>
  <si>
    <t>Đỗ Thị Hương Giang</t>
  </si>
  <si>
    <t>Hoàng Thu Liên</t>
  </si>
  <si>
    <t>Nguyễn Hữu Nam</t>
  </si>
  <si>
    <t>Bùi Huy Hoàng</t>
  </si>
  <si>
    <t>Vũ Việt Anh Tuấn</t>
  </si>
  <si>
    <t>Nguyễn Hoàng Việt</t>
  </si>
  <si>
    <t>Hoàng Thị Chung</t>
  </si>
  <si>
    <t>Triệu Thị Mỹ Hạnh</t>
  </si>
  <si>
    <t>Đặng Thị Hiền</t>
  </si>
  <si>
    <t>Hạ Thị Phượng</t>
  </si>
  <si>
    <t>Lê Thị Hồng Nhung</t>
  </si>
  <si>
    <t>Nguyễn Văn Vinh</t>
  </si>
  <si>
    <t>Nguyễn Trọng Quang Anh</t>
  </si>
  <si>
    <t>Vũ Hải Hậu</t>
  </si>
  <si>
    <t>Nguyễn Quang Huy</t>
  </si>
  <si>
    <t>Hoàng Công Minh</t>
  </si>
  <si>
    <t>Đỗ Công Minh</t>
  </si>
  <si>
    <t>Vũ Đức Tỉnh</t>
  </si>
  <si>
    <t>Nguyễn Chiến Thắng</t>
  </si>
  <si>
    <t>Nguyễn Đức Anh</t>
  </si>
  <si>
    <t>V</t>
  </si>
  <si>
    <t>Đoàn Thế Hoàng</t>
  </si>
  <si>
    <t>Trần Hồng Dương</t>
  </si>
  <si>
    <t>Phan Văn Nhật</t>
  </si>
  <si>
    <t>Phạm Duy Thái</t>
  </si>
  <si>
    <t>Lê Quý Dương</t>
  </si>
  <si>
    <t>Nguyễn Anh Dũng</t>
  </si>
  <si>
    <t>Trần Trọng Huấn</t>
  </si>
  <si>
    <t>Quản lý câu lạc bộ bóng đá</t>
  </si>
  <si>
    <t>Quản lý phòng khám đa khoa</t>
  </si>
  <si>
    <t>Quản lý nhà hàng</t>
  </si>
  <si>
    <t>Quản lý cửa hàng bán đồ ăn nhanh</t>
  </si>
  <si>
    <t>Lê Kim Phi</t>
  </si>
  <si>
    <t>Hoàng Duy Trường</t>
  </si>
  <si>
    <t>Ngô Bá Huy</t>
  </si>
  <si>
    <t>Vũ Hoàng</t>
  </si>
  <si>
    <t>Vũ Ngọc Bách</t>
  </si>
  <si>
    <t>Trần Mạnh Hiệp</t>
  </si>
  <si>
    <t>Quản lý khu vui chơi giải trí</t>
  </si>
  <si>
    <t>Quản lý học sinh THPT</t>
  </si>
  <si>
    <t>Quản lý khách sạn</t>
  </si>
  <si>
    <t>Vũ Việt Anh</t>
  </si>
  <si>
    <t>KTPM 14</t>
  </si>
  <si>
    <t>Bùi Đức Hưng</t>
  </si>
  <si>
    <t>Lê Phương Nam</t>
  </si>
  <si>
    <t>Trương Đắc Dương</t>
  </si>
  <si>
    <t>Trịnh Kim Anh</t>
  </si>
  <si>
    <t>Vũ Việt Cường</t>
  </si>
  <si>
    <t>Vũ Việt Phương</t>
  </si>
  <si>
    <t>Đặng Văn Sâm</t>
  </si>
  <si>
    <t>Lê Đức Hải</t>
  </si>
  <si>
    <t>Quản lý trung tâm Gym</t>
  </si>
  <si>
    <t>Nhóm</t>
  </si>
  <si>
    <t>Quản lý bán nhập hàng</t>
  </si>
  <si>
    <t>Quản lý nghiên cứu khoa học trong trường đại học</t>
  </si>
  <si>
    <t>Quản lý mượn trả sách trong thư viện</t>
  </si>
  <si>
    <t>Quản lý giảng đường</t>
  </si>
  <si>
    <t>Quản lý thu học phí sinh viên</t>
  </si>
  <si>
    <t>DANH SÁCH NHÓM MÔN CƠ SỞ DỮ LiỆU</t>
  </si>
  <si>
    <t>TX1</t>
  </si>
  <si>
    <t>Quản lý quán café</t>
  </si>
  <si>
    <t>Nguyễn Việt Anh</t>
  </si>
  <si>
    <t>M(-0.5)</t>
  </si>
  <si>
    <t>Quản lý bán hàng</t>
  </si>
  <si>
    <t>CHUYEN LOP</t>
  </si>
  <si>
    <t>MTT(-1)</t>
  </si>
  <si>
    <t>M(-1)</t>
  </si>
  <si>
    <t>Chuyển sang quan lý thư viện</t>
  </si>
  <si>
    <t>NC(-0.5)</t>
  </si>
  <si>
    <t>PHẠM NĂNG HẢI ko có</t>
  </si>
  <si>
    <t>TRẦN MẠNH HIỆP CT</t>
  </si>
  <si>
    <t>NGUYỄN CÔNG VINH ko co</t>
  </si>
  <si>
    <t>Chưa khớp  giữa ER và  mô hình dữ liệu, cần làm lại mô hình dl</t>
  </si>
  <si>
    <t>Điểm BTL</t>
  </si>
  <si>
    <t>Phải sửa dữ liệu</t>
  </si>
  <si>
    <t>LÀM LẠI MÔ HÌNH DỮ LiỆU</t>
  </si>
  <si>
    <t>M</t>
  </si>
  <si>
    <t>ho</t>
  </si>
  <si>
    <t>dem</t>
  </si>
  <si>
    <t>ten</t>
  </si>
  <si>
    <t>A Hợi 986013355</t>
  </si>
  <si>
    <t>chị anh 01277663988</t>
  </si>
  <si>
    <t>CC</t>
  </si>
  <si>
    <t>Muon0.5</t>
  </si>
  <si>
    <t>Muon1</t>
  </si>
  <si>
    <t>ct</t>
  </si>
  <si>
    <t>Bùi Văn Chí</t>
  </si>
  <si>
    <t>Lê Công Hải</t>
  </si>
  <si>
    <t>Vũ Quang Linh</t>
  </si>
  <si>
    <t>DĐỒNG QUANG MINH</t>
  </si>
  <si>
    <t>CT</t>
  </si>
  <si>
    <t>ĐiỂM CC</t>
  </si>
  <si>
    <t>ĐiỂM TX</t>
  </si>
  <si>
    <t>ĐÃ SỬA CC +1</t>
  </si>
  <si>
    <t>DA SUA ĐiỂM CC</t>
  </si>
</sst>
</file>

<file path=xl/styles.xml><?xml version="1.0" encoding="utf-8"?>
<styleSheet xmlns="http://schemas.openxmlformats.org/spreadsheetml/2006/main">
  <fonts count="2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b/>
      <sz val="9"/>
      <color rgb="FF000000"/>
      <name val="Calibri"/>
      <family val="2"/>
      <scheme val="minor"/>
    </font>
    <font>
      <sz val="6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6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sz val="10"/>
      <color rgb="FFFF0000"/>
      <name val="Calibri"/>
      <family val="2"/>
      <scheme val="minor"/>
    </font>
    <font>
      <sz val="11"/>
      <name val="Calibri"/>
      <family val="2"/>
      <scheme val="minor"/>
    </font>
    <font>
      <sz val="9"/>
      <color rgb="FF000000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CBEE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7">
    <xf numFmtId="0" fontId="0" fillId="0" borderId="0" xfId="0"/>
    <xf numFmtId="0" fontId="18" fillId="0" borderId="0" xfId="0" applyFont="1" applyAlignment="1">
      <alignment wrapText="1"/>
    </xf>
    <xf numFmtId="0" fontId="18" fillId="0" borderId="0" xfId="0" applyFont="1"/>
    <xf numFmtId="0" fontId="24" fillId="33" borderId="10" xfId="0" applyFont="1" applyFill="1" applyBorder="1" applyAlignment="1">
      <alignment horizontal="center" wrapText="1"/>
    </xf>
    <xf numFmtId="0" fontId="18" fillId="0" borderId="10" xfId="0" applyFont="1" applyBorder="1" applyAlignment="1">
      <alignment horizontal="center" wrapText="1"/>
    </xf>
    <xf numFmtId="0" fontId="18" fillId="0" borderId="10" xfId="0" applyFont="1" applyBorder="1" applyAlignment="1">
      <alignment wrapText="1"/>
    </xf>
    <xf numFmtId="14" fontId="18" fillId="0" borderId="10" xfId="0" applyNumberFormat="1" applyFont="1" applyBorder="1" applyAlignment="1">
      <alignment wrapText="1"/>
    </xf>
    <xf numFmtId="0" fontId="24" fillId="33" borderId="12" xfId="0" applyFont="1" applyFill="1" applyBorder="1" applyAlignment="1">
      <alignment horizontal="center" wrapText="1"/>
    </xf>
    <xf numFmtId="0" fontId="0" fillId="0" borderId="12" xfId="0" applyBorder="1" applyAlignment="1">
      <alignment wrapText="1"/>
    </xf>
    <xf numFmtId="0" fontId="18" fillId="0" borderId="12" xfId="0" applyFont="1" applyBorder="1" applyAlignment="1">
      <alignment wrapText="1"/>
    </xf>
    <xf numFmtId="0" fontId="0" fillId="0" borderId="11" xfId="0" applyBorder="1"/>
    <xf numFmtId="0" fontId="0" fillId="34" borderId="0" xfId="0" applyFill="1"/>
    <xf numFmtId="0" fontId="0" fillId="34" borderId="11" xfId="0" applyFill="1" applyBorder="1"/>
    <xf numFmtId="0" fontId="0" fillId="35" borderId="0" xfId="0" applyFill="1"/>
    <xf numFmtId="0" fontId="0" fillId="35" borderId="11" xfId="0" applyFill="1" applyBorder="1"/>
    <xf numFmtId="0" fontId="16" fillId="0" borderId="11" xfId="0" applyFont="1" applyBorder="1" applyAlignment="1">
      <alignment horizontal="center" vertical="center"/>
    </xf>
    <xf numFmtId="0" fontId="0" fillId="0" borderId="11" xfId="0" applyFill="1" applyBorder="1"/>
    <xf numFmtId="0" fontId="0" fillId="0" borderId="11" xfId="0" applyBorder="1" applyAlignment="1"/>
    <xf numFmtId="0" fontId="0" fillId="36" borderId="0" xfId="0" applyFill="1"/>
    <xf numFmtId="0" fontId="0" fillId="36" borderId="11" xfId="0" applyFill="1" applyBorder="1"/>
    <xf numFmtId="0" fontId="0" fillId="36" borderId="11" xfId="0" applyFill="1" applyBorder="1" applyAlignment="1"/>
    <xf numFmtId="0" fontId="16" fillId="0" borderId="11" xfId="0" applyFont="1" applyBorder="1"/>
    <xf numFmtId="0" fontId="16" fillId="0" borderId="0" xfId="0" applyFont="1"/>
    <xf numFmtId="0" fontId="16" fillId="34" borderId="11" xfId="0" applyFont="1" applyFill="1" applyBorder="1"/>
    <xf numFmtId="0" fontId="0" fillId="35" borderId="13" xfId="0" applyFill="1" applyBorder="1"/>
    <xf numFmtId="0" fontId="16" fillId="35" borderId="11" xfId="0" applyFont="1" applyFill="1" applyBorder="1"/>
    <xf numFmtId="0" fontId="18" fillId="34" borderId="10" xfId="0" applyFont="1" applyFill="1" applyBorder="1" applyAlignment="1">
      <alignment horizontal="center" wrapText="1"/>
    </xf>
    <xf numFmtId="0" fontId="18" fillId="34" borderId="10" xfId="0" applyFont="1" applyFill="1" applyBorder="1" applyAlignment="1">
      <alignment wrapText="1"/>
    </xf>
    <xf numFmtId="0" fontId="0" fillId="34" borderId="12" xfId="0" applyFill="1" applyBorder="1" applyAlignment="1">
      <alignment wrapText="1"/>
    </xf>
    <xf numFmtId="14" fontId="18" fillId="34" borderId="10" xfId="0" applyNumberFormat="1" applyFont="1" applyFill="1" applyBorder="1" applyAlignment="1">
      <alignment wrapText="1"/>
    </xf>
    <xf numFmtId="0" fontId="26" fillId="0" borderId="10" xfId="0" applyFont="1" applyBorder="1" applyAlignment="1">
      <alignment horizontal="center" wrapText="1"/>
    </xf>
    <xf numFmtId="0" fontId="26" fillId="0" borderId="10" xfId="0" applyFont="1" applyBorder="1" applyAlignment="1">
      <alignment wrapText="1"/>
    </xf>
    <xf numFmtId="0" fontId="14" fillId="0" borderId="12" xfId="0" applyFont="1" applyBorder="1" applyAlignment="1">
      <alignment wrapText="1"/>
    </xf>
    <xf numFmtId="0" fontId="14" fillId="0" borderId="11" xfId="0" applyFont="1" applyBorder="1"/>
    <xf numFmtId="0" fontId="14" fillId="35" borderId="11" xfId="0" applyFont="1" applyFill="1" applyBorder="1"/>
    <xf numFmtId="0" fontId="14" fillId="34" borderId="11" xfId="0" applyFont="1" applyFill="1" applyBorder="1"/>
    <xf numFmtId="0" fontId="14" fillId="0" borderId="0" xfId="0" applyFont="1"/>
    <xf numFmtId="0" fontId="18" fillId="35" borderId="10" xfId="0" applyFont="1" applyFill="1" applyBorder="1" applyAlignment="1">
      <alignment horizontal="center" wrapText="1"/>
    </xf>
    <xf numFmtId="0" fontId="18" fillId="35" borderId="10" xfId="0" applyFont="1" applyFill="1" applyBorder="1" applyAlignment="1">
      <alignment wrapText="1"/>
    </xf>
    <xf numFmtId="0" fontId="0" fillId="35" borderId="12" xfId="0" applyFill="1" applyBorder="1" applyAlignment="1">
      <alignment wrapText="1"/>
    </xf>
    <xf numFmtId="14" fontId="18" fillId="35" borderId="10" xfId="0" applyNumberFormat="1" applyFont="1" applyFill="1" applyBorder="1" applyAlignment="1">
      <alignment wrapText="1"/>
    </xf>
    <xf numFmtId="0" fontId="0" fillId="37" borderId="0" xfId="0" applyFill="1"/>
    <xf numFmtId="0" fontId="0" fillId="37" borderId="11" xfId="0" applyFill="1" applyBorder="1"/>
    <xf numFmtId="0" fontId="27" fillId="35" borderId="11" xfId="0" applyFont="1" applyFill="1" applyBorder="1"/>
    <xf numFmtId="0" fontId="27" fillId="0" borderId="11" xfId="0" applyFont="1" applyBorder="1"/>
    <xf numFmtId="0" fontId="27" fillId="34" borderId="11" xfId="0" applyFont="1" applyFill="1" applyBorder="1"/>
    <xf numFmtId="0" fontId="27" fillId="36" borderId="0" xfId="0" applyFont="1" applyFill="1"/>
    <xf numFmtId="0" fontId="27" fillId="36" borderId="11" xfId="0" applyFont="1" applyFill="1" applyBorder="1"/>
    <xf numFmtId="0" fontId="27" fillId="0" borderId="0" xfId="0" applyFont="1"/>
    <xf numFmtId="0" fontId="27" fillId="0" borderId="11" xfId="0" applyFont="1" applyFill="1" applyBorder="1"/>
    <xf numFmtId="0" fontId="27" fillId="0" borderId="13" xfId="0" applyFont="1" applyBorder="1"/>
    <xf numFmtId="0" fontId="27" fillId="0" borderId="13" xfId="0" applyFont="1" applyFill="1" applyBorder="1"/>
    <xf numFmtId="0" fontId="27" fillId="35" borderId="13" xfId="0" applyFont="1" applyFill="1" applyBorder="1"/>
    <xf numFmtId="0" fontId="27" fillId="34" borderId="13" xfId="0" applyFont="1" applyFill="1" applyBorder="1"/>
    <xf numFmtId="0" fontId="27" fillId="35" borderId="0" xfId="0" applyFont="1" applyFill="1"/>
    <xf numFmtId="14" fontId="26" fillId="0" borderId="10" xfId="0" applyNumberFormat="1" applyFont="1" applyBorder="1" applyAlignment="1">
      <alignment wrapText="1"/>
    </xf>
    <xf numFmtId="0" fontId="14" fillId="36" borderId="0" xfId="0" applyFont="1" applyFill="1"/>
    <xf numFmtId="0" fontId="14" fillId="36" borderId="11" xfId="0" applyFont="1" applyFill="1" applyBorder="1"/>
    <xf numFmtId="0" fontId="18" fillId="34" borderId="12" xfId="0" applyFont="1" applyFill="1" applyBorder="1" applyAlignment="1">
      <alignment wrapText="1"/>
    </xf>
    <xf numFmtId="0" fontId="26" fillId="34" borderId="10" xfId="0" applyFont="1" applyFill="1" applyBorder="1" applyAlignment="1">
      <alignment horizontal="center" wrapText="1"/>
    </xf>
    <xf numFmtId="0" fontId="26" fillId="34" borderId="10" xfId="0" applyFont="1" applyFill="1" applyBorder="1" applyAlignment="1">
      <alignment wrapText="1"/>
    </xf>
    <xf numFmtId="0" fontId="14" fillId="34" borderId="12" xfId="0" applyFont="1" applyFill="1" applyBorder="1" applyAlignment="1">
      <alignment wrapText="1"/>
    </xf>
    <xf numFmtId="0" fontId="14" fillId="34" borderId="0" xfId="0" applyFont="1" applyFill="1"/>
    <xf numFmtId="0" fontId="28" fillId="0" borderId="11" xfId="0" applyFont="1" applyBorder="1"/>
    <xf numFmtId="0" fontId="0" fillId="0" borderId="13" xfId="0" applyBorder="1"/>
    <xf numFmtId="0" fontId="27" fillId="36" borderId="13" xfId="0" applyFont="1" applyFill="1" applyBorder="1"/>
    <xf numFmtId="0" fontId="0" fillId="34" borderId="13" xfId="0" applyFill="1" applyBorder="1"/>
    <xf numFmtId="0" fontId="14" fillId="35" borderId="0" xfId="0" applyFont="1" applyFill="1"/>
    <xf numFmtId="0" fontId="27" fillId="34" borderId="0" xfId="0" applyFont="1" applyFill="1"/>
    <xf numFmtId="0" fontId="18" fillId="0" borderId="0" xfId="0" applyFont="1" applyAlignment="1">
      <alignment wrapText="1"/>
    </xf>
    <xf numFmtId="0" fontId="0" fillId="0" borderId="0" xfId="0" applyAlignment="1">
      <alignment wrapText="1"/>
    </xf>
    <xf numFmtId="0" fontId="25" fillId="0" borderId="0" xfId="0" applyFont="1" applyAlignment="1">
      <alignment horizontal="center" wrapText="1"/>
    </xf>
    <xf numFmtId="0" fontId="22" fillId="0" borderId="0" xfId="0" applyFont="1" applyAlignment="1">
      <alignment horizontal="center" wrapText="1"/>
    </xf>
    <xf numFmtId="0" fontId="23" fillId="0" borderId="0" xfId="0" applyFont="1" applyAlignment="1">
      <alignment wrapText="1"/>
    </xf>
    <xf numFmtId="0" fontId="19" fillId="0" borderId="0" xfId="0" applyFont="1" applyAlignment="1">
      <alignment horizontal="center" wrapText="1"/>
    </xf>
    <xf numFmtId="0" fontId="20" fillId="0" borderId="0" xfId="0" applyFont="1" applyAlignment="1">
      <alignment horizontal="center" wrapText="1"/>
    </xf>
    <xf numFmtId="0" fontId="21" fillId="0" borderId="0" xfId="0" applyFont="1" applyAlignment="1">
      <alignment horizont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Q132"/>
  <sheetViews>
    <sheetView showGridLines="0" tabSelected="1" workbookViewId="0">
      <pane xSplit="3" ySplit="5" topLeftCell="AL106" activePane="bottomRight" state="frozen"/>
      <selection pane="topRight" activeCell="D1" sqref="D1"/>
      <selection pane="bottomLeft" activeCell="A6" sqref="A6"/>
      <selection pane="bottomRight" activeCell="BC122" sqref="BC122"/>
    </sheetView>
  </sheetViews>
  <sheetFormatPr defaultRowHeight="15"/>
  <cols>
    <col min="2" max="2" width="11.7109375" bestFit="1" customWidth="1"/>
    <col min="3" max="3" width="23.42578125" bestFit="1" customWidth="1"/>
    <col min="4" max="4" width="10.85546875" bestFit="1" customWidth="1"/>
    <col min="5" max="5" width="12" bestFit="1" customWidth="1"/>
    <col min="6" max="6" width="14.28515625" customWidth="1"/>
    <col min="9" max="17" width="9.140625" style="13"/>
    <col min="18" max="24" width="9.140625" style="11"/>
    <col min="25" max="34" width="9.140625" style="13"/>
    <col min="37" max="37" width="0" style="13" hidden="1" customWidth="1"/>
    <col min="38" max="39" width="9.140625" style="11"/>
    <col min="40" max="40" width="0" style="13" hidden="1" customWidth="1"/>
    <col min="41" max="41" width="28.140625" hidden="1" customWidth="1"/>
    <col min="42" max="42" width="0" hidden="1" customWidth="1"/>
  </cols>
  <sheetData>
    <row r="1" spans="1:43">
      <c r="A1" s="74" t="s">
        <v>0</v>
      </c>
      <c r="B1" s="74"/>
      <c r="C1" s="74"/>
      <c r="D1" s="74" t="s">
        <v>1</v>
      </c>
      <c r="E1" s="74"/>
      <c r="F1" s="74"/>
    </row>
    <row r="2" spans="1:43">
      <c r="A2" s="75" t="s">
        <v>2</v>
      </c>
      <c r="B2" s="75"/>
      <c r="C2" s="75"/>
      <c r="D2" s="75" t="s">
        <v>3</v>
      </c>
      <c r="E2" s="75"/>
      <c r="F2" s="75"/>
    </row>
    <row r="3" spans="1:43">
      <c r="A3" s="76" t="s">
        <v>4</v>
      </c>
      <c r="B3" s="76"/>
      <c r="C3" s="76"/>
      <c r="D3" s="76" t="s">
        <v>4</v>
      </c>
      <c r="E3" s="76"/>
      <c r="F3" s="76"/>
    </row>
    <row r="4" spans="1:43" ht="15.75" customHeight="1">
      <c r="A4" s="72" t="s">
        <v>5</v>
      </c>
      <c r="B4" s="72"/>
      <c r="C4" s="72"/>
      <c r="D4" s="72"/>
      <c r="E4" s="72"/>
      <c r="F4" s="72"/>
    </row>
    <row r="5" spans="1:43">
      <c r="A5" s="70"/>
      <c r="B5" s="70"/>
      <c r="C5" s="70"/>
      <c r="D5" s="70"/>
      <c r="E5" s="70"/>
      <c r="F5" s="70"/>
      <c r="G5" s="73"/>
      <c r="H5" s="73"/>
      <c r="I5" s="73"/>
      <c r="J5" s="73"/>
      <c r="K5" s="73"/>
      <c r="L5" s="73"/>
    </row>
    <row r="6" spans="1:43" ht="13.5" customHeight="1">
      <c r="A6" s="1" t="s">
        <v>6</v>
      </c>
      <c r="B6" s="2" t="s">
        <v>7</v>
      </c>
      <c r="C6" s="1" t="s">
        <v>8</v>
      </c>
      <c r="D6" s="2" t="s">
        <v>9</v>
      </c>
      <c r="E6" s="1" t="s">
        <v>10</v>
      </c>
      <c r="F6" s="1" t="s">
        <v>11</v>
      </c>
    </row>
    <row r="7" spans="1:43" ht="13.5" customHeight="1">
      <c r="A7" s="69" t="s">
        <v>12</v>
      </c>
      <c r="B7" s="69"/>
      <c r="C7" s="69"/>
      <c r="D7" s="69"/>
      <c r="E7" s="1" t="s">
        <v>13</v>
      </c>
      <c r="F7" s="1" t="s">
        <v>14</v>
      </c>
    </row>
    <row r="8" spans="1:43">
      <c r="A8" s="3" t="s">
        <v>15</v>
      </c>
      <c r="B8" s="3" t="s">
        <v>16</v>
      </c>
      <c r="C8" s="3" t="s">
        <v>17</v>
      </c>
      <c r="D8" s="3" t="s">
        <v>18</v>
      </c>
      <c r="E8" s="3" t="s">
        <v>19</v>
      </c>
      <c r="F8" s="7" t="s">
        <v>20</v>
      </c>
      <c r="G8" s="10" t="s">
        <v>196</v>
      </c>
      <c r="H8" s="10" t="s">
        <v>197</v>
      </c>
      <c r="I8" s="14" t="s">
        <v>198</v>
      </c>
      <c r="J8" s="14" t="s">
        <v>199</v>
      </c>
      <c r="K8" s="14" t="s">
        <v>200</v>
      </c>
      <c r="L8" s="14" t="s">
        <v>201</v>
      </c>
      <c r="M8" s="14" t="s">
        <v>202</v>
      </c>
      <c r="N8" s="14" t="s">
        <v>203</v>
      </c>
      <c r="O8" s="14" t="s">
        <v>204</v>
      </c>
      <c r="P8" s="14" t="s">
        <v>205</v>
      </c>
      <c r="Q8" s="14" t="s">
        <v>206</v>
      </c>
      <c r="R8" s="12" t="s">
        <v>207</v>
      </c>
      <c r="S8" s="12" t="s">
        <v>208</v>
      </c>
      <c r="T8" s="12" t="s">
        <v>209</v>
      </c>
      <c r="U8" s="12" t="s">
        <v>210</v>
      </c>
      <c r="V8" s="12" t="s">
        <v>211</v>
      </c>
      <c r="W8" s="12" t="s">
        <v>212</v>
      </c>
      <c r="X8" s="12" t="s">
        <v>213</v>
      </c>
      <c r="Y8" s="14" t="s">
        <v>214</v>
      </c>
      <c r="Z8" s="14" t="s">
        <v>215</v>
      </c>
      <c r="AA8" s="14" t="s">
        <v>216</v>
      </c>
      <c r="AB8" s="14" t="s">
        <v>217</v>
      </c>
      <c r="AC8" s="14" t="s">
        <v>218</v>
      </c>
      <c r="AD8" s="14" t="s">
        <v>219</v>
      </c>
      <c r="AE8" s="14" t="s">
        <v>220</v>
      </c>
      <c r="AF8" s="14" t="s">
        <v>221</v>
      </c>
      <c r="AG8" s="14" t="s">
        <v>222</v>
      </c>
      <c r="AH8" s="14" t="s">
        <v>223</v>
      </c>
      <c r="AI8" s="10" t="s">
        <v>224</v>
      </c>
      <c r="AJ8" s="10" t="s">
        <v>225</v>
      </c>
      <c r="AK8" s="14" t="s">
        <v>349</v>
      </c>
      <c r="AL8" s="12" t="s">
        <v>381</v>
      </c>
      <c r="AM8" s="12" t="s">
        <v>382</v>
      </c>
      <c r="AN8" s="14"/>
      <c r="AO8" s="10"/>
    </row>
    <row r="9" spans="1:43" ht="16.5" customHeight="1">
      <c r="A9" s="4">
        <v>1</v>
      </c>
      <c r="B9" s="5">
        <v>16150074</v>
      </c>
      <c r="C9" s="5" t="s">
        <v>21</v>
      </c>
      <c r="D9" s="6">
        <v>35830</v>
      </c>
      <c r="E9" s="5" t="s">
        <v>22</v>
      </c>
      <c r="F9" s="8"/>
      <c r="G9" s="10"/>
      <c r="H9" s="10"/>
      <c r="I9" s="14"/>
      <c r="J9" s="14"/>
      <c r="K9" s="14"/>
      <c r="L9" s="14"/>
      <c r="M9" s="14"/>
      <c r="N9" s="14"/>
      <c r="O9" s="14"/>
      <c r="P9" s="14"/>
      <c r="Q9" s="14"/>
      <c r="R9" s="12"/>
      <c r="S9" s="12"/>
      <c r="T9" s="12"/>
      <c r="U9" s="12"/>
      <c r="V9" s="12"/>
      <c r="W9" s="12"/>
      <c r="X9" s="12"/>
      <c r="Y9" s="14">
        <v>0.5</v>
      </c>
      <c r="Z9" s="14"/>
      <c r="AA9" s="14"/>
      <c r="AB9" s="14">
        <v>1.5</v>
      </c>
      <c r="AC9" s="14"/>
      <c r="AD9" s="14"/>
      <c r="AE9" s="14"/>
      <c r="AF9" s="14"/>
      <c r="AG9" s="14"/>
      <c r="AH9" s="14"/>
      <c r="AI9" s="10"/>
      <c r="AJ9" s="10"/>
      <c r="AK9" s="14">
        <f>SUM(5,G9:AJ9)</f>
        <v>7</v>
      </c>
      <c r="AL9" s="12">
        <v>7</v>
      </c>
      <c r="AM9" s="12">
        <f>IF(AK9&lt;=5.5,AK9+1,AK9+0.5)</f>
        <v>7.5</v>
      </c>
      <c r="AN9" s="14">
        <f>COUNTIF(I9:AL9,"&lt;=0")</f>
        <v>0</v>
      </c>
      <c r="AO9" s="19" t="s">
        <v>309</v>
      </c>
      <c r="AP9" s="18">
        <v>7</v>
      </c>
      <c r="AQ9">
        <f>COUNTIF(G9:AI9,"&lt;=0")</f>
        <v>0</v>
      </c>
    </row>
    <row r="10" spans="1:43" ht="16.5" customHeight="1">
      <c r="A10" s="4">
        <v>2</v>
      </c>
      <c r="B10" s="5">
        <v>16150075</v>
      </c>
      <c r="C10" s="5" t="s">
        <v>23</v>
      </c>
      <c r="D10" s="6">
        <v>35977</v>
      </c>
      <c r="E10" s="5" t="s">
        <v>22</v>
      </c>
      <c r="F10" s="8"/>
      <c r="G10" s="10"/>
      <c r="H10" s="10"/>
      <c r="I10" s="14"/>
      <c r="J10" s="14"/>
      <c r="K10" s="14"/>
      <c r="L10" s="14"/>
      <c r="M10" s="14"/>
      <c r="N10" s="14">
        <v>1.5</v>
      </c>
      <c r="O10" s="14"/>
      <c r="P10" s="14"/>
      <c r="Q10" s="14">
        <v>1</v>
      </c>
      <c r="R10" s="12"/>
      <c r="S10" s="12"/>
      <c r="T10" s="12"/>
      <c r="U10" s="12"/>
      <c r="V10" s="12">
        <v>0.5</v>
      </c>
      <c r="W10" s="12"/>
      <c r="X10" s="12"/>
      <c r="Y10" s="14">
        <v>2</v>
      </c>
      <c r="Z10" s="14"/>
      <c r="AA10" s="14"/>
      <c r="AB10" s="14">
        <v>1</v>
      </c>
      <c r="AC10" s="14"/>
      <c r="AD10" s="14"/>
      <c r="AE10" s="14"/>
      <c r="AF10" s="14"/>
      <c r="AG10" s="14"/>
      <c r="AH10" s="14"/>
      <c r="AI10" s="10"/>
      <c r="AJ10" s="10"/>
      <c r="AK10" s="14">
        <f t="shared" ref="AK10:AK73" si="0">SUM(5,G10:AJ10)</f>
        <v>11</v>
      </c>
      <c r="AL10" s="12">
        <v>10</v>
      </c>
      <c r="AM10" s="12">
        <v>10</v>
      </c>
      <c r="AN10" s="14">
        <f t="shared" ref="AN10:AN73" si="1">COUNTIF(I10:AL10,"&lt;=0")</f>
        <v>0</v>
      </c>
      <c r="AO10" s="10" t="s">
        <v>302</v>
      </c>
      <c r="AP10" s="18">
        <v>10</v>
      </c>
    </row>
    <row r="11" spans="1:43" s="13" customFormat="1" ht="16.5" customHeight="1">
      <c r="A11" s="37">
        <v>3</v>
      </c>
      <c r="B11" s="38">
        <v>16150076</v>
      </c>
      <c r="C11" s="38" t="s">
        <v>24</v>
      </c>
      <c r="D11" s="38" t="s">
        <v>25</v>
      </c>
      <c r="E11" s="38" t="s">
        <v>22</v>
      </c>
      <c r="F11" s="39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2"/>
      <c r="S11" s="12"/>
      <c r="T11" s="12"/>
      <c r="U11" s="12"/>
      <c r="V11" s="12">
        <v>-1</v>
      </c>
      <c r="W11" s="12"/>
      <c r="X11" s="12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>
        <f t="shared" si="0"/>
        <v>4</v>
      </c>
      <c r="AL11" s="14">
        <v>6</v>
      </c>
      <c r="AM11" s="12">
        <f t="shared" ref="AM10:AM73" si="2">IF(AK11&lt;=5.5,AK11+1,AK11+0.5)</f>
        <v>5</v>
      </c>
      <c r="AN11" s="14">
        <f t="shared" si="1"/>
        <v>1</v>
      </c>
      <c r="AO11" s="44" t="s">
        <v>351</v>
      </c>
      <c r="AP11" s="48">
        <v>6</v>
      </c>
    </row>
    <row r="12" spans="1:43" s="11" customFormat="1" ht="16.5" customHeight="1">
      <c r="A12" s="26">
        <v>4</v>
      </c>
      <c r="B12" s="27">
        <v>16150222</v>
      </c>
      <c r="C12" s="27" t="s">
        <v>26</v>
      </c>
      <c r="D12" s="29">
        <v>36133</v>
      </c>
      <c r="E12" s="27" t="s">
        <v>27</v>
      </c>
      <c r="F12" s="28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4">
        <v>-1</v>
      </c>
      <c r="Z12" s="14"/>
      <c r="AA12" s="14"/>
      <c r="AB12" s="14"/>
      <c r="AC12" s="14"/>
      <c r="AD12" s="14"/>
      <c r="AE12" s="14"/>
      <c r="AF12" s="14"/>
      <c r="AG12" s="14">
        <v>0</v>
      </c>
      <c r="AH12" s="14">
        <v>1</v>
      </c>
      <c r="AI12" s="12"/>
      <c r="AJ12" s="12"/>
      <c r="AK12" s="14">
        <f t="shared" si="0"/>
        <v>5</v>
      </c>
      <c r="AL12" s="12">
        <v>8</v>
      </c>
      <c r="AM12" s="12">
        <f t="shared" si="2"/>
        <v>6</v>
      </c>
      <c r="AN12" s="14">
        <f t="shared" si="1"/>
        <v>2</v>
      </c>
      <c r="AO12" s="10" t="s">
        <v>268</v>
      </c>
      <c r="AP12">
        <v>8</v>
      </c>
    </row>
    <row r="13" spans="1:43" ht="16.5" customHeight="1">
      <c r="A13" s="4">
        <v>5</v>
      </c>
      <c r="B13" s="5">
        <v>16150077</v>
      </c>
      <c r="C13" s="5" t="s">
        <v>28</v>
      </c>
      <c r="D13" s="5" t="s">
        <v>29</v>
      </c>
      <c r="E13" s="5" t="s">
        <v>22</v>
      </c>
      <c r="F13" s="8"/>
      <c r="G13" s="10"/>
      <c r="H13" s="10"/>
      <c r="I13" s="14"/>
      <c r="J13" s="14"/>
      <c r="K13" s="14"/>
      <c r="L13" s="14"/>
      <c r="M13" s="14"/>
      <c r="N13" s="14"/>
      <c r="O13" s="14"/>
      <c r="P13" s="14"/>
      <c r="Q13" s="14"/>
      <c r="R13" s="12"/>
      <c r="S13" s="12"/>
      <c r="T13" s="12"/>
      <c r="U13" s="12"/>
      <c r="V13" s="12">
        <v>0.5</v>
      </c>
      <c r="W13" s="12"/>
      <c r="X13" s="12"/>
      <c r="Y13" s="14"/>
      <c r="Z13" s="14"/>
      <c r="AA13" s="14"/>
      <c r="AB13" s="14"/>
      <c r="AC13" s="14"/>
      <c r="AD13" s="14">
        <v>1</v>
      </c>
      <c r="AE13" s="14"/>
      <c r="AF13" s="14">
        <v>0.5</v>
      </c>
      <c r="AG13" s="14"/>
      <c r="AH13" s="14"/>
      <c r="AI13" s="10"/>
      <c r="AJ13" s="10"/>
      <c r="AK13" s="14">
        <f t="shared" si="0"/>
        <v>7</v>
      </c>
      <c r="AL13" s="12">
        <v>10</v>
      </c>
      <c r="AM13" s="12">
        <f t="shared" si="2"/>
        <v>7.5</v>
      </c>
      <c r="AN13" s="14">
        <f t="shared" si="1"/>
        <v>0</v>
      </c>
      <c r="AO13" s="10" t="s">
        <v>275</v>
      </c>
      <c r="AP13" s="18">
        <v>10</v>
      </c>
    </row>
    <row r="14" spans="1:43" s="36" customFormat="1" ht="16.5" customHeight="1">
      <c r="A14" s="30">
        <v>6</v>
      </c>
      <c r="B14" s="31">
        <v>16151482</v>
      </c>
      <c r="C14" s="31" t="s">
        <v>30</v>
      </c>
      <c r="D14" s="55">
        <v>36104</v>
      </c>
      <c r="E14" s="31" t="s">
        <v>27</v>
      </c>
      <c r="F14" s="32"/>
      <c r="G14" s="33"/>
      <c r="H14" s="33"/>
      <c r="I14" s="34"/>
      <c r="J14" s="34"/>
      <c r="K14" s="34"/>
      <c r="L14" s="34"/>
      <c r="M14" s="34"/>
      <c r="N14" s="34"/>
      <c r="O14" s="34"/>
      <c r="P14" s="34"/>
      <c r="Q14" s="34"/>
      <c r="R14" s="35"/>
      <c r="S14" s="35"/>
      <c r="T14" s="35"/>
      <c r="U14" s="35"/>
      <c r="V14" s="35"/>
      <c r="W14" s="35"/>
      <c r="X14" s="35"/>
      <c r="Y14" s="34"/>
      <c r="Z14" s="34"/>
      <c r="AA14" s="34"/>
      <c r="AB14" s="34"/>
      <c r="AC14" s="34"/>
      <c r="AD14" s="34"/>
      <c r="AE14" s="34"/>
      <c r="AF14" s="34"/>
      <c r="AG14" s="34"/>
      <c r="AH14" s="34"/>
      <c r="AI14" s="33"/>
      <c r="AJ14" s="33"/>
      <c r="AK14" s="34">
        <v>0</v>
      </c>
      <c r="AL14" s="35">
        <v>0</v>
      </c>
      <c r="AM14" s="12">
        <v>0</v>
      </c>
      <c r="AN14" s="14">
        <f t="shared" si="1"/>
        <v>2</v>
      </c>
      <c r="AO14" s="43" t="s">
        <v>336</v>
      </c>
      <c r="AP14" s="54">
        <v>6</v>
      </c>
    </row>
    <row r="15" spans="1:43" s="11" customFormat="1" ht="16.5" customHeight="1">
      <c r="A15" s="26">
        <v>7</v>
      </c>
      <c r="B15" s="27">
        <v>16151524</v>
      </c>
      <c r="C15" s="27" t="s">
        <v>31</v>
      </c>
      <c r="D15" s="29">
        <v>35801</v>
      </c>
      <c r="E15" s="27" t="s">
        <v>32</v>
      </c>
      <c r="F15" s="28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4">
        <v>-0.5</v>
      </c>
      <c r="Z15" s="14">
        <v>-1</v>
      </c>
      <c r="AA15" s="14">
        <v>2</v>
      </c>
      <c r="AB15" s="14"/>
      <c r="AC15" s="14"/>
      <c r="AD15" s="14"/>
      <c r="AE15" s="14"/>
      <c r="AF15" s="14"/>
      <c r="AG15" s="14"/>
      <c r="AH15" s="14">
        <v>0.5</v>
      </c>
      <c r="AI15" s="12"/>
      <c r="AJ15" s="12"/>
      <c r="AK15" s="14">
        <f t="shared" si="0"/>
        <v>6</v>
      </c>
      <c r="AL15" s="12">
        <v>6</v>
      </c>
      <c r="AM15" s="12">
        <f t="shared" si="2"/>
        <v>6.5</v>
      </c>
      <c r="AN15" s="14">
        <f t="shared" si="1"/>
        <v>2</v>
      </c>
      <c r="AO15" s="19" t="s">
        <v>331</v>
      </c>
      <c r="AP15" s="18">
        <v>6</v>
      </c>
    </row>
    <row r="16" spans="1:43" ht="16.5" customHeight="1">
      <c r="A16" s="4">
        <v>8</v>
      </c>
      <c r="B16" s="5">
        <v>16150079</v>
      </c>
      <c r="C16" s="5" t="s">
        <v>33</v>
      </c>
      <c r="D16" s="5" t="s">
        <v>34</v>
      </c>
      <c r="E16" s="5" t="s">
        <v>22</v>
      </c>
      <c r="F16" s="8"/>
      <c r="G16" s="10"/>
      <c r="H16" s="10"/>
      <c r="I16" s="14"/>
      <c r="J16" s="14"/>
      <c r="K16" s="14"/>
      <c r="L16" s="14"/>
      <c r="M16" s="14"/>
      <c r="N16" s="14"/>
      <c r="O16" s="14"/>
      <c r="P16" s="14"/>
      <c r="Q16" s="14"/>
      <c r="R16" s="12"/>
      <c r="S16" s="12"/>
      <c r="T16" s="12"/>
      <c r="U16" s="12"/>
      <c r="V16" s="12"/>
      <c r="W16" s="12"/>
      <c r="X16" s="12"/>
      <c r="Y16" s="14">
        <v>-1</v>
      </c>
      <c r="Z16" s="14"/>
      <c r="AA16" s="14"/>
      <c r="AB16" s="14"/>
      <c r="AC16" s="14"/>
      <c r="AD16" s="14"/>
      <c r="AE16" s="14"/>
      <c r="AF16" s="14"/>
      <c r="AG16" s="14"/>
      <c r="AH16" s="14"/>
      <c r="AI16" s="10"/>
      <c r="AJ16" s="10"/>
      <c r="AK16" s="14">
        <f t="shared" si="0"/>
        <v>4</v>
      </c>
      <c r="AL16" s="12">
        <v>6</v>
      </c>
      <c r="AM16" s="12">
        <f t="shared" si="2"/>
        <v>5</v>
      </c>
      <c r="AN16" s="14">
        <f t="shared" si="1"/>
        <v>1</v>
      </c>
      <c r="AO16" s="47" t="s">
        <v>326</v>
      </c>
      <c r="AP16" s="46">
        <v>5</v>
      </c>
    </row>
    <row r="17" spans="1:42" ht="16.5" customHeight="1">
      <c r="A17" s="4">
        <v>9</v>
      </c>
      <c r="B17" s="5">
        <v>16150148</v>
      </c>
      <c r="C17" s="5" t="s">
        <v>35</v>
      </c>
      <c r="D17" s="6">
        <v>36104</v>
      </c>
      <c r="E17" s="5" t="s">
        <v>22</v>
      </c>
      <c r="F17" s="8"/>
      <c r="G17" s="10"/>
      <c r="H17" s="10"/>
      <c r="I17" s="14"/>
      <c r="J17" s="14"/>
      <c r="K17" s="14"/>
      <c r="L17" s="14"/>
      <c r="M17" s="14"/>
      <c r="N17" s="14"/>
      <c r="O17" s="14"/>
      <c r="P17" s="14"/>
      <c r="Q17" s="14"/>
      <c r="R17" s="12"/>
      <c r="S17" s="12"/>
      <c r="T17" s="12"/>
      <c r="U17" s="12"/>
      <c r="V17" s="12"/>
      <c r="W17" s="12"/>
      <c r="X17" s="12"/>
      <c r="Y17" s="14"/>
      <c r="Z17" s="14">
        <v>1</v>
      </c>
      <c r="AA17" s="14"/>
      <c r="AB17" s="14"/>
      <c r="AC17" s="14"/>
      <c r="AD17" s="14"/>
      <c r="AE17" s="14"/>
      <c r="AF17" s="14"/>
      <c r="AG17" s="14"/>
      <c r="AH17" s="14"/>
      <c r="AI17" s="10"/>
      <c r="AJ17" s="10"/>
      <c r="AK17" s="14">
        <f t="shared" si="0"/>
        <v>6</v>
      </c>
      <c r="AL17" s="12">
        <v>5</v>
      </c>
      <c r="AM17" s="12">
        <f t="shared" si="2"/>
        <v>6.5</v>
      </c>
      <c r="AN17" s="14">
        <f t="shared" si="1"/>
        <v>0</v>
      </c>
      <c r="AO17" s="19" t="s">
        <v>281</v>
      </c>
      <c r="AP17" s="18">
        <v>8</v>
      </c>
    </row>
    <row r="18" spans="1:42" s="11" customFormat="1" ht="16.5" customHeight="1">
      <c r="A18" s="26">
        <v>10</v>
      </c>
      <c r="B18" s="27">
        <v>16150228</v>
      </c>
      <c r="C18" s="27" t="s">
        <v>36</v>
      </c>
      <c r="D18" s="27" t="s">
        <v>37</v>
      </c>
      <c r="E18" s="27" t="s">
        <v>27</v>
      </c>
      <c r="F18" s="28"/>
      <c r="G18" s="12"/>
      <c r="H18" s="12"/>
      <c r="I18" s="12"/>
      <c r="J18" s="12"/>
      <c r="K18" s="12"/>
      <c r="L18" s="12"/>
      <c r="M18" s="12"/>
      <c r="N18" s="12">
        <v>-1</v>
      </c>
      <c r="O18" s="12"/>
      <c r="P18" s="12">
        <v>0.5</v>
      </c>
      <c r="Q18" s="12"/>
      <c r="R18" s="12"/>
      <c r="S18" s="12"/>
      <c r="T18" s="12"/>
      <c r="U18" s="12"/>
      <c r="V18" s="12"/>
      <c r="W18" s="12"/>
      <c r="X18" s="12"/>
      <c r="Y18" s="12">
        <v>-0.5</v>
      </c>
      <c r="Z18" s="12"/>
      <c r="AA18" s="12"/>
      <c r="AB18" s="12"/>
      <c r="AC18" s="12"/>
      <c r="AD18" s="14"/>
      <c r="AE18" s="14"/>
      <c r="AF18" s="14"/>
      <c r="AG18" s="14"/>
      <c r="AH18" s="14">
        <v>1.5</v>
      </c>
      <c r="AI18" s="12"/>
      <c r="AJ18" s="12"/>
      <c r="AK18" s="14">
        <f t="shared" si="0"/>
        <v>5.5</v>
      </c>
      <c r="AL18" s="12">
        <v>8</v>
      </c>
      <c r="AM18" s="12">
        <f t="shared" si="2"/>
        <v>6.5</v>
      </c>
      <c r="AN18" s="14">
        <f t="shared" si="1"/>
        <v>2</v>
      </c>
      <c r="AO18" s="44" t="s">
        <v>376</v>
      </c>
      <c r="AP18" s="48">
        <v>7</v>
      </c>
    </row>
    <row r="19" spans="1:42" ht="16.5" customHeight="1">
      <c r="A19" s="4">
        <v>11</v>
      </c>
      <c r="B19" s="5">
        <v>16150305</v>
      </c>
      <c r="C19" s="5" t="s">
        <v>38</v>
      </c>
      <c r="D19" s="5" t="s">
        <v>39</v>
      </c>
      <c r="E19" s="5" t="s">
        <v>32</v>
      </c>
      <c r="F19" s="8"/>
      <c r="G19" s="10"/>
      <c r="H19" s="10"/>
      <c r="I19" s="14"/>
      <c r="J19" s="14">
        <v>0.5</v>
      </c>
      <c r="K19" s="14"/>
      <c r="L19" s="14"/>
      <c r="M19" s="14"/>
      <c r="N19" s="14"/>
      <c r="O19" s="14"/>
      <c r="P19" s="14"/>
      <c r="Q19" s="14"/>
      <c r="R19" s="12">
        <v>-1</v>
      </c>
      <c r="S19" s="12"/>
      <c r="T19" s="12"/>
      <c r="U19" s="12"/>
      <c r="V19" s="12"/>
      <c r="W19" s="12"/>
      <c r="X19" s="12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0"/>
      <c r="AJ19" s="10"/>
      <c r="AK19" s="14">
        <f t="shared" si="0"/>
        <v>4.5</v>
      </c>
      <c r="AL19" s="12">
        <v>7</v>
      </c>
      <c r="AM19" s="12">
        <f t="shared" si="2"/>
        <v>5.5</v>
      </c>
      <c r="AN19" s="14">
        <f t="shared" si="1"/>
        <v>1</v>
      </c>
      <c r="AO19" s="19" t="s">
        <v>296</v>
      </c>
      <c r="AP19" s="18">
        <v>9</v>
      </c>
    </row>
    <row r="20" spans="1:42" ht="16.5" customHeight="1">
      <c r="A20" s="4">
        <v>12</v>
      </c>
      <c r="B20" s="5">
        <v>16150084</v>
      </c>
      <c r="C20" s="5" t="s">
        <v>40</v>
      </c>
      <c r="D20" s="6">
        <v>35984</v>
      </c>
      <c r="E20" s="5" t="s">
        <v>22</v>
      </c>
      <c r="F20" s="8"/>
      <c r="G20" s="10"/>
      <c r="H20" s="10"/>
      <c r="I20" s="14"/>
      <c r="J20" s="14"/>
      <c r="K20" s="14"/>
      <c r="L20" s="14"/>
      <c r="M20" s="14"/>
      <c r="N20" s="14">
        <v>0.5</v>
      </c>
      <c r="O20" s="14"/>
      <c r="P20" s="14"/>
      <c r="Q20" s="14"/>
      <c r="R20" s="12"/>
      <c r="S20" s="12"/>
      <c r="T20" s="12"/>
      <c r="U20" s="12"/>
      <c r="V20" s="12"/>
      <c r="W20" s="12"/>
      <c r="X20" s="12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0"/>
      <c r="AJ20" s="10">
        <v>1</v>
      </c>
      <c r="AK20" s="14">
        <f t="shared" si="0"/>
        <v>6.5</v>
      </c>
      <c r="AL20" s="12">
        <v>9</v>
      </c>
      <c r="AM20" s="12">
        <f t="shared" si="2"/>
        <v>7</v>
      </c>
      <c r="AN20" s="14">
        <f t="shared" si="1"/>
        <v>0</v>
      </c>
      <c r="AO20" s="10" t="s">
        <v>244</v>
      </c>
      <c r="AP20" s="41">
        <v>9</v>
      </c>
    </row>
    <row r="21" spans="1:42" ht="16.5" customHeight="1">
      <c r="A21" s="4">
        <v>13</v>
      </c>
      <c r="B21" s="5">
        <v>16150306</v>
      </c>
      <c r="C21" s="5" t="s">
        <v>41</v>
      </c>
      <c r="D21" s="5" t="s">
        <v>42</v>
      </c>
      <c r="E21" s="5" t="s">
        <v>32</v>
      </c>
      <c r="F21" s="8"/>
      <c r="G21" s="10"/>
      <c r="H21" s="10"/>
      <c r="I21" s="14"/>
      <c r="J21" s="14"/>
      <c r="K21" s="14"/>
      <c r="L21" s="14"/>
      <c r="M21" s="14"/>
      <c r="N21" s="14"/>
      <c r="O21" s="14"/>
      <c r="P21" s="14"/>
      <c r="Q21" s="14"/>
      <c r="R21" s="12"/>
      <c r="S21" s="12"/>
      <c r="T21" s="12"/>
      <c r="U21" s="12"/>
      <c r="V21" s="12"/>
      <c r="W21" s="12">
        <v>0.5</v>
      </c>
      <c r="X21" s="12"/>
      <c r="Y21" s="14"/>
      <c r="Z21" s="14"/>
      <c r="AA21" s="14"/>
      <c r="AB21" s="14"/>
      <c r="AC21" s="14"/>
      <c r="AD21" s="14"/>
      <c r="AE21" s="14">
        <v>2</v>
      </c>
      <c r="AF21" s="14"/>
      <c r="AG21" s="14"/>
      <c r="AH21" s="14"/>
      <c r="AI21" s="10"/>
      <c r="AJ21" s="10"/>
      <c r="AK21" s="14">
        <f t="shared" si="0"/>
        <v>7.5</v>
      </c>
      <c r="AL21" s="12">
        <v>9</v>
      </c>
      <c r="AM21" s="12">
        <f t="shared" si="2"/>
        <v>8</v>
      </c>
      <c r="AN21" s="14">
        <f t="shared" si="1"/>
        <v>0</v>
      </c>
      <c r="AO21" s="10" t="s">
        <v>246</v>
      </c>
      <c r="AP21" s="41">
        <v>9</v>
      </c>
    </row>
    <row r="22" spans="1:42" ht="16.5" customHeight="1">
      <c r="A22" s="4">
        <v>14</v>
      </c>
      <c r="B22" s="5">
        <v>16151497</v>
      </c>
      <c r="C22" s="5" t="s">
        <v>43</v>
      </c>
      <c r="D22" s="6">
        <v>35986</v>
      </c>
      <c r="E22" s="5" t="s">
        <v>32</v>
      </c>
      <c r="F22" s="8"/>
      <c r="G22" s="10"/>
      <c r="H22" s="10"/>
      <c r="I22" s="14"/>
      <c r="J22" s="14"/>
      <c r="K22" s="14"/>
      <c r="L22" s="14">
        <v>1</v>
      </c>
      <c r="M22" s="14"/>
      <c r="N22" s="14"/>
      <c r="O22" s="14"/>
      <c r="P22" s="14"/>
      <c r="Q22" s="14"/>
      <c r="R22" s="12"/>
      <c r="S22" s="12"/>
      <c r="T22" s="12"/>
      <c r="U22" s="12"/>
      <c r="V22" s="12"/>
      <c r="W22" s="12">
        <v>1</v>
      </c>
      <c r="X22" s="12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0"/>
      <c r="AJ22" s="10"/>
      <c r="AK22" s="14">
        <f t="shared" si="0"/>
        <v>7</v>
      </c>
      <c r="AL22" s="12">
        <v>9</v>
      </c>
      <c r="AM22" s="12">
        <f t="shared" si="2"/>
        <v>7.5</v>
      </c>
      <c r="AN22" s="14">
        <f t="shared" si="1"/>
        <v>0</v>
      </c>
      <c r="AO22" s="43" t="s">
        <v>337</v>
      </c>
      <c r="AP22" s="54">
        <v>5</v>
      </c>
    </row>
    <row r="23" spans="1:42" s="36" customFormat="1" ht="16.5" customHeight="1">
      <c r="A23" s="30">
        <v>15</v>
      </c>
      <c r="B23" s="31">
        <v>16150082</v>
      </c>
      <c r="C23" s="31" t="s">
        <v>44</v>
      </c>
      <c r="D23" s="31" t="s">
        <v>45</v>
      </c>
      <c r="E23" s="31" t="s">
        <v>22</v>
      </c>
      <c r="F23" s="32" t="s">
        <v>354</v>
      </c>
      <c r="G23" s="33"/>
      <c r="H23" s="33"/>
      <c r="I23" s="34"/>
      <c r="J23" s="34"/>
      <c r="K23" s="34"/>
      <c r="L23" s="34"/>
      <c r="M23" s="34"/>
      <c r="N23" s="34"/>
      <c r="O23" s="34"/>
      <c r="P23" s="34"/>
      <c r="Q23" s="34"/>
      <c r="R23" s="35"/>
      <c r="S23" s="35"/>
      <c r="T23" s="35"/>
      <c r="U23" s="35"/>
      <c r="V23" s="35"/>
      <c r="W23" s="35"/>
      <c r="X23" s="35"/>
      <c r="Y23" s="34"/>
      <c r="Z23" s="34"/>
      <c r="AA23" s="34"/>
      <c r="AB23" s="34"/>
      <c r="AC23" s="34"/>
      <c r="AD23" s="34"/>
      <c r="AE23" s="34"/>
      <c r="AF23" s="34"/>
      <c r="AG23" s="34"/>
      <c r="AH23" s="34"/>
      <c r="AI23" s="33"/>
      <c r="AJ23" s="33"/>
      <c r="AK23" s="34">
        <v>0</v>
      </c>
      <c r="AL23" s="35">
        <v>0</v>
      </c>
      <c r="AM23" s="12">
        <v>0</v>
      </c>
      <c r="AN23" s="14">
        <f t="shared" si="1"/>
        <v>2</v>
      </c>
      <c r="AO23" s="10" t="s">
        <v>284</v>
      </c>
      <c r="AP23" s="18">
        <v>9</v>
      </c>
    </row>
    <row r="24" spans="1:42" ht="16.5" customHeight="1">
      <c r="A24" s="4">
        <v>16</v>
      </c>
      <c r="B24" s="5">
        <v>16151455</v>
      </c>
      <c r="C24" s="5" t="s">
        <v>46</v>
      </c>
      <c r="D24" s="5" t="s">
        <v>47</v>
      </c>
      <c r="E24" s="5" t="s">
        <v>48</v>
      </c>
      <c r="F24" s="8"/>
      <c r="G24" s="10"/>
      <c r="H24" s="10"/>
      <c r="I24" s="14"/>
      <c r="J24" s="14"/>
      <c r="K24" s="14"/>
      <c r="L24" s="14" t="s">
        <v>310</v>
      </c>
      <c r="M24" s="14"/>
      <c r="N24" s="14">
        <v>-1</v>
      </c>
      <c r="O24" s="14"/>
      <c r="P24" s="14"/>
      <c r="Q24" s="14"/>
      <c r="R24" s="12"/>
      <c r="S24" s="12"/>
      <c r="T24" s="12"/>
      <c r="U24" s="12"/>
      <c r="V24" s="12"/>
      <c r="W24" s="12"/>
      <c r="X24" s="12">
        <v>-1</v>
      </c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0"/>
      <c r="AJ24" s="10"/>
      <c r="AK24" s="14">
        <f t="shared" si="0"/>
        <v>3</v>
      </c>
      <c r="AL24" s="12">
        <v>5</v>
      </c>
      <c r="AM24" s="12">
        <f t="shared" si="2"/>
        <v>4</v>
      </c>
      <c r="AN24" s="14">
        <f t="shared" si="1"/>
        <v>2</v>
      </c>
      <c r="AO24" s="42" t="s">
        <v>242</v>
      </c>
      <c r="AP24" s="41">
        <v>8</v>
      </c>
    </row>
    <row r="25" spans="1:42" ht="16.5" customHeight="1">
      <c r="A25" s="4">
        <v>17</v>
      </c>
      <c r="B25" s="5">
        <v>16150086</v>
      </c>
      <c r="C25" s="5" t="s">
        <v>49</v>
      </c>
      <c r="D25" s="5" t="s">
        <v>50</v>
      </c>
      <c r="E25" s="5" t="s">
        <v>22</v>
      </c>
      <c r="F25" s="8"/>
      <c r="G25" s="10"/>
      <c r="H25" s="10"/>
      <c r="I25" s="14"/>
      <c r="J25" s="14"/>
      <c r="K25" s="14"/>
      <c r="L25" s="14"/>
      <c r="M25" s="14"/>
      <c r="N25" s="14"/>
      <c r="O25" s="14"/>
      <c r="P25" s="14"/>
      <c r="Q25" s="14"/>
      <c r="R25" s="12"/>
      <c r="S25" s="12"/>
      <c r="T25" s="12"/>
      <c r="U25" s="12"/>
      <c r="V25" s="12"/>
      <c r="W25" s="12"/>
      <c r="X25" s="12"/>
      <c r="Y25" s="14"/>
      <c r="Z25" s="14">
        <v>-0.5</v>
      </c>
      <c r="AA25" s="14"/>
      <c r="AB25" s="14"/>
      <c r="AC25" s="14"/>
      <c r="AD25" s="14"/>
      <c r="AE25" s="14"/>
      <c r="AF25" s="14"/>
      <c r="AG25" s="14"/>
      <c r="AH25" s="14"/>
      <c r="AI25" s="10"/>
      <c r="AJ25" s="10"/>
      <c r="AK25" s="14">
        <f t="shared" si="0"/>
        <v>4.5</v>
      </c>
      <c r="AL25" s="12">
        <v>9</v>
      </c>
      <c r="AM25" s="12">
        <f t="shared" si="2"/>
        <v>5.5</v>
      </c>
      <c r="AN25" s="14">
        <f t="shared" si="1"/>
        <v>1</v>
      </c>
      <c r="AO25" s="10" t="s">
        <v>264</v>
      </c>
      <c r="AP25">
        <v>10</v>
      </c>
    </row>
    <row r="26" spans="1:42" s="13" customFormat="1" ht="16.5" customHeight="1">
      <c r="A26" s="37">
        <v>18</v>
      </c>
      <c r="B26" s="38">
        <v>16150307</v>
      </c>
      <c r="C26" s="38" t="s">
        <v>51</v>
      </c>
      <c r="D26" s="38" t="s">
        <v>52</v>
      </c>
      <c r="E26" s="38" t="s">
        <v>32</v>
      </c>
      <c r="F26" s="39"/>
      <c r="G26" s="14"/>
      <c r="H26" s="14"/>
      <c r="I26" s="14"/>
      <c r="J26" s="14"/>
      <c r="K26" s="14"/>
      <c r="L26" s="14"/>
      <c r="M26" s="14"/>
      <c r="N26" s="14"/>
      <c r="O26" s="14"/>
      <c r="P26" s="14">
        <v>0.5</v>
      </c>
      <c r="Q26" s="14"/>
      <c r="R26" s="12">
        <v>-1</v>
      </c>
      <c r="S26" s="12"/>
      <c r="T26" s="12"/>
      <c r="U26" s="12"/>
      <c r="V26" s="12"/>
      <c r="W26" s="12"/>
      <c r="X26" s="12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>
        <f t="shared" si="0"/>
        <v>4.5</v>
      </c>
      <c r="AL26" s="14">
        <v>7</v>
      </c>
      <c r="AM26" s="12">
        <f t="shared" si="2"/>
        <v>5.5</v>
      </c>
      <c r="AN26" s="14">
        <f t="shared" si="1"/>
        <v>1</v>
      </c>
      <c r="AO26" s="19" t="s">
        <v>252</v>
      </c>
      <c r="AP26" s="18">
        <v>10</v>
      </c>
    </row>
    <row r="27" spans="1:42" ht="16.5" customHeight="1">
      <c r="A27" s="4">
        <v>19</v>
      </c>
      <c r="B27" s="5">
        <v>16150091</v>
      </c>
      <c r="C27" s="5" t="s">
        <v>53</v>
      </c>
      <c r="D27" s="5" t="s">
        <v>54</v>
      </c>
      <c r="E27" s="5" t="s">
        <v>22</v>
      </c>
      <c r="F27" s="8"/>
      <c r="G27" s="10"/>
      <c r="H27" s="10"/>
      <c r="I27" s="14"/>
      <c r="J27" s="14"/>
      <c r="K27" s="14"/>
      <c r="L27" s="14"/>
      <c r="M27" s="14"/>
      <c r="N27" s="14"/>
      <c r="O27" s="14"/>
      <c r="P27" s="14"/>
      <c r="Q27" s="14"/>
      <c r="R27" s="12">
        <v>-1</v>
      </c>
      <c r="S27" s="12"/>
      <c r="T27" s="12"/>
      <c r="U27" s="12"/>
      <c r="V27" s="12"/>
      <c r="W27" s="12"/>
      <c r="X27" s="12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0"/>
      <c r="AJ27" s="10"/>
      <c r="AK27" s="14">
        <f t="shared" si="0"/>
        <v>4</v>
      </c>
      <c r="AL27" s="12">
        <v>7</v>
      </c>
      <c r="AM27" s="12">
        <f t="shared" si="2"/>
        <v>5</v>
      </c>
      <c r="AN27" s="14">
        <f t="shared" si="1"/>
        <v>1</v>
      </c>
      <c r="AO27" s="16" t="s">
        <v>316</v>
      </c>
      <c r="AP27" s="18">
        <v>7</v>
      </c>
    </row>
    <row r="28" spans="1:42" ht="16.5" customHeight="1">
      <c r="A28" s="4">
        <v>20</v>
      </c>
      <c r="B28" s="5">
        <v>15150277</v>
      </c>
      <c r="C28" s="5" t="s">
        <v>55</v>
      </c>
      <c r="D28" s="5" t="s">
        <v>56</v>
      </c>
      <c r="E28" s="5" t="s">
        <v>57</v>
      </c>
      <c r="F28" s="8"/>
      <c r="G28" s="10"/>
      <c r="H28" s="10"/>
      <c r="I28" s="14"/>
      <c r="J28" s="14"/>
      <c r="K28" s="14"/>
      <c r="L28" s="14"/>
      <c r="M28" s="14"/>
      <c r="N28" s="14">
        <v>-1</v>
      </c>
      <c r="O28" s="14"/>
      <c r="P28" s="14"/>
      <c r="Q28" s="14"/>
      <c r="R28" s="12"/>
      <c r="S28" s="12"/>
      <c r="T28" s="12"/>
      <c r="U28" s="12"/>
      <c r="V28" s="12"/>
      <c r="W28" s="12"/>
      <c r="X28" s="12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0"/>
      <c r="AJ28" s="10"/>
      <c r="AK28" s="14">
        <f t="shared" si="0"/>
        <v>4</v>
      </c>
      <c r="AL28" s="12">
        <v>5</v>
      </c>
      <c r="AM28" s="12">
        <f t="shared" si="2"/>
        <v>5</v>
      </c>
      <c r="AN28" s="14">
        <f t="shared" si="1"/>
        <v>1</v>
      </c>
      <c r="AO28" s="16" t="s">
        <v>315</v>
      </c>
      <c r="AP28" s="18">
        <v>7</v>
      </c>
    </row>
    <row r="29" spans="1:42" s="11" customFormat="1" ht="16.5" customHeight="1">
      <c r="A29" s="26">
        <v>21</v>
      </c>
      <c r="B29" s="27">
        <v>16150092</v>
      </c>
      <c r="C29" s="27" t="s">
        <v>58</v>
      </c>
      <c r="D29" s="27" t="s">
        <v>59</v>
      </c>
      <c r="E29" s="27" t="s">
        <v>22</v>
      </c>
      <c r="F29" s="28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>
        <v>-0.5</v>
      </c>
      <c r="S29" s="12"/>
      <c r="T29" s="12"/>
      <c r="U29" s="12"/>
      <c r="V29" s="12"/>
      <c r="W29" s="12"/>
      <c r="X29" s="12"/>
      <c r="Y29" s="12"/>
      <c r="Z29" s="12"/>
      <c r="AA29" s="12"/>
      <c r="AB29" s="12">
        <v>1.5</v>
      </c>
      <c r="AC29" s="12"/>
      <c r="AD29" s="14"/>
      <c r="AE29" s="14"/>
      <c r="AF29" s="14"/>
      <c r="AG29" s="14"/>
      <c r="AH29" s="14"/>
      <c r="AI29" s="12"/>
      <c r="AJ29" s="12">
        <v>0.5</v>
      </c>
      <c r="AK29" s="12">
        <f t="shared" si="0"/>
        <v>6.5</v>
      </c>
      <c r="AL29" s="12">
        <v>9</v>
      </c>
      <c r="AM29" s="12">
        <f t="shared" si="2"/>
        <v>7</v>
      </c>
      <c r="AN29" s="12">
        <f t="shared" si="1"/>
        <v>1</v>
      </c>
      <c r="AO29" s="45" t="s">
        <v>55</v>
      </c>
      <c r="AP29" s="68">
        <v>5</v>
      </c>
    </row>
    <row r="30" spans="1:42" ht="16.5" customHeight="1">
      <c r="A30" s="4">
        <v>22</v>
      </c>
      <c r="B30" s="5">
        <v>16150234</v>
      </c>
      <c r="C30" s="5" t="s">
        <v>60</v>
      </c>
      <c r="D30" s="6">
        <v>35987</v>
      </c>
      <c r="E30" s="5" t="s">
        <v>27</v>
      </c>
      <c r="F30" s="8"/>
      <c r="G30" s="10"/>
      <c r="H30" s="10"/>
      <c r="I30" s="14"/>
      <c r="J30" s="14"/>
      <c r="K30" s="14"/>
      <c r="L30" s="14"/>
      <c r="M30" s="14"/>
      <c r="N30" s="14"/>
      <c r="O30" s="14"/>
      <c r="P30" s="14"/>
      <c r="Q30" s="14"/>
      <c r="R30" s="12"/>
      <c r="S30" s="12"/>
      <c r="T30" s="12"/>
      <c r="U30" s="12"/>
      <c r="V30" s="12"/>
      <c r="W30" s="12"/>
      <c r="X30" s="12"/>
      <c r="Y30" s="14"/>
      <c r="Z30" s="14">
        <v>1</v>
      </c>
      <c r="AA30" s="14"/>
      <c r="AB30" s="14"/>
      <c r="AC30" s="14"/>
      <c r="AD30" s="14"/>
      <c r="AE30" s="14">
        <v>1</v>
      </c>
      <c r="AF30" s="14"/>
      <c r="AG30" s="14"/>
      <c r="AH30" s="14">
        <v>1</v>
      </c>
      <c r="AI30" s="10"/>
      <c r="AJ30" s="10"/>
      <c r="AK30" s="14">
        <f t="shared" si="0"/>
        <v>8</v>
      </c>
      <c r="AL30" s="12">
        <v>10</v>
      </c>
      <c r="AM30" s="12">
        <f t="shared" si="2"/>
        <v>8.5</v>
      </c>
      <c r="AN30" s="14">
        <f t="shared" si="1"/>
        <v>0</v>
      </c>
      <c r="AO30" s="16" t="s">
        <v>312</v>
      </c>
      <c r="AP30" s="18">
        <v>10</v>
      </c>
    </row>
    <row r="31" spans="1:42" ht="16.5" customHeight="1">
      <c r="A31" s="4">
        <v>23</v>
      </c>
      <c r="B31" s="5">
        <v>16150015</v>
      </c>
      <c r="C31" s="5" t="s">
        <v>61</v>
      </c>
      <c r="D31" s="5" t="s">
        <v>62</v>
      </c>
      <c r="E31" s="5" t="s">
        <v>63</v>
      </c>
      <c r="F31" s="8"/>
      <c r="G31" s="10"/>
      <c r="H31" s="10"/>
      <c r="I31" s="14"/>
      <c r="J31" s="14"/>
      <c r="K31" s="14"/>
      <c r="L31" s="14">
        <v>-0.5</v>
      </c>
      <c r="M31" s="14"/>
      <c r="N31" s="14"/>
      <c r="O31" s="14"/>
      <c r="P31" s="14">
        <v>1</v>
      </c>
      <c r="Q31" s="14"/>
      <c r="R31" s="12"/>
      <c r="S31" s="12"/>
      <c r="T31" s="12"/>
      <c r="U31" s="12"/>
      <c r="V31" s="12"/>
      <c r="W31" s="12"/>
      <c r="X31" s="12"/>
      <c r="Y31" s="14">
        <v>1</v>
      </c>
      <c r="Z31" s="14"/>
      <c r="AA31" s="14"/>
      <c r="AB31" s="14"/>
      <c r="AC31" s="14"/>
      <c r="AD31" s="14">
        <v>0.5</v>
      </c>
      <c r="AE31" s="14"/>
      <c r="AF31" s="14"/>
      <c r="AG31" s="14"/>
      <c r="AH31" s="14"/>
      <c r="AI31" s="10"/>
      <c r="AJ31" s="10"/>
      <c r="AK31" s="14">
        <f t="shared" si="0"/>
        <v>7</v>
      </c>
      <c r="AL31" s="12">
        <v>9</v>
      </c>
      <c r="AM31" s="12">
        <f t="shared" si="2"/>
        <v>7.5</v>
      </c>
      <c r="AN31" s="14">
        <f t="shared" si="1"/>
        <v>1</v>
      </c>
      <c r="AO31" s="43" t="s">
        <v>335</v>
      </c>
      <c r="AP31" s="54">
        <v>10</v>
      </c>
    </row>
    <row r="32" spans="1:42" ht="16.5" customHeight="1">
      <c r="A32" s="4">
        <v>24</v>
      </c>
      <c r="B32" s="5">
        <v>16150093</v>
      </c>
      <c r="C32" s="5" t="s">
        <v>64</v>
      </c>
      <c r="D32" s="6">
        <v>36047</v>
      </c>
      <c r="E32" s="5" t="s">
        <v>22</v>
      </c>
      <c r="F32" s="8"/>
      <c r="G32" s="10"/>
      <c r="H32" s="10"/>
      <c r="I32" s="14"/>
      <c r="J32" s="14"/>
      <c r="K32" s="14"/>
      <c r="L32" s="14"/>
      <c r="M32" s="14"/>
      <c r="N32" s="14"/>
      <c r="O32" s="14"/>
      <c r="P32" s="14">
        <v>1</v>
      </c>
      <c r="Q32" s="14"/>
      <c r="R32" s="12"/>
      <c r="S32" s="12"/>
      <c r="T32" s="12"/>
      <c r="U32" s="12"/>
      <c r="V32" s="12"/>
      <c r="W32" s="12"/>
      <c r="X32" s="12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0"/>
      <c r="AJ32" s="10"/>
      <c r="AK32" s="14">
        <f t="shared" si="0"/>
        <v>6</v>
      </c>
      <c r="AL32" s="12">
        <v>8</v>
      </c>
      <c r="AM32" s="12">
        <f t="shared" si="2"/>
        <v>6.5</v>
      </c>
      <c r="AN32" s="14">
        <f t="shared" si="1"/>
        <v>0</v>
      </c>
      <c r="AO32" s="19" t="s">
        <v>290</v>
      </c>
      <c r="AP32" s="18">
        <v>4</v>
      </c>
    </row>
    <row r="33" spans="1:43" ht="16.5" customHeight="1">
      <c r="A33" s="4">
        <v>25</v>
      </c>
      <c r="B33" s="5">
        <v>16150311</v>
      </c>
      <c r="C33" s="5" t="s">
        <v>65</v>
      </c>
      <c r="D33" s="5" t="s">
        <v>66</v>
      </c>
      <c r="E33" s="5" t="s">
        <v>32</v>
      </c>
      <c r="F33" s="8"/>
      <c r="G33" s="10"/>
      <c r="H33" s="10"/>
      <c r="I33" s="14"/>
      <c r="J33" s="14"/>
      <c r="K33" s="14">
        <v>1</v>
      </c>
      <c r="L33" s="14"/>
      <c r="M33" s="14"/>
      <c r="N33" s="14"/>
      <c r="O33" s="14"/>
      <c r="P33" s="14"/>
      <c r="Q33" s="14"/>
      <c r="R33" s="12"/>
      <c r="S33" s="12"/>
      <c r="T33" s="12"/>
      <c r="U33" s="12"/>
      <c r="V33" s="12"/>
      <c r="W33" s="12"/>
      <c r="X33" s="12">
        <v>0.5</v>
      </c>
      <c r="Y33" s="14">
        <v>1</v>
      </c>
      <c r="Z33" s="14"/>
      <c r="AA33" s="14">
        <v>0.5</v>
      </c>
      <c r="AB33" s="14"/>
      <c r="AC33" s="14"/>
      <c r="AD33" s="14"/>
      <c r="AE33" s="14"/>
      <c r="AF33" s="14"/>
      <c r="AG33" s="14"/>
      <c r="AH33" s="14"/>
      <c r="AI33" s="10"/>
      <c r="AJ33" s="10"/>
      <c r="AK33" s="14">
        <f t="shared" si="0"/>
        <v>8</v>
      </c>
      <c r="AL33" s="12">
        <v>10</v>
      </c>
      <c r="AM33" s="12">
        <f t="shared" si="2"/>
        <v>8.5</v>
      </c>
      <c r="AN33" s="14">
        <f t="shared" si="1"/>
        <v>0</v>
      </c>
      <c r="AO33" s="10" t="s">
        <v>274</v>
      </c>
      <c r="AP33" s="18">
        <v>10</v>
      </c>
    </row>
    <row r="34" spans="1:43" ht="16.5" customHeight="1">
      <c r="A34" s="4">
        <v>26</v>
      </c>
      <c r="B34" s="5">
        <v>16150159</v>
      </c>
      <c r="C34" s="5" t="s">
        <v>67</v>
      </c>
      <c r="D34" s="5" t="s">
        <v>68</v>
      </c>
      <c r="E34" s="5" t="s">
        <v>48</v>
      </c>
      <c r="F34" s="8"/>
      <c r="G34" s="10"/>
      <c r="H34" s="10"/>
      <c r="I34" s="14"/>
      <c r="J34" s="14"/>
      <c r="K34" s="14"/>
      <c r="L34" s="14"/>
      <c r="M34" s="14"/>
      <c r="N34" s="14">
        <v>-1</v>
      </c>
      <c r="O34" s="14"/>
      <c r="P34" s="14"/>
      <c r="Q34" s="14">
        <v>-0.5</v>
      </c>
      <c r="R34" s="12"/>
      <c r="S34" s="12"/>
      <c r="T34" s="12"/>
      <c r="U34" s="12"/>
      <c r="V34" s="12"/>
      <c r="W34" s="12"/>
      <c r="X34" s="12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0"/>
      <c r="AJ34" s="10"/>
      <c r="AK34" s="14">
        <f t="shared" si="0"/>
        <v>3.5</v>
      </c>
      <c r="AL34" s="12">
        <v>4</v>
      </c>
      <c r="AM34" s="12">
        <f t="shared" si="2"/>
        <v>4.5</v>
      </c>
      <c r="AN34" s="14">
        <f t="shared" si="1"/>
        <v>2</v>
      </c>
      <c r="AO34" s="19" t="s">
        <v>377</v>
      </c>
      <c r="AP34" s="18">
        <v>10</v>
      </c>
    </row>
    <row r="35" spans="1:43" ht="16.5" customHeight="1">
      <c r="A35" s="4">
        <v>27</v>
      </c>
      <c r="B35" s="5">
        <v>16150095</v>
      </c>
      <c r="C35" s="5" t="s">
        <v>69</v>
      </c>
      <c r="D35" s="6">
        <v>35984</v>
      </c>
      <c r="E35" s="5" t="s">
        <v>22</v>
      </c>
      <c r="F35" s="8"/>
      <c r="G35" s="10"/>
      <c r="H35" s="10"/>
      <c r="I35" s="14"/>
      <c r="J35" s="14"/>
      <c r="K35" s="14"/>
      <c r="L35" s="14"/>
      <c r="M35" s="14"/>
      <c r="N35" s="14">
        <v>1</v>
      </c>
      <c r="O35" s="14"/>
      <c r="P35" s="14"/>
      <c r="Q35" s="14"/>
      <c r="R35" s="12"/>
      <c r="S35" s="12"/>
      <c r="T35" s="12"/>
      <c r="U35" s="12"/>
      <c r="V35" s="12"/>
      <c r="W35" s="12"/>
      <c r="X35" s="12"/>
      <c r="Y35" s="14"/>
      <c r="Z35" s="14"/>
      <c r="AA35" s="14"/>
      <c r="AB35" s="14"/>
      <c r="AC35" s="14"/>
      <c r="AD35" s="14"/>
      <c r="AE35" s="14"/>
      <c r="AF35" s="14"/>
      <c r="AG35" s="14"/>
      <c r="AH35" s="14">
        <v>0.5</v>
      </c>
      <c r="AI35" s="10"/>
      <c r="AJ35" s="10"/>
      <c r="AK35" s="14">
        <f t="shared" si="0"/>
        <v>6.5</v>
      </c>
      <c r="AL35" s="12">
        <v>9</v>
      </c>
      <c r="AM35" s="12">
        <f t="shared" si="2"/>
        <v>7</v>
      </c>
      <c r="AN35" s="14">
        <f t="shared" si="1"/>
        <v>0</v>
      </c>
      <c r="AO35" s="43" t="s">
        <v>340</v>
      </c>
      <c r="AP35" s="54">
        <v>5</v>
      </c>
    </row>
    <row r="36" spans="1:43" s="11" customFormat="1" ht="16.5" customHeight="1">
      <c r="A36" s="26">
        <v>28</v>
      </c>
      <c r="B36" s="27">
        <v>16150160</v>
      </c>
      <c r="C36" s="27" t="s">
        <v>70</v>
      </c>
      <c r="D36" s="29">
        <v>35798</v>
      </c>
      <c r="E36" s="27" t="s">
        <v>48</v>
      </c>
      <c r="F36" s="28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>
        <v>0.5</v>
      </c>
      <c r="X36" s="12"/>
      <c r="Y36" s="12"/>
      <c r="Z36" s="12"/>
      <c r="AA36" s="12"/>
      <c r="AB36" s="12"/>
      <c r="AC36" s="12"/>
      <c r="AD36" s="14"/>
      <c r="AE36" s="14"/>
      <c r="AF36" s="14"/>
      <c r="AG36" s="14"/>
      <c r="AH36" s="14">
        <v>2</v>
      </c>
      <c r="AI36" s="12"/>
      <c r="AJ36" s="12"/>
      <c r="AK36" s="14">
        <f t="shared" si="0"/>
        <v>7.5</v>
      </c>
      <c r="AL36" s="12">
        <v>10</v>
      </c>
      <c r="AM36" s="12">
        <f t="shared" si="2"/>
        <v>8</v>
      </c>
      <c r="AN36" s="14">
        <f t="shared" si="1"/>
        <v>0</v>
      </c>
      <c r="AO36" s="19" t="s">
        <v>297</v>
      </c>
      <c r="AP36" s="18">
        <v>10</v>
      </c>
    </row>
    <row r="37" spans="1:43" ht="16.5" customHeight="1">
      <c r="A37" s="4">
        <v>29</v>
      </c>
      <c r="B37" s="5">
        <v>16150243</v>
      </c>
      <c r="C37" s="5" t="s">
        <v>71</v>
      </c>
      <c r="D37" s="6">
        <v>35897</v>
      </c>
      <c r="E37" s="5" t="s">
        <v>27</v>
      </c>
      <c r="F37" s="8"/>
      <c r="G37" s="10"/>
      <c r="H37" s="10"/>
      <c r="I37" s="14"/>
      <c r="J37" s="14"/>
      <c r="K37" s="14"/>
      <c r="L37" s="14"/>
      <c r="M37" s="14"/>
      <c r="N37" s="14">
        <v>-1</v>
      </c>
      <c r="O37" s="14"/>
      <c r="P37" s="14"/>
      <c r="Q37" s="14"/>
      <c r="R37" s="12"/>
      <c r="S37" s="12"/>
      <c r="T37" s="12"/>
      <c r="U37" s="12"/>
      <c r="V37" s="12"/>
      <c r="W37" s="12"/>
      <c r="X37" s="12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0"/>
      <c r="AJ37" s="10"/>
      <c r="AK37" s="14">
        <f t="shared" si="0"/>
        <v>4</v>
      </c>
      <c r="AL37" s="12">
        <v>5</v>
      </c>
      <c r="AM37" s="12">
        <f t="shared" si="2"/>
        <v>5</v>
      </c>
      <c r="AN37" s="14">
        <f t="shared" si="1"/>
        <v>1</v>
      </c>
      <c r="AO37" s="44" t="s">
        <v>233</v>
      </c>
      <c r="AP37" s="48">
        <v>8</v>
      </c>
    </row>
    <row r="38" spans="1:43" s="36" customFormat="1" ht="16.5" customHeight="1">
      <c r="A38" s="30">
        <v>30</v>
      </c>
      <c r="B38" s="31">
        <v>16150019</v>
      </c>
      <c r="C38" s="31" t="s">
        <v>359</v>
      </c>
      <c r="D38" s="55">
        <v>35830</v>
      </c>
      <c r="E38" s="31" t="s">
        <v>63</v>
      </c>
      <c r="F38" s="32"/>
      <c r="G38" s="33"/>
      <c r="H38" s="33"/>
      <c r="I38" s="34"/>
      <c r="J38" s="34"/>
      <c r="K38" s="34"/>
      <c r="L38" s="34"/>
      <c r="M38" s="34"/>
      <c r="N38" s="34"/>
      <c r="O38" s="34"/>
      <c r="P38" s="34"/>
      <c r="Q38" s="34"/>
      <c r="R38" s="35"/>
      <c r="S38" s="35"/>
      <c r="T38" s="35"/>
      <c r="U38" s="35"/>
      <c r="V38" s="35"/>
      <c r="W38" s="35"/>
      <c r="X38" s="35"/>
      <c r="Y38" s="34"/>
      <c r="Z38" s="34"/>
      <c r="AA38" s="34"/>
      <c r="AB38" s="34"/>
      <c r="AC38" s="34"/>
      <c r="AD38" s="34"/>
      <c r="AE38" s="34"/>
      <c r="AF38" s="34"/>
      <c r="AG38" s="34"/>
      <c r="AH38" s="34"/>
      <c r="AI38" s="33"/>
      <c r="AJ38" s="33"/>
      <c r="AK38" s="34">
        <v>0</v>
      </c>
      <c r="AL38" s="35">
        <v>0</v>
      </c>
      <c r="AM38" s="12">
        <v>0</v>
      </c>
      <c r="AN38" s="14">
        <f t="shared" si="1"/>
        <v>2</v>
      </c>
      <c r="AO38" s="10" t="s">
        <v>230</v>
      </c>
      <c r="AP38" s="18">
        <v>6</v>
      </c>
    </row>
    <row r="39" spans="1:43" ht="16.5" customHeight="1">
      <c r="A39" s="4">
        <v>31</v>
      </c>
      <c r="B39" s="5">
        <v>16150098</v>
      </c>
      <c r="C39" s="5" t="s">
        <v>72</v>
      </c>
      <c r="D39" s="5" t="s">
        <v>73</v>
      </c>
      <c r="E39" s="5" t="s">
        <v>22</v>
      </c>
      <c r="F39" s="8"/>
      <c r="G39" s="10"/>
      <c r="H39" s="10"/>
      <c r="I39" s="14"/>
      <c r="J39" s="14"/>
      <c r="K39" s="14"/>
      <c r="L39" s="14"/>
      <c r="M39" s="14"/>
      <c r="N39" s="14"/>
      <c r="O39" s="14"/>
      <c r="P39" s="14"/>
      <c r="Q39" s="14"/>
      <c r="R39" s="12"/>
      <c r="S39" s="12"/>
      <c r="T39" s="12"/>
      <c r="U39" s="12"/>
      <c r="V39" s="12"/>
      <c r="W39" s="12"/>
      <c r="X39" s="12"/>
      <c r="Y39" s="14"/>
      <c r="Z39" s="14"/>
      <c r="AA39" s="14">
        <v>0.5</v>
      </c>
      <c r="AB39" s="14"/>
      <c r="AC39" s="14"/>
      <c r="AD39" s="14"/>
      <c r="AE39" s="14"/>
      <c r="AF39" s="14"/>
      <c r="AG39" s="14"/>
      <c r="AH39" s="14"/>
      <c r="AI39" s="10"/>
      <c r="AJ39" s="10">
        <v>1</v>
      </c>
      <c r="AK39" s="14">
        <f>SUM(5,G39:AJ39)</f>
        <v>6.5</v>
      </c>
      <c r="AL39" s="12">
        <v>9</v>
      </c>
      <c r="AM39" s="12">
        <f t="shared" si="2"/>
        <v>7</v>
      </c>
      <c r="AN39" s="14">
        <f t="shared" si="1"/>
        <v>0</v>
      </c>
      <c r="AO39" s="10" t="s">
        <v>303</v>
      </c>
      <c r="AP39" s="19">
        <v>10</v>
      </c>
    </row>
    <row r="40" spans="1:43" ht="16.5" customHeight="1">
      <c r="A40" s="4">
        <v>32</v>
      </c>
      <c r="B40" s="5">
        <v>16150315</v>
      </c>
      <c r="C40" s="5" t="s">
        <v>74</v>
      </c>
      <c r="D40" s="6">
        <v>35988</v>
      </c>
      <c r="E40" s="5" t="s">
        <v>32</v>
      </c>
      <c r="F40" s="8"/>
      <c r="G40" s="10"/>
      <c r="H40" s="10"/>
      <c r="I40" s="14"/>
      <c r="J40" s="14"/>
      <c r="K40" s="14"/>
      <c r="L40" s="14"/>
      <c r="M40" s="14"/>
      <c r="N40" s="14"/>
      <c r="O40" s="14"/>
      <c r="P40" s="14"/>
      <c r="Q40" s="14"/>
      <c r="R40" s="12"/>
      <c r="S40" s="12"/>
      <c r="T40" s="12"/>
      <c r="U40" s="12"/>
      <c r="V40" s="12" t="s">
        <v>310</v>
      </c>
      <c r="W40" s="12"/>
      <c r="X40" s="12">
        <v>-1</v>
      </c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0"/>
      <c r="AJ40" s="10"/>
      <c r="AK40" s="14">
        <f t="shared" si="0"/>
        <v>4</v>
      </c>
      <c r="AL40" s="12">
        <v>8</v>
      </c>
      <c r="AM40" s="12">
        <f t="shared" si="2"/>
        <v>5</v>
      </c>
      <c r="AN40" s="14">
        <f t="shared" si="1"/>
        <v>1</v>
      </c>
      <c r="AO40" s="19" t="s">
        <v>298</v>
      </c>
      <c r="AP40" s="19">
        <v>10</v>
      </c>
    </row>
    <row r="41" spans="1:43" ht="16.5" customHeight="1">
      <c r="A41" s="4">
        <v>33</v>
      </c>
      <c r="B41" s="5">
        <v>16150316</v>
      </c>
      <c r="C41" s="5" t="s">
        <v>75</v>
      </c>
      <c r="D41" s="6">
        <v>36041</v>
      </c>
      <c r="E41" s="5" t="s">
        <v>32</v>
      </c>
      <c r="F41" s="8"/>
      <c r="G41" s="10"/>
      <c r="H41" s="10"/>
      <c r="I41" s="14"/>
      <c r="J41" s="14"/>
      <c r="K41" s="14"/>
      <c r="L41" s="14"/>
      <c r="M41" s="14">
        <v>0.5</v>
      </c>
      <c r="N41" s="14"/>
      <c r="O41" s="14"/>
      <c r="P41" s="14"/>
      <c r="Q41" s="14"/>
      <c r="R41" s="12"/>
      <c r="S41" s="12"/>
      <c r="T41" s="12"/>
      <c r="U41" s="12"/>
      <c r="V41" s="12"/>
      <c r="W41" s="12"/>
      <c r="X41" s="12">
        <v>0.5</v>
      </c>
      <c r="Y41" s="14"/>
      <c r="Z41" s="14"/>
      <c r="AA41" s="14"/>
      <c r="AB41" s="14"/>
      <c r="AC41" s="14"/>
      <c r="AD41" s="14"/>
      <c r="AE41" s="14"/>
      <c r="AF41" s="14"/>
      <c r="AG41" s="14"/>
      <c r="AH41" s="14">
        <v>0.5</v>
      </c>
      <c r="AI41" s="10"/>
      <c r="AJ41" s="10"/>
      <c r="AK41" s="14">
        <f t="shared" si="0"/>
        <v>6.5</v>
      </c>
      <c r="AL41" s="12">
        <v>6</v>
      </c>
      <c r="AM41" s="12">
        <f t="shared" si="2"/>
        <v>7</v>
      </c>
      <c r="AN41" s="14">
        <f t="shared" si="1"/>
        <v>0</v>
      </c>
      <c r="AO41" s="49" t="s">
        <v>80</v>
      </c>
      <c r="AP41" s="44">
        <v>6</v>
      </c>
    </row>
    <row r="42" spans="1:43" ht="16.5" customHeight="1">
      <c r="A42" s="4">
        <v>34</v>
      </c>
      <c r="B42" s="5">
        <v>16150099</v>
      </c>
      <c r="C42" s="5" t="s">
        <v>76</v>
      </c>
      <c r="D42" s="5" t="s">
        <v>77</v>
      </c>
      <c r="E42" s="5" t="s">
        <v>22</v>
      </c>
      <c r="F42" s="8"/>
      <c r="G42" s="10"/>
      <c r="H42" s="10"/>
      <c r="I42" s="14"/>
      <c r="J42" s="14">
        <v>0.5</v>
      </c>
      <c r="K42" s="14"/>
      <c r="L42" s="14"/>
      <c r="M42" s="14"/>
      <c r="N42" s="14">
        <v>1</v>
      </c>
      <c r="O42" s="14"/>
      <c r="P42" s="14"/>
      <c r="Q42" s="14"/>
      <c r="R42" s="12"/>
      <c r="S42" s="12"/>
      <c r="T42" s="12"/>
      <c r="U42" s="12"/>
      <c r="V42" s="12"/>
      <c r="W42" s="12"/>
      <c r="X42" s="12"/>
      <c r="Y42" s="14"/>
      <c r="Z42" s="14"/>
      <c r="AA42" s="14"/>
      <c r="AB42" s="14"/>
      <c r="AC42" s="14"/>
      <c r="AD42" s="14"/>
      <c r="AE42" s="14"/>
      <c r="AF42" s="14">
        <v>0.5</v>
      </c>
      <c r="AG42" s="14"/>
      <c r="AH42" s="14"/>
      <c r="AI42" s="10"/>
      <c r="AJ42" s="10"/>
      <c r="AK42" s="14">
        <f t="shared" si="0"/>
        <v>7</v>
      </c>
      <c r="AL42" s="12">
        <v>10</v>
      </c>
      <c r="AM42" s="12">
        <f t="shared" si="2"/>
        <v>7.5</v>
      </c>
      <c r="AN42" s="14">
        <f t="shared" si="1"/>
        <v>0</v>
      </c>
      <c r="AO42" s="57" t="s">
        <v>327</v>
      </c>
      <c r="AP42" s="57" t="s">
        <v>375</v>
      </c>
    </row>
    <row r="43" spans="1:43" ht="16.5" customHeight="1">
      <c r="A43" s="4">
        <v>35</v>
      </c>
      <c r="B43" s="5">
        <v>16150100</v>
      </c>
      <c r="C43" s="5" t="s">
        <v>78</v>
      </c>
      <c r="D43" s="5" t="s">
        <v>79</v>
      </c>
      <c r="E43" s="5" t="s">
        <v>22</v>
      </c>
      <c r="F43" s="8"/>
      <c r="G43" s="10"/>
      <c r="H43" s="10"/>
      <c r="I43" s="14"/>
      <c r="J43" s="14"/>
      <c r="K43" s="14"/>
      <c r="L43" s="14"/>
      <c r="M43" s="14"/>
      <c r="N43" s="14"/>
      <c r="O43" s="14"/>
      <c r="P43" s="14"/>
      <c r="Q43" s="14"/>
      <c r="R43" s="12"/>
      <c r="S43" s="12"/>
      <c r="T43" s="12"/>
      <c r="U43" s="12"/>
      <c r="V43" s="12"/>
      <c r="W43" s="12"/>
      <c r="X43" s="12"/>
      <c r="Y43" s="14"/>
      <c r="Z43" s="14"/>
      <c r="AA43" s="14">
        <v>0.5</v>
      </c>
      <c r="AB43" s="14"/>
      <c r="AC43" s="14"/>
      <c r="AD43" s="14"/>
      <c r="AE43" s="14"/>
      <c r="AF43" s="14"/>
      <c r="AG43" s="14"/>
      <c r="AH43" s="14"/>
      <c r="AI43" s="10"/>
      <c r="AJ43" s="10"/>
      <c r="AK43" s="14">
        <f t="shared" si="0"/>
        <v>5.5</v>
      </c>
      <c r="AL43" s="12">
        <v>9</v>
      </c>
      <c r="AM43" s="12">
        <f t="shared" si="2"/>
        <v>6.5</v>
      </c>
      <c r="AN43" s="14">
        <f t="shared" si="1"/>
        <v>0</v>
      </c>
      <c r="AO43" s="10" t="s">
        <v>287</v>
      </c>
      <c r="AP43" s="18">
        <v>7</v>
      </c>
    </row>
    <row r="44" spans="1:43" ht="16.5" customHeight="1">
      <c r="A44" s="4">
        <v>36</v>
      </c>
      <c r="B44" s="5">
        <v>15150327</v>
      </c>
      <c r="C44" s="5" t="s">
        <v>80</v>
      </c>
      <c r="D44" s="5" t="s">
        <v>81</v>
      </c>
      <c r="E44" s="5" t="s">
        <v>57</v>
      </c>
      <c r="F44" s="9" t="s">
        <v>82</v>
      </c>
      <c r="G44" s="10"/>
      <c r="H44" s="10"/>
      <c r="I44" s="14"/>
      <c r="J44" s="14"/>
      <c r="K44" s="14"/>
      <c r="L44" s="14"/>
      <c r="M44" s="14"/>
      <c r="N44" s="14"/>
      <c r="O44" s="14"/>
      <c r="P44" s="14"/>
      <c r="Q44" s="14"/>
      <c r="R44" s="12"/>
      <c r="S44" s="12"/>
      <c r="T44" s="12"/>
      <c r="U44" s="12"/>
      <c r="V44" s="12"/>
      <c r="W44" s="12"/>
      <c r="X44" s="12"/>
      <c r="Y44" s="14"/>
      <c r="Z44" s="14"/>
      <c r="AA44" s="14">
        <v>0.5</v>
      </c>
      <c r="AB44" s="14"/>
      <c r="AC44" s="14"/>
      <c r="AD44" s="14"/>
      <c r="AE44" s="14"/>
      <c r="AF44" s="14"/>
      <c r="AG44" s="14"/>
      <c r="AH44" s="14"/>
      <c r="AI44" s="10"/>
      <c r="AJ44" s="10"/>
      <c r="AK44" s="14">
        <f t="shared" si="0"/>
        <v>5.5</v>
      </c>
      <c r="AL44" s="12">
        <v>6</v>
      </c>
      <c r="AM44" s="12">
        <f t="shared" si="2"/>
        <v>6.5</v>
      </c>
      <c r="AN44" s="14">
        <f t="shared" si="1"/>
        <v>0</v>
      </c>
      <c r="AO44" s="44" t="s">
        <v>236</v>
      </c>
      <c r="AP44" s="48">
        <v>7</v>
      </c>
    </row>
    <row r="45" spans="1:43" s="36" customFormat="1" ht="16.5" customHeight="1">
      <c r="A45" s="30">
        <v>37</v>
      </c>
      <c r="B45" s="31">
        <v>16150247</v>
      </c>
      <c r="C45" s="31" t="s">
        <v>360</v>
      </c>
      <c r="D45" s="55">
        <v>36100</v>
      </c>
      <c r="E45" s="31" t="s">
        <v>27</v>
      </c>
      <c r="F45" s="32"/>
      <c r="G45" s="33"/>
      <c r="H45" s="33"/>
      <c r="I45" s="34"/>
      <c r="J45" s="34"/>
      <c r="K45" s="34"/>
      <c r="L45" s="34"/>
      <c r="M45" s="34"/>
      <c r="N45" s="34"/>
      <c r="O45" s="34"/>
      <c r="P45" s="34"/>
      <c r="Q45" s="34"/>
      <c r="R45" s="35"/>
      <c r="S45" s="35"/>
      <c r="T45" s="35"/>
      <c r="U45" s="35"/>
      <c r="V45" s="35" t="s">
        <v>310</v>
      </c>
      <c r="W45" s="35"/>
      <c r="X45" s="35"/>
      <c r="Y45" s="34"/>
      <c r="Z45" s="34"/>
      <c r="AA45" s="34"/>
      <c r="AB45" s="34"/>
      <c r="AC45" s="34"/>
      <c r="AD45" s="34"/>
      <c r="AE45" s="34"/>
      <c r="AF45" s="34"/>
      <c r="AG45" s="34"/>
      <c r="AH45" s="34"/>
      <c r="AI45" s="33"/>
      <c r="AJ45" s="33"/>
      <c r="AK45" s="34">
        <v>0</v>
      </c>
      <c r="AL45" s="35">
        <v>0</v>
      </c>
      <c r="AM45" s="12">
        <v>0</v>
      </c>
      <c r="AN45" s="14">
        <f t="shared" si="1"/>
        <v>2</v>
      </c>
      <c r="AO45" s="42" t="s">
        <v>240</v>
      </c>
      <c r="AP45" s="41">
        <v>8</v>
      </c>
    </row>
    <row r="46" spans="1:43" ht="16.5" customHeight="1">
      <c r="A46" s="4">
        <v>38</v>
      </c>
      <c r="B46" s="5">
        <v>16150020</v>
      </c>
      <c r="C46" s="5" t="s">
        <v>83</v>
      </c>
      <c r="D46" s="5" t="s">
        <v>84</v>
      </c>
      <c r="E46" s="5" t="s">
        <v>63</v>
      </c>
      <c r="F46" s="8"/>
      <c r="G46" s="10"/>
      <c r="H46" s="10"/>
      <c r="I46" s="14"/>
      <c r="J46" s="14"/>
      <c r="K46" s="14">
        <v>0.5</v>
      </c>
      <c r="L46" s="14"/>
      <c r="M46" s="14"/>
      <c r="N46" s="14"/>
      <c r="O46" s="14">
        <v>1</v>
      </c>
      <c r="P46" s="14"/>
      <c r="Q46" s="14"/>
      <c r="R46" s="12"/>
      <c r="S46" s="12"/>
      <c r="T46" s="12"/>
      <c r="U46" s="12"/>
      <c r="V46" s="12"/>
      <c r="W46" s="12">
        <v>1</v>
      </c>
      <c r="X46" s="12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0"/>
      <c r="AJ46" s="10"/>
      <c r="AK46" s="14">
        <f t="shared" si="0"/>
        <v>7.5</v>
      </c>
      <c r="AL46" s="12">
        <v>8</v>
      </c>
      <c r="AM46" s="12">
        <f t="shared" si="2"/>
        <v>8</v>
      </c>
      <c r="AN46" s="14">
        <f t="shared" si="1"/>
        <v>0</v>
      </c>
      <c r="AO46" s="10" t="s">
        <v>257</v>
      </c>
      <c r="AP46" s="18">
        <v>10</v>
      </c>
      <c r="AQ46" t="s">
        <v>383</v>
      </c>
    </row>
    <row r="47" spans="1:43" ht="16.5" customHeight="1">
      <c r="A47" s="4">
        <v>39</v>
      </c>
      <c r="B47" s="5">
        <v>16151500</v>
      </c>
      <c r="C47" s="5" t="s">
        <v>85</v>
      </c>
      <c r="D47" s="6">
        <v>35589</v>
      </c>
      <c r="E47" s="5" t="s">
        <v>32</v>
      </c>
      <c r="F47" s="8"/>
      <c r="G47" s="10"/>
      <c r="H47" s="10"/>
      <c r="I47" s="14"/>
      <c r="J47" s="14"/>
      <c r="K47" s="14"/>
      <c r="L47" s="14"/>
      <c r="M47" s="14"/>
      <c r="N47" s="14"/>
      <c r="O47" s="14"/>
      <c r="P47" s="14"/>
      <c r="Q47" s="14"/>
      <c r="R47" s="12">
        <v>-0.5</v>
      </c>
      <c r="S47" s="12"/>
      <c r="T47" s="12"/>
      <c r="U47" s="12"/>
      <c r="V47" s="12"/>
      <c r="W47" s="12"/>
      <c r="X47" s="12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0"/>
      <c r="AJ47" s="10"/>
      <c r="AK47" s="14">
        <f t="shared" si="0"/>
        <v>4.5</v>
      </c>
      <c r="AL47" s="12">
        <v>7</v>
      </c>
      <c r="AM47" s="12">
        <f t="shared" si="2"/>
        <v>5.5</v>
      </c>
      <c r="AN47" s="14">
        <f t="shared" si="1"/>
        <v>1</v>
      </c>
      <c r="AO47" s="19" t="s">
        <v>289</v>
      </c>
      <c r="AP47" s="18">
        <v>8</v>
      </c>
    </row>
    <row r="48" spans="1:43" ht="16.5" customHeight="1">
      <c r="A48" s="4">
        <v>40</v>
      </c>
      <c r="B48" s="5">
        <v>16150102</v>
      </c>
      <c r="C48" s="5" t="s">
        <v>86</v>
      </c>
      <c r="D48" s="5" t="s">
        <v>87</v>
      </c>
      <c r="E48" s="5" t="s">
        <v>22</v>
      </c>
      <c r="F48" s="8"/>
      <c r="G48" s="10"/>
      <c r="H48" s="10"/>
      <c r="I48" s="14"/>
      <c r="J48" s="14"/>
      <c r="K48" s="14"/>
      <c r="L48" s="14"/>
      <c r="M48" s="14"/>
      <c r="N48" s="14"/>
      <c r="O48" s="14"/>
      <c r="P48" s="14">
        <v>0.5</v>
      </c>
      <c r="Q48" s="14"/>
      <c r="R48" s="12"/>
      <c r="S48" s="12"/>
      <c r="T48" s="12"/>
      <c r="U48" s="12"/>
      <c r="V48" s="12"/>
      <c r="W48" s="12"/>
      <c r="X48" s="12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0"/>
      <c r="AJ48" s="10"/>
      <c r="AK48" s="14">
        <f t="shared" si="0"/>
        <v>5.5</v>
      </c>
      <c r="AL48" s="12">
        <v>8</v>
      </c>
      <c r="AM48" s="12">
        <f t="shared" si="2"/>
        <v>6.5</v>
      </c>
      <c r="AN48" s="14">
        <f t="shared" si="1"/>
        <v>0</v>
      </c>
      <c r="AO48" s="10" t="s">
        <v>293</v>
      </c>
      <c r="AP48" s="18">
        <v>10</v>
      </c>
    </row>
    <row r="49" spans="1:42" ht="16.5" customHeight="1">
      <c r="A49" s="4">
        <v>41</v>
      </c>
      <c r="B49" s="5">
        <v>16150319</v>
      </c>
      <c r="C49" s="5" t="s">
        <v>88</v>
      </c>
      <c r="D49" s="5" t="s">
        <v>62</v>
      </c>
      <c r="E49" s="5" t="s">
        <v>32</v>
      </c>
      <c r="F49" s="8"/>
      <c r="G49" s="10">
        <v>0.5</v>
      </c>
      <c r="H49" s="10"/>
      <c r="I49" s="14"/>
      <c r="J49" s="14"/>
      <c r="K49" s="14">
        <v>1.5</v>
      </c>
      <c r="L49" s="14"/>
      <c r="M49" s="14"/>
      <c r="N49" s="14"/>
      <c r="O49" s="14"/>
      <c r="P49" s="14"/>
      <c r="Q49" s="14"/>
      <c r="R49" s="12"/>
      <c r="S49" s="12"/>
      <c r="T49" s="12"/>
      <c r="U49" s="12"/>
      <c r="V49" s="12"/>
      <c r="W49" s="12"/>
      <c r="X49" s="12"/>
      <c r="Y49" s="14"/>
      <c r="Z49" s="14"/>
      <c r="AA49" s="14"/>
      <c r="AB49" s="14"/>
      <c r="AC49" s="14">
        <v>1</v>
      </c>
      <c r="AD49" s="14"/>
      <c r="AE49" s="14"/>
      <c r="AF49" s="14"/>
      <c r="AG49" s="14"/>
      <c r="AH49" s="14"/>
      <c r="AI49" s="10"/>
      <c r="AJ49" s="10"/>
      <c r="AK49" s="14">
        <f t="shared" si="0"/>
        <v>8</v>
      </c>
      <c r="AL49" s="12">
        <v>10</v>
      </c>
      <c r="AM49" s="12">
        <f t="shared" si="2"/>
        <v>8.5</v>
      </c>
      <c r="AN49" s="14">
        <f t="shared" si="1"/>
        <v>0</v>
      </c>
      <c r="AO49" s="19" t="s">
        <v>311</v>
      </c>
      <c r="AP49" s="18">
        <v>7</v>
      </c>
    </row>
    <row r="50" spans="1:42" ht="16.5" customHeight="1">
      <c r="A50" s="4">
        <v>42</v>
      </c>
      <c r="B50" s="5">
        <v>16151527</v>
      </c>
      <c r="C50" s="5" t="s">
        <v>89</v>
      </c>
      <c r="D50" s="6">
        <v>35917</v>
      </c>
      <c r="E50" s="5" t="s">
        <v>32</v>
      </c>
      <c r="F50" s="8"/>
      <c r="G50" s="10"/>
      <c r="H50" s="10"/>
      <c r="I50" s="14"/>
      <c r="J50" s="14"/>
      <c r="K50" s="14"/>
      <c r="L50" s="14"/>
      <c r="M50" s="14"/>
      <c r="N50" s="14">
        <v>-1</v>
      </c>
      <c r="O50" s="14"/>
      <c r="P50" s="14"/>
      <c r="Q50" s="14"/>
      <c r="R50" s="12"/>
      <c r="S50" s="12"/>
      <c r="T50" s="12"/>
      <c r="U50" s="12"/>
      <c r="V50" s="12"/>
      <c r="W50" s="12"/>
      <c r="X50" s="12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0"/>
      <c r="AJ50" s="10"/>
      <c r="AK50" s="14">
        <f t="shared" si="0"/>
        <v>4</v>
      </c>
      <c r="AL50" s="12">
        <v>8</v>
      </c>
      <c r="AM50" s="12">
        <f t="shared" si="2"/>
        <v>5</v>
      </c>
      <c r="AN50" s="14">
        <f t="shared" si="1"/>
        <v>1</v>
      </c>
      <c r="AO50" s="47" t="s">
        <v>92</v>
      </c>
      <c r="AP50" s="46">
        <v>5</v>
      </c>
    </row>
    <row r="51" spans="1:42" ht="16.5" customHeight="1">
      <c r="A51" s="4">
        <v>43</v>
      </c>
      <c r="B51" s="5">
        <v>16150168</v>
      </c>
      <c r="C51" s="5" t="s">
        <v>90</v>
      </c>
      <c r="D51" s="6">
        <v>35471</v>
      </c>
      <c r="E51" s="5" t="s">
        <v>48</v>
      </c>
      <c r="F51" s="8"/>
      <c r="G51" s="10"/>
      <c r="H51" s="10"/>
      <c r="I51" s="14"/>
      <c r="J51" s="14"/>
      <c r="K51" s="14"/>
      <c r="L51" s="14"/>
      <c r="M51" s="14"/>
      <c r="N51" s="14"/>
      <c r="O51" s="14"/>
      <c r="P51" s="14"/>
      <c r="Q51" s="14">
        <v>1</v>
      </c>
      <c r="R51" s="12"/>
      <c r="S51" s="12"/>
      <c r="T51" s="12"/>
      <c r="U51" s="12"/>
      <c r="V51" s="12"/>
      <c r="W51" s="12"/>
      <c r="X51" s="12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0"/>
      <c r="AJ51" s="10">
        <v>0.5</v>
      </c>
      <c r="AK51" s="14">
        <f t="shared" si="0"/>
        <v>6.5</v>
      </c>
      <c r="AL51" s="12">
        <v>9</v>
      </c>
      <c r="AM51" s="12">
        <f t="shared" si="2"/>
        <v>7</v>
      </c>
      <c r="AN51" s="14">
        <f t="shared" si="1"/>
        <v>0</v>
      </c>
      <c r="AO51" s="47" t="s">
        <v>325</v>
      </c>
      <c r="AP51" s="46">
        <v>9</v>
      </c>
    </row>
    <row r="52" spans="1:42" s="11" customFormat="1" ht="16.5" customHeight="1">
      <c r="A52" s="26">
        <v>44</v>
      </c>
      <c r="B52" s="27">
        <v>16150250</v>
      </c>
      <c r="C52" s="27" t="s">
        <v>91</v>
      </c>
      <c r="D52" s="29">
        <v>35859</v>
      </c>
      <c r="E52" s="27" t="s">
        <v>27</v>
      </c>
      <c r="F52" s="28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4">
        <v>-0.5</v>
      </c>
      <c r="R52" s="12"/>
      <c r="S52" s="12"/>
      <c r="T52" s="12"/>
      <c r="U52" s="12"/>
      <c r="V52" s="12"/>
      <c r="W52" s="12"/>
      <c r="X52" s="12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2"/>
      <c r="AJ52" s="12"/>
      <c r="AK52" s="14">
        <f t="shared" si="0"/>
        <v>4.5</v>
      </c>
      <c r="AL52" s="12">
        <v>7</v>
      </c>
      <c r="AM52" s="12">
        <f t="shared" si="2"/>
        <v>5.5</v>
      </c>
      <c r="AN52" s="14">
        <f t="shared" si="1"/>
        <v>1</v>
      </c>
      <c r="AO52" s="19" t="s">
        <v>317</v>
      </c>
      <c r="AP52" s="18">
        <v>8</v>
      </c>
    </row>
    <row r="53" spans="1:42" ht="16.5" customHeight="1">
      <c r="A53" s="4">
        <v>45</v>
      </c>
      <c r="B53" s="5">
        <v>15150309</v>
      </c>
      <c r="C53" s="5" t="s">
        <v>92</v>
      </c>
      <c r="D53" s="5" t="s">
        <v>93</v>
      </c>
      <c r="E53" s="5" t="s">
        <v>57</v>
      </c>
      <c r="F53" s="8"/>
      <c r="G53" s="10"/>
      <c r="H53" s="10"/>
      <c r="I53" s="14"/>
      <c r="J53" s="14"/>
      <c r="K53" s="14"/>
      <c r="L53" s="14"/>
      <c r="M53" s="14"/>
      <c r="N53" s="14">
        <v>-1</v>
      </c>
      <c r="O53" s="14"/>
      <c r="P53" s="14"/>
      <c r="Q53" s="14"/>
      <c r="R53" s="12"/>
      <c r="S53" s="12"/>
      <c r="T53" s="12"/>
      <c r="U53" s="12"/>
      <c r="V53" s="12"/>
      <c r="W53" s="12"/>
      <c r="X53" s="12">
        <v>-1</v>
      </c>
      <c r="Y53" s="14"/>
      <c r="Z53" s="14"/>
      <c r="AA53" s="14"/>
      <c r="AB53" s="14">
        <v>-0.5</v>
      </c>
      <c r="AC53" s="14"/>
      <c r="AD53" s="14"/>
      <c r="AE53" s="14"/>
      <c r="AF53" s="14"/>
      <c r="AG53" s="14"/>
      <c r="AH53" s="14"/>
      <c r="AI53" s="10"/>
      <c r="AJ53" s="10"/>
      <c r="AK53" s="14">
        <f t="shared" si="0"/>
        <v>2.5</v>
      </c>
      <c r="AL53" s="12">
        <v>5</v>
      </c>
      <c r="AM53" s="12">
        <f t="shared" si="2"/>
        <v>3.5</v>
      </c>
      <c r="AN53" s="14">
        <f t="shared" si="1"/>
        <v>3</v>
      </c>
      <c r="AO53" s="19" t="s">
        <v>251</v>
      </c>
      <c r="AP53" s="18">
        <v>9</v>
      </c>
    </row>
    <row r="54" spans="1:42" s="11" customFormat="1" ht="16.5" customHeight="1">
      <c r="A54" s="26">
        <v>46</v>
      </c>
      <c r="B54" s="27">
        <v>16150105</v>
      </c>
      <c r="C54" s="27" t="s">
        <v>94</v>
      </c>
      <c r="D54" s="29">
        <v>36137</v>
      </c>
      <c r="E54" s="27" t="s">
        <v>22</v>
      </c>
      <c r="F54" s="28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>
        <v>-0.5</v>
      </c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4"/>
      <c r="AE54" s="14"/>
      <c r="AF54" s="14"/>
      <c r="AG54" s="14"/>
      <c r="AH54" s="14"/>
      <c r="AI54" s="12"/>
      <c r="AJ54" s="12">
        <v>0.5</v>
      </c>
      <c r="AK54" s="12">
        <f t="shared" si="0"/>
        <v>5</v>
      </c>
      <c r="AL54" s="12">
        <v>8</v>
      </c>
      <c r="AM54" s="12">
        <f t="shared" si="2"/>
        <v>6</v>
      </c>
      <c r="AN54" s="12">
        <f t="shared" si="1"/>
        <v>1</v>
      </c>
      <c r="AO54" s="45" t="s">
        <v>333</v>
      </c>
      <c r="AP54" s="68">
        <v>9</v>
      </c>
    </row>
    <row r="55" spans="1:42" s="11" customFormat="1" ht="16.5" customHeight="1">
      <c r="A55" s="26">
        <v>47</v>
      </c>
      <c r="B55" s="27">
        <v>16150322</v>
      </c>
      <c r="C55" s="27" t="s">
        <v>95</v>
      </c>
      <c r="D55" s="27" t="s">
        <v>66</v>
      </c>
      <c r="E55" s="27" t="s">
        <v>32</v>
      </c>
      <c r="F55" s="28"/>
      <c r="G55" s="12"/>
      <c r="H55" s="12"/>
      <c r="I55" s="12"/>
      <c r="J55" s="12"/>
      <c r="K55" s="12"/>
      <c r="L55" s="12">
        <v>-0.5</v>
      </c>
      <c r="M55" s="12"/>
      <c r="N55" s="12">
        <v>-1</v>
      </c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>
        <v>1</v>
      </c>
      <c r="AC55" s="12">
        <v>1</v>
      </c>
      <c r="AD55" s="14"/>
      <c r="AE55" s="14"/>
      <c r="AF55" s="14"/>
      <c r="AG55" s="14"/>
      <c r="AH55" s="14"/>
      <c r="AI55" s="12"/>
      <c r="AJ55" s="12">
        <v>1</v>
      </c>
      <c r="AK55" s="12">
        <f t="shared" si="0"/>
        <v>6.5</v>
      </c>
      <c r="AL55" s="12">
        <v>8</v>
      </c>
      <c r="AM55" s="12">
        <f t="shared" si="2"/>
        <v>7</v>
      </c>
      <c r="AN55" s="12">
        <f t="shared" si="1"/>
        <v>2</v>
      </c>
      <c r="AO55" s="12" t="s">
        <v>279</v>
      </c>
      <c r="AP55" s="11">
        <v>8</v>
      </c>
    </row>
    <row r="56" spans="1:42" ht="16.5" customHeight="1">
      <c r="A56" s="4">
        <v>48</v>
      </c>
      <c r="B56" s="5">
        <v>16150106</v>
      </c>
      <c r="C56" s="5" t="s">
        <v>96</v>
      </c>
      <c r="D56" s="6">
        <v>35952</v>
      </c>
      <c r="E56" s="5" t="s">
        <v>22</v>
      </c>
      <c r="F56" s="8"/>
      <c r="G56" s="10"/>
      <c r="H56" s="10"/>
      <c r="I56" s="14"/>
      <c r="J56" s="14"/>
      <c r="K56" s="14"/>
      <c r="L56" s="14"/>
      <c r="M56" s="14"/>
      <c r="N56" s="14"/>
      <c r="O56" s="14"/>
      <c r="P56" s="14"/>
      <c r="Q56" s="14">
        <v>-0.5</v>
      </c>
      <c r="R56" s="12"/>
      <c r="S56" s="12"/>
      <c r="T56" s="12"/>
      <c r="U56" s="12"/>
      <c r="V56" s="12"/>
      <c r="W56" s="12"/>
      <c r="X56" s="12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0"/>
      <c r="AJ56" s="10"/>
      <c r="AK56" s="14">
        <f t="shared" si="0"/>
        <v>4.5</v>
      </c>
      <c r="AL56" s="12">
        <v>8</v>
      </c>
      <c r="AM56" s="12">
        <f t="shared" si="2"/>
        <v>5.5</v>
      </c>
      <c r="AN56" s="14">
        <f t="shared" si="1"/>
        <v>1</v>
      </c>
      <c r="AO56" s="10" t="s">
        <v>266</v>
      </c>
      <c r="AP56">
        <v>10</v>
      </c>
    </row>
    <row r="57" spans="1:42" s="11" customFormat="1" ht="16.5" customHeight="1">
      <c r="A57" s="37">
        <v>49</v>
      </c>
      <c r="B57" s="38">
        <v>16150028</v>
      </c>
      <c r="C57" s="38" t="s">
        <v>97</v>
      </c>
      <c r="D57" s="40">
        <v>35917</v>
      </c>
      <c r="E57" s="38" t="s">
        <v>63</v>
      </c>
      <c r="F57" s="39"/>
      <c r="G57" s="14"/>
      <c r="H57" s="14"/>
      <c r="I57" s="14"/>
      <c r="J57" s="14"/>
      <c r="K57" s="14"/>
      <c r="L57" s="14"/>
      <c r="M57" s="14"/>
      <c r="N57" s="14"/>
      <c r="O57" s="14">
        <v>-1</v>
      </c>
      <c r="P57" s="14"/>
      <c r="Q57" s="14"/>
      <c r="R57" s="12"/>
      <c r="S57" s="12"/>
      <c r="T57" s="12"/>
      <c r="U57" s="12"/>
      <c r="V57" s="12"/>
      <c r="W57" s="12"/>
      <c r="X57" s="12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2"/>
      <c r="AJ57" s="12">
        <v>1.5</v>
      </c>
      <c r="AK57" s="14">
        <f t="shared" si="0"/>
        <v>5.5</v>
      </c>
      <c r="AL57" s="12">
        <v>6</v>
      </c>
      <c r="AM57" s="12">
        <f t="shared" si="2"/>
        <v>6.5</v>
      </c>
      <c r="AN57" s="14">
        <f t="shared" si="1"/>
        <v>1</v>
      </c>
      <c r="AO57" s="47" t="s">
        <v>324</v>
      </c>
      <c r="AP57" s="46">
        <v>6</v>
      </c>
    </row>
    <row r="58" spans="1:42" s="11" customFormat="1" ht="16.5" customHeight="1">
      <c r="A58" s="37">
        <v>50</v>
      </c>
      <c r="B58" s="38">
        <v>16151437</v>
      </c>
      <c r="C58" s="38" t="s">
        <v>98</v>
      </c>
      <c r="D58" s="38" t="s">
        <v>99</v>
      </c>
      <c r="E58" s="38" t="s">
        <v>22</v>
      </c>
      <c r="F58" s="39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>
        <v>-0.5</v>
      </c>
      <c r="R58" s="12"/>
      <c r="S58" s="12"/>
      <c r="T58" s="12"/>
      <c r="U58" s="12"/>
      <c r="V58" s="12"/>
      <c r="W58" s="12"/>
      <c r="X58" s="12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2"/>
      <c r="AJ58" s="12"/>
      <c r="AK58" s="14">
        <f t="shared" si="0"/>
        <v>4.5</v>
      </c>
      <c r="AL58" s="12">
        <v>7</v>
      </c>
      <c r="AM58" s="12">
        <f t="shared" si="2"/>
        <v>5.5</v>
      </c>
      <c r="AN58" s="14">
        <f t="shared" si="1"/>
        <v>1</v>
      </c>
      <c r="AO58" s="10" t="s">
        <v>304</v>
      </c>
      <c r="AP58" s="18">
        <v>7</v>
      </c>
    </row>
    <row r="59" spans="1:42" ht="16.5" customHeight="1">
      <c r="A59" s="4">
        <v>51</v>
      </c>
      <c r="B59" s="5">
        <v>16150110</v>
      </c>
      <c r="C59" s="5" t="s">
        <v>100</v>
      </c>
      <c r="D59" s="5" t="s">
        <v>101</v>
      </c>
      <c r="E59" s="5" t="s">
        <v>22</v>
      </c>
      <c r="F59" s="8"/>
      <c r="G59" s="10"/>
      <c r="H59" s="10"/>
      <c r="I59" s="14"/>
      <c r="J59" s="14"/>
      <c r="K59" s="14"/>
      <c r="L59" s="14">
        <v>-0.5</v>
      </c>
      <c r="M59" s="14"/>
      <c r="N59" s="14"/>
      <c r="O59" s="14"/>
      <c r="P59" s="14"/>
      <c r="Q59" s="14"/>
      <c r="R59" s="12">
        <v>1</v>
      </c>
      <c r="S59" s="12"/>
      <c r="T59" s="12"/>
      <c r="U59" s="12"/>
      <c r="V59" s="12"/>
      <c r="W59" s="12"/>
      <c r="X59" s="12"/>
      <c r="Y59" s="14"/>
      <c r="Z59" s="14"/>
      <c r="AA59" s="14"/>
      <c r="AB59" s="14"/>
      <c r="AC59" s="14"/>
      <c r="AD59" s="14"/>
      <c r="AE59" s="14"/>
      <c r="AF59" s="14">
        <v>1</v>
      </c>
      <c r="AG59" s="14"/>
      <c r="AH59" s="14">
        <v>1.5</v>
      </c>
      <c r="AI59" s="10"/>
      <c r="AJ59" s="10"/>
      <c r="AK59" s="14">
        <f t="shared" si="0"/>
        <v>8</v>
      </c>
      <c r="AL59" s="12">
        <v>9</v>
      </c>
      <c r="AM59" s="12">
        <f t="shared" si="2"/>
        <v>8.5</v>
      </c>
      <c r="AN59" s="14">
        <f t="shared" si="1"/>
        <v>1</v>
      </c>
      <c r="AO59" s="10" t="s">
        <v>276</v>
      </c>
      <c r="AP59" s="18">
        <v>9</v>
      </c>
    </row>
    <row r="60" spans="1:42" ht="16.5" customHeight="1">
      <c r="A60" s="4">
        <v>52</v>
      </c>
      <c r="B60" s="5">
        <v>16150111</v>
      </c>
      <c r="C60" s="5" t="s">
        <v>102</v>
      </c>
      <c r="D60" s="5" t="s">
        <v>103</v>
      </c>
      <c r="E60" s="5" t="s">
        <v>22</v>
      </c>
      <c r="F60" s="8"/>
      <c r="G60" s="10"/>
      <c r="H60" s="10"/>
      <c r="I60" s="14"/>
      <c r="J60" s="14"/>
      <c r="K60" s="14"/>
      <c r="L60" s="14">
        <v>-1</v>
      </c>
      <c r="M60" s="14"/>
      <c r="N60" s="14"/>
      <c r="O60" s="14"/>
      <c r="P60" s="14"/>
      <c r="Q60" s="14"/>
      <c r="R60" s="12"/>
      <c r="S60" s="12"/>
      <c r="T60" s="12"/>
      <c r="U60" s="12"/>
      <c r="V60" s="12"/>
      <c r="W60" s="12"/>
      <c r="X60" s="12"/>
      <c r="Y60" s="14"/>
      <c r="Z60" s="14">
        <v>-0.5</v>
      </c>
      <c r="AA60" s="14"/>
      <c r="AB60" s="14">
        <v>0.5</v>
      </c>
      <c r="AC60" s="14"/>
      <c r="AD60" s="14"/>
      <c r="AE60" s="14"/>
      <c r="AF60" s="14"/>
      <c r="AG60" s="14"/>
      <c r="AH60" s="14">
        <v>0</v>
      </c>
      <c r="AI60" s="10"/>
      <c r="AJ60" s="10">
        <v>1.5</v>
      </c>
      <c r="AK60" s="14">
        <f t="shared" si="0"/>
        <v>5.5</v>
      </c>
      <c r="AL60" s="12">
        <v>8</v>
      </c>
      <c r="AM60" s="12">
        <f t="shared" si="2"/>
        <v>6.5</v>
      </c>
      <c r="AN60" s="14">
        <f t="shared" si="1"/>
        <v>3</v>
      </c>
      <c r="AO60" s="10" t="s">
        <v>245</v>
      </c>
      <c r="AP60" s="41">
        <v>9</v>
      </c>
    </row>
    <row r="61" spans="1:42" s="11" customFormat="1" ht="16.5" customHeight="1">
      <c r="A61" s="26">
        <v>53</v>
      </c>
      <c r="B61" s="27">
        <v>16150256</v>
      </c>
      <c r="C61" s="27" t="s">
        <v>104</v>
      </c>
      <c r="D61" s="27" t="s">
        <v>105</v>
      </c>
      <c r="E61" s="27" t="s">
        <v>27</v>
      </c>
      <c r="F61" s="28"/>
      <c r="G61" s="12"/>
      <c r="H61" s="12"/>
      <c r="I61" s="12"/>
      <c r="J61" s="12"/>
      <c r="K61" s="12"/>
      <c r="L61" s="12"/>
      <c r="M61" s="12"/>
      <c r="N61" s="12"/>
      <c r="O61" s="12"/>
      <c r="P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>
        <v>0</v>
      </c>
      <c r="AC61" s="12"/>
      <c r="AD61" s="14">
        <v>1</v>
      </c>
      <c r="AE61" s="14"/>
      <c r="AF61" s="14"/>
      <c r="AG61" s="14">
        <v>0</v>
      </c>
      <c r="AH61" s="14">
        <v>1</v>
      </c>
      <c r="AI61" s="12"/>
      <c r="AJ61" s="12"/>
      <c r="AK61" s="14">
        <f t="shared" si="0"/>
        <v>7</v>
      </c>
      <c r="AL61" s="12">
        <v>8</v>
      </c>
      <c r="AM61" s="12">
        <f t="shared" si="2"/>
        <v>7.5</v>
      </c>
      <c r="AN61" s="14">
        <f t="shared" si="1"/>
        <v>2</v>
      </c>
      <c r="AO61" s="44" t="s">
        <v>109</v>
      </c>
      <c r="AP61" s="48">
        <v>10</v>
      </c>
    </row>
    <row r="62" spans="1:42" ht="16.5" customHeight="1">
      <c r="A62" s="4">
        <v>54</v>
      </c>
      <c r="B62" s="5">
        <v>16150258</v>
      </c>
      <c r="C62" s="5" t="s">
        <v>106</v>
      </c>
      <c r="D62" s="6">
        <v>35647</v>
      </c>
      <c r="E62" s="5" t="s">
        <v>27</v>
      </c>
      <c r="F62" s="8"/>
      <c r="G62" s="10"/>
      <c r="H62" s="10"/>
      <c r="I62" s="14"/>
      <c r="J62" s="14"/>
      <c r="K62" s="14"/>
      <c r="L62" s="14"/>
      <c r="M62" s="14"/>
      <c r="N62" s="14"/>
      <c r="O62" s="14"/>
      <c r="P62" s="14"/>
      <c r="Q62" s="14">
        <v>-0.5</v>
      </c>
      <c r="R62" s="12"/>
      <c r="S62" s="12"/>
      <c r="T62" s="12"/>
      <c r="U62" s="12"/>
      <c r="V62" s="12"/>
      <c r="W62" s="12"/>
      <c r="X62" s="12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0"/>
      <c r="AJ62" s="10"/>
      <c r="AK62" s="14">
        <f t="shared" si="0"/>
        <v>4.5</v>
      </c>
      <c r="AL62" s="12">
        <v>9</v>
      </c>
      <c r="AM62" s="12">
        <f t="shared" si="2"/>
        <v>5.5</v>
      </c>
      <c r="AN62" s="14">
        <f t="shared" si="1"/>
        <v>1</v>
      </c>
      <c r="AO62" s="19" t="s">
        <v>258</v>
      </c>
      <c r="AP62" s="18">
        <v>10</v>
      </c>
    </row>
    <row r="63" spans="1:42" ht="16.5" customHeight="1">
      <c r="A63" s="4">
        <v>55</v>
      </c>
      <c r="B63" s="5">
        <v>16150331</v>
      </c>
      <c r="C63" s="5" t="s">
        <v>107</v>
      </c>
      <c r="D63" s="5" t="s">
        <v>108</v>
      </c>
      <c r="E63" s="5" t="s">
        <v>32</v>
      </c>
      <c r="F63" s="8"/>
      <c r="G63" s="10"/>
      <c r="H63" s="10"/>
      <c r="I63" s="14"/>
      <c r="J63" s="14"/>
      <c r="K63" s="14"/>
      <c r="L63" s="14"/>
      <c r="M63" s="14"/>
      <c r="N63" s="14"/>
      <c r="O63" s="14"/>
      <c r="P63" s="14"/>
      <c r="Q63" s="14"/>
      <c r="R63" s="12"/>
      <c r="S63" s="12"/>
      <c r="T63" s="12"/>
      <c r="U63" s="12"/>
      <c r="V63" s="12"/>
      <c r="W63" s="12">
        <v>0.5</v>
      </c>
      <c r="X63" s="12"/>
      <c r="Y63" s="14"/>
      <c r="Z63" s="14"/>
      <c r="AA63" s="14"/>
      <c r="AB63" s="14"/>
      <c r="AC63" s="14"/>
      <c r="AD63" s="14"/>
      <c r="AE63" s="14">
        <v>1</v>
      </c>
      <c r="AF63" s="14"/>
      <c r="AG63" s="14">
        <v>1</v>
      </c>
      <c r="AH63" s="14"/>
      <c r="AI63" s="10"/>
      <c r="AJ63" s="10"/>
      <c r="AK63" s="14">
        <f t="shared" si="0"/>
        <v>7.5</v>
      </c>
      <c r="AL63" s="12">
        <v>9</v>
      </c>
      <c r="AM63" s="12">
        <f t="shared" si="2"/>
        <v>8</v>
      </c>
      <c r="AN63" s="14">
        <f t="shared" si="1"/>
        <v>0</v>
      </c>
      <c r="AO63" s="19" t="s">
        <v>291</v>
      </c>
      <c r="AP63" s="18">
        <v>4</v>
      </c>
    </row>
    <row r="64" spans="1:42" ht="16.5" customHeight="1">
      <c r="A64" s="4">
        <v>56</v>
      </c>
      <c r="B64" s="5">
        <v>15150248</v>
      </c>
      <c r="C64" s="5" t="s">
        <v>109</v>
      </c>
      <c r="D64" s="6">
        <v>35678</v>
      </c>
      <c r="E64" s="5" t="s">
        <v>57</v>
      </c>
      <c r="F64" s="9" t="s">
        <v>82</v>
      </c>
      <c r="G64" s="10"/>
      <c r="H64" s="10"/>
      <c r="I64" s="14"/>
      <c r="J64" s="14"/>
      <c r="K64" s="14"/>
      <c r="L64" s="14"/>
      <c r="M64" s="14"/>
      <c r="N64" s="14">
        <v>1</v>
      </c>
      <c r="O64" s="14"/>
      <c r="P64" s="14"/>
      <c r="Q64" s="14"/>
      <c r="R64" s="12"/>
      <c r="S64" s="12"/>
      <c r="T64" s="12"/>
      <c r="U64" s="12"/>
      <c r="V64" s="12"/>
      <c r="W64" s="12"/>
      <c r="X64" s="12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0"/>
      <c r="AJ64" s="10"/>
      <c r="AK64" s="14">
        <f t="shared" si="0"/>
        <v>6</v>
      </c>
      <c r="AL64" s="12">
        <v>9</v>
      </c>
      <c r="AM64" s="12">
        <f t="shared" si="2"/>
        <v>6.5</v>
      </c>
      <c r="AN64" s="14">
        <f t="shared" si="1"/>
        <v>0</v>
      </c>
      <c r="AO64" s="10" t="s">
        <v>254</v>
      </c>
      <c r="AP64" s="18">
        <v>10</v>
      </c>
    </row>
    <row r="65" spans="1:42" s="11" customFormat="1" ht="16.5" customHeight="1">
      <c r="A65" s="26">
        <v>57</v>
      </c>
      <c r="B65" s="27">
        <v>16150115</v>
      </c>
      <c r="C65" s="27" t="s">
        <v>110</v>
      </c>
      <c r="D65" s="27" t="s">
        <v>111</v>
      </c>
      <c r="E65" s="27" t="s">
        <v>22</v>
      </c>
      <c r="F65" s="28"/>
      <c r="G65" s="12"/>
      <c r="H65" s="12"/>
      <c r="I65" s="12"/>
      <c r="J65" s="12"/>
      <c r="K65" s="12"/>
      <c r="L65" s="12"/>
      <c r="M65" s="12">
        <v>1</v>
      </c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4"/>
      <c r="AE65" s="14">
        <v>1</v>
      </c>
      <c r="AF65" s="14"/>
      <c r="AG65" s="14"/>
      <c r="AH65" s="14">
        <v>0.5</v>
      </c>
      <c r="AI65" s="12"/>
      <c r="AJ65" s="12"/>
      <c r="AK65" s="14">
        <f t="shared" si="0"/>
        <v>7.5</v>
      </c>
      <c r="AL65" s="12">
        <v>10</v>
      </c>
      <c r="AM65" s="12">
        <f t="shared" si="2"/>
        <v>8</v>
      </c>
      <c r="AN65" s="14">
        <f t="shared" si="1"/>
        <v>0</v>
      </c>
      <c r="AO65" s="19" t="s">
        <v>283</v>
      </c>
      <c r="AP65" s="18">
        <v>7</v>
      </c>
    </row>
    <row r="66" spans="1:42" ht="16.5" customHeight="1">
      <c r="A66" s="4">
        <v>58</v>
      </c>
      <c r="B66" s="5">
        <v>16150176</v>
      </c>
      <c r="C66" s="5" t="s">
        <v>112</v>
      </c>
      <c r="D66" s="5" t="s">
        <v>113</v>
      </c>
      <c r="E66" s="5" t="s">
        <v>48</v>
      </c>
      <c r="F66" s="8"/>
      <c r="G66" s="10"/>
      <c r="H66" s="10"/>
      <c r="I66" s="14"/>
      <c r="J66" s="14"/>
      <c r="K66" s="14"/>
      <c r="L66" s="14"/>
      <c r="M66" s="14"/>
      <c r="N66" s="14">
        <v>1</v>
      </c>
      <c r="O66" s="14"/>
      <c r="P66" s="14"/>
      <c r="Q66" s="14"/>
      <c r="R66" s="12"/>
      <c r="S66" s="12"/>
      <c r="T66" s="12"/>
      <c r="U66" s="12"/>
      <c r="V66" s="12"/>
      <c r="W66" s="12"/>
      <c r="X66" s="12">
        <v>2</v>
      </c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0"/>
      <c r="AJ66" s="10"/>
      <c r="AK66" s="14">
        <f t="shared" si="0"/>
        <v>8</v>
      </c>
      <c r="AL66" s="12">
        <v>4</v>
      </c>
      <c r="AM66" s="12">
        <f t="shared" si="2"/>
        <v>8.5</v>
      </c>
      <c r="AN66" s="14">
        <f t="shared" si="1"/>
        <v>0</v>
      </c>
      <c r="AO66" s="44" t="s">
        <v>378</v>
      </c>
      <c r="AP66" s="48">
        <v>7</v>
      </c>
    </row>
    <row r="67" spans="1:42" ht="16.5" customHeight="1">
      <c r="A67" s="4">
        <v>59</v>
      </c>
      <c r="B67" s="5">
        <v>16150118</v>
      </c>
      <c r="C67" s="5" t="s">
        <v>114</v>
      </c>
      <c r="D67" s="6">
        <v>35800</v>
      </c>
      <c r="E67" s="5" t="s">
        <v>22</v>
      </c>
      <c r="F67" s="8"/>
      <c r="G67" s="10"/>
      <c r="H67" s="10"/>
      <c r="I67" s="14"/>
      <c r="J67" s="14"/>
      <c r="K67" s="14"/>
      <c r="L67" s="14"/>
      <c r="M67" s="14"/>
      <c r="N67" s="14"/>
      <c r="O67" s="14"/>
      <c r="P67" s="14"/>
      <c r="Q67" s="14"/>
      <c r="R67" s="12"/>
      <c r="S67" s="12"/>
      <c r="T67" s="12"/>
      <c r="U67" s="12"/>
      <c r="V67" s="12"/>
      <c r="W67" s="12"/>
      <c r="X67" s="12"/>
      <c r="Y67" s="14"/>
      <c r="Z67" s="14"/>
      <c r="AA67" s="14">
        <v>0</v>
      </c>
      <c r="AB67" s="14">
        <v>1</v>
      </c>
      <c r="AC67" s="14"/>
      <c r="AD67" s="14"/>
      <c r="AE67" s="14"/>
      <c r="AF67" s="14">
        <v>1</v>
      </c>
      <c r="AG67" s="14"/>
      <c r="AH67" s="14"/>
      <c r="AI67" s="10"/>
      <c r="AJ67" s="10"/>
      <c r="AK67" s="14">
        <f t="shared" si="0"/>
        <v>7</v>
      </c>
      <c r="AL67" s="12">
        <v>9</v>
      </c>
      <c r="AM67" s="12">
        <f t="shared" si="2"/>
        <v>7.5</v>
      </c>
      <c r="AN67" s="14">
        <f t="shared" si="1"/>
        <v>1</v>
      </c>
      <c r="AO67" s="19" t="s">
        <v>280</v>
      </c>
      <c r="AP67" s="18">
        <v>8</v>
      </c>
    </row>
    <row r="68" spans="1:42" s="11" customFormat="1" ht="16.5" customHeight="1">
      <c r="A68" s="26">
        <v>60</v>
      </c>
      <c r="B68" s="27">
        <v>16150269</v>
      </c>
      <c r="C68" s="27" t="s">
        <v>115</v>
      </c>
      <c r="D68" s="29">
        <v>35864</v>
      </c>
      <c r="E68" s="27" t="s">
        <v>27</v>
      </c>
      <c r="F68" s="28"/>
      <c r="G68" s="12"/>
      <c r="H68" s="12"/>
      <c r="I68" s="12"/>
      <c r="J68" s="12">
        <v>-1</v>
      </c>
      <c r="K68" s="12"/>
      <c r="L68" s="12"/>
      <c r="M68" s="12"/>
      <c r="N68" s="12">
        <v>-1</v>
      </c>
      <c r="O68" s="12">
        <v>0.5</v>
      </c>
      <c r="P68" s="12"/>
      <c r="Q68" s="12"/>
      <c r="R68" s="12"/>
      <c r="S68" s="12"/>
      <c r="T68" s="12"/>
      <c r="U68" s="12"/>
      <c r="V68" s="12"/>
      <c r="W68" s="12"/>
      <c r="X68" s="12">
        <v>0.5</v>
      </c>
      <c r="Y68" s="12"/>
      <c r="Z68" s="12"/>
      <c r="AA68" s="12"/>
      <c r="AB68" s="12"/>
      <c r="AC68" s="12"/>
      <c r="AD68" s="14"/>
      <c r="AE68" s="14"/>
      <c r="AF68" s="14"/>
      <c r="AG68" s="14"/>
      <c r="AH68" s="14">
        <v>0</v>
      </c>
      <c r="AI68" s="12"/>
      <c r="AJ68" s="12"/>
      <c r="AK68" s="14">
        <f t="shared" si="0"/>
        <v>4</v>
      </c>
      <c r="AL68" s="12">
        <v>7</v>
      </c>
      <c r="AM68" s="12">
        <f t="shared" si="2"/>
        <v>5</v>
      </c>
      <c r="AN68" s="14">
        <f t="shared" si="1"/>
        <v>3</v>
      </c>
      <c r="AO68" s="19" t="s">
        <v>253</v>
      </c>
      <c r="AP68" s="18">
        <v>10</v>
      </c>
    </row>
    <row r="69" spans="1:42" ht="16.5" customHeight="1">
      <c r="A69" s="4">
        <v>61</v>
      </c>
      <c r="B69" s="5">
        <v>16151509</v>
      </c>
      <c r="C69" s="5" t="s">
        <v>116</v>
      </c>
      <c r="D69" s="5" t="s">
        <v>117</v>
      </c>
      <c r="E69" s="5" t="s">
        <v>32</v>
      </c>
      <c r="F69" s="8"/>
      <c r="G69" s="10"/>
      <c r="H69" s="10"/>
      <c r="I69" s="14"/>
      <c r="J69" s="14">
        <v>-1</v>
      </c>
      <c r="K69" s="14"/>
      <c r="L69" s="14"/>
      <c r="M69" s="14"/>
      <c r="N69" s="14"/>
      <c r="O69" s="14"/>
      <c r="P69" s="14"/>
      <c r="Q69" s="14"/>
      <c r="R69" s="12">
        <v>-1</v>
      </c>
      <c r="S69" s="12"/>
      <c r="T69" s="12"/>
      <c r="U69" s="12"/>
      <c r="V69" s="12"/>
      <c r="W69" s="12"/>
      <c r="X69" s="12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0"/>
      <c r="AJ69" s="10"/>
      <c r="AK69" s="14">
        <f t="shared" si="0"/>
        <v>3</v>
      </c>
      <c r="AL69" s="12">
        <v>7</v>
      </c>
      <c r="AM69" s="12">
        <f t="shared" si="2"/>
        <v>4</v>
      </c>
      <c r="AN69" s="14">
        <f t="shared" si="1"/>
        <v>2</v>
      </c>
      <c r="AO69" s="10" t="s">
        <v>285</v>
      </c>
      <c r="AP69" s="18">
        <v>9</v>
      </c>
    </row>
    <row r="70" spans="1:42" s="11" customFormat="1" ht="16.5" customHeight="1">
      <c r="A70" s="26">
        <v>62</v>
      </c>
      <c r="B70" s="27">
        <v>16150270</v>
      </c>
      <c r="C70" s="27" t="s">
        <v>118</v>
      </c>
      <c r="D70" s="29">
        <v>35927</v>
      </c>
      <c r="E70" s="27" t="s">
        <v>27</v>
      </c>
      <c r="F70" s="28"/>
      <c r="G70" s="12"/>
      <c r="H70" s="12"/>
      <c r="I70" s="12"/>
      <c r="J70" s="12"/>
      <c r="K70" s="12"/>
      <c r="L70" s="12"/>
      <c r="M70" s="12"/>
      <c r="N70" s="12">
        <v>-0.5</v>
      </c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4"/>
      <c r="AE70" s="14"/>
      <c r="AF70" s="14"/>
      <c r="AG70" s="14"/>
      <c r="AH70" s="14">
        <v>0</v>
      </c>
      <c r="AI70" s="12"/>
      <c r="AJ70" s="12"/>
      <c r="AK70" s="14">
        <f t="shared" si="0"/>
        <v>4.5</v>
      </c>
      <c r="AL70" s="12">
        <v>8</v>
      </c>
      <c r="AM70" s="12">
        <f t="shared" si="2"/>
        <v>5.5</v>
      </c>
      <c r="AN70" s="14">
        <f t="shared" si="1"/>
        <v>2</v>
      </c>
      <c r="AO70" s="19" t="s">
        <v>288</v>
      </c>
      <c r="AP70" s="18">
        <v>6</v>
      </c>
    </row>
    <row r="71" spans="1:42" ht="16.5" customHeight="1">
      <c r="A71" s="4">
        <v>63</v>
      </c>
      <c r="B71" s="5">
        <v>16150035</v>
      </c>
      <c r="C71" s="5" t="s">
        <v>119</v>
      </c>
      <c r="D71" s="5" t="s">
        <v>120</v>
      </c>
      <c r="E71" s="5" t="s">
        <v>63</v>
      </c>
      <c r="F71" s="8"/>
      <c r="G71" s="10"/>
      <c r="H71" s="10"/>
      <c r="I71" s="14"/>
      <c r="J71" s="14"/>
      <c r="K71" s="14"/>
      <c r="L71" s="14"/>
      <c r="M71" s="14"/>
      <c r="N71" s="14"/>
      <c r="O71" s="14"/>
      <c r="P71" s="14"/>
      <c r="Q71" s="14"/>
      <c r="R71" s="12"/>
      <c r="S71" s="12"/>
      <c r="T71" s="12"/>
      <c r="U71" s="12"/>
      <c r="V71" s="12"/>
      <c r="W71" s="12"/>
      <c r="X71" s="12"/>
      <c r="Y71" s="14"/>
      <c r="Z71" s="14"/>
      <c r="AA71" s="14">
        <v>0.5</v>
      </c>
      <c r="AB71" s="14"/>
      <c r="AC71" s="14"/>
      <c r="AD71" s="14"/>
      <c r="AE71" s="14"/>
      <c r="AF71" s="14"/>
      <c r="AG71" s="14"/>
      <c r="AH71" s="14"/>
      <c r="AI71" s="10"/>
      <c r="AJ71" s="10"/>
      <c r="AK71" s="14">
        <f t="shared" si="0"/>
        <v>5.5</v>
      </c>
      <c r="AL71" s="12">
        <v>9</v>
      </c>
      <c r="AM71" s="12">
        <f t="shared" si="2"/>
        <v>6.5</v>
      </c>
      <c r="AN71" s="14">
        <f t="shared" si="1"/>
        <v>0</v>
      </c>
      <c r="AO71" s="19" t="s">
        <v>261</v>
      </c>
      <c r="AP71" s="18">
        <v>10</v>
      </c>
    </row>
    <row r="72" spans="1:42" ht="16.5" customHeight="1">
      <c r="A72" s="4">
        <v>64</v>
      </c>
      <c r="B72" s="5">
        <v>16150335</v>
      </c>
      <c r="C72" s="5" t="s">
        <v>121</v>
      </c>
      <c r="D72" s="6">
        <v>36077</v>
      </c>
      <c r="E72" s="5" t="s">
        <v>32</v>
      </c>
      <c r="F72" s="8"/>
      <c r="G72" s="10"/>
      <c r="H72" s="10"/>
      <c r="I72" s="14"/>
      <c r="J72" s="14"/>
      <c r="K72" s="14">
        <v>1</v>
      </c>
      <c r="L72" s="14"/>
      <c r="M72" s="14"/>
      <c r="N72" s="14"/>
      <c r="O72" s="14"/>
      <c r="P72" s="14"/>
      <c r="Q72" s="14">
        <v>1</v>
      </c>
      <c r="R72" s="12"/>
      <c r="S72" s="12"/>
      <c r="T72" s="12"/>
      <c r="U72" s="12"/>
      <c r="V72" s="12"/>
      <c r="W72" s="12"/>
      <c r="X72" s="12"/>
      <c r="Y72" s="14"/>
      <c r="Z72" s="14"/>
      <c r="AA72" s="14"/>
      <c r="AB72" s="14"/>
      <c r="AC72" s="14"/>
      <c r="AD72" s="14"/>
      <c r="AE72" s="14"/>
      <c r="AF72" s="14"/>
      <c r="AG72" s="14"/>
      <c r="AH72" s="14">
        <v>0.5</v>
      </c>
      <c r="AI72" s="10"/>
      <c r="AJ72" s="10"/>
      <c r="AK72" s="14">
        <f t="shared" si="0"/>
        <v>7.5</v>
      </c>
      <c r="AL72" s="12">
        <v>9</v>
      </c>
      <c r="AM72" s="12">
        <f t="shared" si="2"/>
        <v>8</v>
      </c>
      <c r="AN72" s="14">
        <f t="shared" si="1"/>
        <v>0</v>
      </c>
      <c r="AO72" s="19" t="s">
        <v>272</v>
      </c>
      <c r="AP72" s="18">
        <v>10</v>
      </c>
    </row>
    <row r="73" spans="1:42" ht="16.5" customHeight="1">
      <c r="A73" s="4">
        <v>65</v>
      </c>
      <c r="B73" s="5">
        <v>16150336</v>
      </c>
      <c r="C73" s="5" t="s">
        <v>122</v>
      </c>
      <c r="D73" s="6">
        <v>35646</v>
      </c>
      <c r="E73" s="5" t="s">
        <v>32</v>
      </c>
      <c r="F73" s="8"/>
      <c r="G73" s="10"/>
      <c r="H73" s="10"/>
      <c r="I73" s="14"/>
      <c r="J73" s="14"/>
      <c r="K73" s="14"/>
      <c r="L73" s="14"/>
      <c r="M73" s="14">
        <v>-0.5</v>
      </c>
      <c r="N73" s="14">
        <v>-1</v>
      </c>
      <c r="O73" s="14"/>
      <c r="P73" s="14"/>
      <c r="Q73" s="14"/>
      <c r="R73" s="12"/>
      <c r="S73" s="12"/>
      <c r="T73" s="12"/>
      <c r="U73" s="12"/>
      <c r="V73" s="12"/>
      <c r="W73" s="12"/>
      <c r="X73" s="12">
        <v>-1</v>
      </c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0"/>
      <c r="AJ73" s="10"/>
      <c r="AK73" s="14">
        <f t="shared" si="0"/>
        <v>2.5</v>
      </c>
      <c r="AL73" s="12">
        <v>6</v>
      </c>
      <c r="AM73" s="12">
        <f t="shared" si="2"/>
        <v>3.5</v>
      </c>
      <c r="AN73" s="14">
        <f t="shared" si="1"/>
        <v>3</v>
      </c>
      <c r="AO73" s="19" t="s">
        <v>306</v>
      </c>
      <c r="AP73" s="18">
        <v>8</v>
      </c>
    </row>
    <row r="74" spans="1:42" s="11" customFormat="1" ht="16.5" customHeight="1">
      <c r="A74" s="26">
        <v>66</v>
      </c>
      <c r="B74" s="27">
        <v>16150182</v>
      </c>
      <c r="C74" s="27" t="s">
        <v>123</v>
      </c>
      <c r="D74" s="27" t="s">
        <v>124</v>
      </c>
      <c r="E74" s="27" t="s">
        <v>48</v>
      </c>
      <c r="F74" s="28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>
        <v>0.5</v>
      </c>
      <c r="T74" s="12"/>
      <c r="U74" s="12"/>
      <c r="V74" s="12">
        <v>0.5</v>
      </c>
      <c r="W74" s="12"/>
      <c r="X74" s="12"/>
      <c r="Y74" s="12"/>
      <c r="Z74" s="12"/>
      <c r="AA74" s="12"/>
      <c r="AB74" s="12"/>
      <c r="AC74" s="12">
        <v>1</v>
      </c>
      <c r="AD74" s="14"/>
      <c r="AE74" s="14"/>
      <c r="AF74" s="14"/>
      <c r="AG74" s="14"/>
      <c r="AH74" s="14"/>
      <c r="AI74" s="12"/>
      <c r="AJ74" s="12"/>
      <c r="AK74" s="14">
        <f t="shared" ref="AK74:AK120" si="3">SUM(5,G74:AJ74)</f>
        <v>7</v>
      </c>
      <c r="AL74" s="12">
        <v>10</v>
      </c>
      <c r="AM74" s="12">
        <f t="shared" ref="AM74:AM120" si="4">IF(AK74&lt;=5.5,AK74+1,AK74+0.5)</f>
        <v>7.5</v>
      </c>
      <c r="AN74" s="14">
        <f t="shared" ref="AN74:AN120" si="5">COUNTIF(I74:AL74,"&lt;=0")</f>
        <v>0</v>
      </c>
      <c r="AO74" s="19" t="s">
        <v>271</v>
      </c>
      <c r="AP74" s="18">
        <v>5</v>
      </c>
    </row>
    <row r="75" spans="1:42" s="11" customFormat="1" ht="16.5" customHeight="1">
      <c r="A75" s="26">
        <v>67</v>
      </c>
      <c r="B75" s="27">
        <v>16151441</v>
      </c>
      <c r="C75" s="27" t="s">
        <v>125</v>
      </c>
      <c r="D75" s="27" t="s">
        <v>126</v>
      </c>
      <c r="E75" s="27" t="s">
        <v>22</v>
      </c>
      <c r="F75" s="28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4"/>
      <c r="Z75" s="14" t="s">
        <v>310</v>
      </c>
      <c r="AA75" s="14"/>
      <c r="AB75" s="14">
        <v>-1</v>
      </c>
      <c r="AC75" s="14"/>
      <c r="AD75" s="14">
        <v>0</v>
      </c>
      <c r="AE75" s="14"/>
      <c r="AF75" s="14"/>
      <c r="AG75" s="14"/>
      <c r="AH75" s="14"/>
      <c r="AI75" s="12"/>
      <c r="AJ75" s="12"/>
      <c r="AK75" s="14">
        <f t="shared" si="3"/>
        <v>4</v>
      </c>
      <c r="AL75" s="12">
        <v>8</v>
      </c>
      <c r="AM75" s="12">
        <f t="shared" si="4"/>
        <v>5</v>
      </c>
      <c r="AN75" s="14">
        <f t="shared" si="5"/>
        <v>2</v>
      </c>
      <c r="AO75" s="10" t="s">
        <v>305</v>
      </c>
      <c r="AP75" s="18">
        <v>9</v>
      </c>
    </row>
    <row r="76" spans="1:42" ht="16.5" customHeight="1">
      <c r="A76" s="4">
        <v>68</v>
      </c>
      <c r="B76" s="5">
        <v>16150040</v>
      </c>
      <c r="C76" s="5" t="s">
        <v>127</v>
      </c>
      <c r="D76" s="5" t="s">
        <v>128</v>
      </c>
      <c r="E76" s="5" t="s">
        <v>63</v>
      </c>
      <c r="F76" s="8"/>
      <c r="G76" s="10"/>
      <c r="H76" s="10"/>
      <c r="I76" s="14"/>
      <c r="J76" s="14"/>
      <c r="K76" s="14"/>
      <c r="L76" s="14"/>
      <c r="M76" s="14"/>
      <c r="N76" s="14"/>
      <c r="O76" s="14"/>
      <c r="P76" s="14"/>
      <c r="Q76" s="14"/>
      <c r="R76" s="12"/>
      <c r="S76" s="12"/>
      <c r="T76" s="12"/>
      <c r="U76" s="12"/>
      <c r="V76" s="12"/>
      <c r="W76" s="12"/>
      <c r="X76" s="12"/>
      <c r="Y76" s="14">
        <v>0.5</v>
      </c>
      <c r="Z76" s="14"/>
      <c r="AA76" s="14"/>
      <c r="AB76" s="14"/>
      <c r="AC76" s="14"/>
      <c r="AD76" s="14"/>
      <c r="AE76" s="14"/>
      <c r="AF76" s="14"/>
      <c r="AG76" s="14"/>
      <c r="AH76" s="14"/>
      <c r="AI76" s="10"/>
      <c r="AJ76" s="10"/>
      <c r="AK76" s="14">
        <f t="shared" si="3"/>
        <v>5.5</v>
      </c>
      <c r="AL76" s="12">
        <v>9</v>
      </c>
      <c r="AM76" s="12">
        <f t="shared" si="4"/>
        <v>6.5</v>
      </c>
      <c r="AN76" s="14">
        <f t="shared" si="5"/>
        <v>0</v>
      </c>
      <c r="AO76" s="43" t="s">
        <v>334</v>
      </c>
      <c r="AP76" s="54">
        <v>10</v>
      </c>
    </row>
    <row r="77" spans="1:42" s="36" customFormat="1" ht="16.5" customHeight="1">
      <c r="A77" s="30"/>
      <c r="B77" s="31"/>
      <c r="C77" s="31" t="s">
        <v>379</v>
      </c>
      <c r="D77" s="31"/>
      <c r="E77" s="31"/>
      <c r="F77" s="32"/>
      <c r="G77" s="33"/>
      <c r="H77" s="33"/>
      <c r="I77" s="34"/>
      <c r="J77" s="34"/>
      <c r="K77" s="34"/>
      <c r="L77" s="34"/>
      <c r="M77" s="34"/>
      <c r="N77" s="34"/>
      <c r="O77" s="34"/>
      <c r="P77" s="34"/>
      <c r="Q77" s="34"/>
      <c r="R77" s="35"/>
      <c r="S77" s="35"/>
      <c r="T77" s="35"/>
      <c r="U77" s="35"/>
      <c r="V77" s="35"/>
      <c r="W77" s="35"/>
      <c r="X77" s="35"/>
      <c r="Y77" s="34"/>
      <c r="Z77" s="34"/>
      <c r="AA77" s="34"/>
      <c r="AB77" s="34"/>
      <c r="AC77" s="34"/>
      <c r="AD77" s="34"/>
      <c r="AE77" s="34"/>
      <c r="AF77" s="34"/>
      <c r="AG77" s="34"/>
      <c r="AH77" s="34"/>
      <c r="AI77" s="33"/>
      <c r="AJ77" s="33">
        <v>-1</v>
      </c>
      <c r="AK77" s="14">
        <f t="shared" si="3"/>
        <v>4</v>
      </c>
      <c r="AL77" s="35">
        <v>7</v>
      </c>
      <c r="AM77" s="12">
        <f t="shared" si="4"/>
        <v>5</v>
      </c>
      <c r="AN77" s="34">
        <f t="shared" si="5"/>
        <v>1</v>
      </c>
      <c r="AO77" s="34"/>
      <c r="AP77" s="67"/>
    </row>
    <row r="78" spans="1:42" ht="16.5" customHeight="1">
      <c r="A78" s="4">
        <v>69</v>
      </c>
      <c r="B78" s="5">
        <v>16150041</v>
      </c>
      <c r="C78" s="5" t="s">
        <v>129</v>
      </c>
      <c r="D78" s="6">
        <v>35555</v>
      </c>
      <c r="E78" s="5" t="s">
        <v>63</v>
      </c>
      <c r="F78" s="8"/>
      <c r="G78" s="10"/>
      <c r="H78" s="10"/>
      <c r="I78" s="14"/>
      <c r="J78" s="14"/>
      <c r="K78" s="14">
        <v>0.5</v>
      </c>
      <c r="L78" s="14"/>
      <c r="M78" s="14"/>
      <c r="N78" s="14"/>
      <c r="O78" s="14"/>
      <c r="P78" s="14"/>
      <c r="Q78" s="14"/>
      <c r="R78" s="12"/>
      <c r="S78" s="12"/>
      <c r="T78" s="12"/>
      <c r="U78" s="12"/>
      <c r="V78" s="12"/>
      <c r="W78" s="12"/>
      <c r="X78" s="12"/>
      <c r="Y78" s="14"/>
      <c r="Z78" s="14"/>
      <c r="AA78" s="14">
        <v>1</v>
      </c>
      <c r="AB78" s="14">
        <v>1.5</v>
      </c>
      <c r="AC78" s="14"/>
      <c r="AD78" s="14"/>
      <c r="AE78" s="14"/>
      <c r="AF78" s="14"/>
      <c r="AG78" s="14"/>
      <c r="AH78" s="14"/>
      <c r="AI78" s="10"/>
      <c r="AJ78" s="10"/>
      <c r="AK78" s="14">
        <f t="shared" si="3"/>
        <v>8</v>
      </c>
      <c r="AL78" s="12">
        <v>9</v>
      </c>
      <c r="AM78" s="12">
        <f t="shared" si="4"/>
        <v>8.5</v>
      </c>
      <c r="AN78" s="14">
        <f t="shared" si="5"/>
        <v>0</v>
      </c>
      <c r="AO78" s="47" t="s">
        <v>132</v>
      </c>
      <c r="AP78" s="46">
        <v>6</v>
      </c>
    </row>
    <row r="79" spans="1:42" ht="16.5" customHeight="1">
      <c r="A79" s="4">
        <v>70</v>
      </c>
      <c r="B79" s="5">
        <v>16151649</v>
      </c>
      <c r="C79" s="5" t="s">
        <v>130</v>
      </c>
      <c r="D79" s="5" t="s">
        <v>131</v>
      </c>
      <c r="E79" s="5" t="s">
        <v>22</v>
      </c>
      <c r="F79" s="8"/>
      <c r="G79" s="10"/>
      <c r="H79" s="10"/>
      <c r="I79" s="14"/>
      <c r="J79" s="14"/>
      <c r="K79" s="14"/>
      <c r="L79" s="14"/>
      <c r="M79" s="14"/>
      <c r="N79" s="14"/>
      <c r="O79" s="14"/>
      <c r="P79" s="14"/>
      <c r="Q79" s="14"/>
      <c r="R79" s="12"/>
      <c r="S79" s="12"/>
      <c r="T79" s="12"/>
      <c r="U79" s="12"/>
      <c r="V79" s="12"/>
      <c r="W79" s="12"/>
      <c r="X79" s="12"/>
      <c r="Y79" s="14"/>
      <c r="Z79" s="14">
        <v>0.5</v>
      </c>
      <c r="AA79" s="14"/>
      <c r="AB79" s="14"/>
      <c r="AC79" s="14"/>
      <c r="AD79" s="14"/>
      <c r="AE79" s="14"/>
      <c r="AF79" s="14"/>
      <c r="AG79" s="14"/>
      <c r="AH79" s="14">
        <v>0.5</v>
      </c>
      <c r="AI79" s="10"/>
      <c r="AJ79" s="10"/>
      <c r="AK79" s="14">
        <f t="shared" si="3"/>
        <v>6</v>
      </c>
      <c r="AL79" s="12">
        <v>9</v>
      </c>
      <c r="AM79" s="12">
        <f t="shared" si="4"/>
        <v>6.5</v>
      </c>
      <c r="AN79" s="14">
        <f t="shared" si="5"/>
        <v>0</v>
      </c>
      <c r="AO79" s="10" t="s">
        <v>292</v>
      </c>
      <c r="AP79" s="18">
        <v>10</v>
      </c>
    </row>
    <row r="80" spans="1:42" ht="16.5" customHeight="1">
      <c r="A80" s="4">
        <v>71</v>
      </c>
      <c r="B80" s="5">
        <v>15150258</v>
      </c>
      <c r="C80" s="5" t="s">
        <v>132</v>
      </c>
      <c r="D80" s="5" t="s">
        <v>133</v>
      </c>
      <c r="E80" s="5" t="s">
        <v>57</v>
      </c>
      <c r="F80" s="8"/>
      <c r="G80" s="10"/>
      <c r="H80" s="10"/>
      <c r="I80" s="14"/>
      <c r="J80" s="14"/>
      <c r="K80" s="14"/>
      <c r="L80" s="14"/>
      <c r="M80" s="14"/>
      <c r="N80" s="14"/>
      <c r="O80" s="14"/>
      <c r="P80" s="14"/>
      <c r="Q80" s="14"/>
      <c r="R80" s="12"/>
      <c r="S80" s="12"/>
      <c r="T80" s="12"/>
      <c r="U80" s="12"/>
      <c r="V80" s="12"/>
      <c r="W80" s="12"/>
      <c r="X80" s="12">
        <v>-1</v>
      </c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0"/>
      <c r="AJ80" s="10"/>
      <c r="AK80" s="14">
        <f t="shared" si="3"/>
        <v>4</v>
      </c>
      <c r="AL80" s="12">
        <v>6</v>
      </c>
      <c r="AM80" s="12">
        <f t="shared" si="4"/>
        <v>5</v>
      </c>
      <c r="AN80" s="14">
        <f t="shared" si="5"/>
        <v>1</v>
      </c>
      <c r="AO80" s="10" t="s">
        <v>255</v>
      </c>
      <c r="AP80" s="18">
        <v>5</v>
      </c>
    </row>
    <row r="81" spans="1:42" ht="16.5" customHeight="1">
      <c r="A81" s="4">
        <v>72</v>
      </c>
      <c r="B81" s="5">
        <v>16150185</v>
      </c>
      <c r="C81" s="5" t="s">
        <v>134</v>
      </c>
      <c r="D81" s="6">
        <v>35856</v>
      </c>
      <c r="E81" s="5" t="s">
        <v>48</v>
      </c>
      <c r="F81" s="8"/>
      <c r="G81" s="10"/>
      <c r="H81" s="10"/>
      <c r="I81" s="14"/>
      <c r="J81" s="14"/>
      <c r="K81" s="14"/>
      <c r="L81" s="14">
        <v>0.5</v>
      </c>
      <c r="M81" s="14"/>
      <c r="N81" s="14"/>
      <c r="O81" s="14">
        <v>1</v>
      </c>
      <c r="P81" s="14"/>
      <c r="Q81" s="14">
        <v>1</v>
      </c>
      <c r="R81" s="12"/>
      <c r="S81" s="12"/>
      <c r="T81" s="12"/>
      <c r="U81" s="12"/>
      <c r="V81" s="12"/>
      <c r="W81" s="12">
        <v>0.5</v>
      </c>
      <c r="X81" s="12"/>
      <c r="Y81" s="14">
        <v>1</v>
      </c>
      <c r="Z81" s="14"/>
      <c r="AA81" s="14"/>
      <c r="AB81" s="14"/>
      <c r="AC81" s="14">
        <v>1</v>
      </c>
      <c r="AD81" s="14"/>
      <c r="AE81" s="14"/>
      <c r="AF81" s="14"/>
      <c r="AG81" s="14"/>
      <c r="AH81" s="14"/>
      <c r="AI81" s="10"/>
      <c r="AJ81" s="10"/>
      <c r="AK81" s="14">
        <f t="shared" si="3"/>
        <v>10</v>
      </c>
      <c r="AL81" s="12">
        <v>10</v>
      </c>
      <c r="AM81" s="12">
        <v>10</v>
      </c>
      <c r="AN81" s="14">
        <f t="shared" si="5"/>
        <v>0</v>
      </c>
      <c r="AO81" s="16" t="s">
        <v>313</v>
      </c>
      <c r="AP81" s="18">
        <v>8</v>
      </c>
    </row>
    <row r="82" spans="1:42" ht="16.5" customHeight="1">
      <c r="A82" s="4">
        <v>73</v>
      </c>
      <c r="B82" s="5">
        <v>16150341</v>
      </c>
      <c r="C82" s="5" t="s">
        <v>135</v>
      </c>
      <c r="D82" s="6">
        <v>35979</v>
      </c>
      <c r="E82" s="5" t="s">
        <v>32</v>
      </c>
      <c r="F82" s="8"/>
      <c r="G82" s="10"/>
      <c r="H82" s="10"/>
      <c r="I82" s="14"/>
      <c r="J82" s="14"/>
      <c r="K82" s="14"/>
      <c r="L82" s="14"/>
      <c r="M82" s="14"/>
      <c r="N82" s="14"/>
      <c r="O82" s="14"/>
      <c r="P82" s="14"/>
      <c r="Q82" s="14"/>
      <c r="R82" s="12"/>
      <c r="S82" s="12"/>
      <c r="T82" s="12"/>
      <c r="U82" s="12"/>
      <c r="V82" s="12"/>
      <c r="W82" s="12"/>
      <c r="X82" s="12"/>
      <c r="Y82" s="14"/>
      <c r="Z82" s="14">
        <v>-0.5</v>
      </c>
      <c r="AA82" s="14"/>
      <c r="AB82" s="14"/>
      <c r="AC82" s="14"/>
      <c r="AD82" s="14"/>
      <c r="AE82" s="14"/>
      <c r="AF82" s="14"/>
      <c r="AG82" s="14"/>
      <c r="AH82" s="14"/>
      <c r="AI82" s="10"/>
      <c r="AJ82" s="10"/>
      <c r="AK82" s="14">
        <f t="shared" si="3"/>
        <v>4.5</v>
      </c>
      <c r="AL82" s="12">
        <v>5</v>
      </c>
      <c r="AM82" s="12">
        <f t="shared" si="4"/>
        <v>5.5</v>
      </c>
      <c r="AN82" s="14">
        <f t="shared" si="5"/>
        <v>1</v>
      </c>
      <c r="AO82" s="19" t="s">
        <v>249</v>
      </c>
      <c r="AP82" s="18">
        <v>10</v>
      </c>
    </row>
    <row r="83" spans="1:42" s="11" customFormat="1" ht="16.5" customHeight="1">
      <c r="A83" s="26">
        <v>74</v>
      </c>
      <c r="B83" s="27">
        <v>16150279</v>
      </c>
      <c r="C83" s="27" t="s">
        <v>136</v>
      </c>
      <c r="D83" s="27" t="s">
        <v>137</v>
      </c>
      <c r="E83" s="27" t="s">
        <v>27</v>
      </c>
      <c r="F83" s="28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>
        <v>-0.5</v>
      </c>
      <c r="S83" s="12"/>
      <c r="T83" s="12"/>
      <c r="U83" s="12"/>
      <c r="V83" s="12"/>
      <c r="W83" s="12"/>
      <c r="X83" s="12"/>
      <c r="Y83" s="12"/>
      <c r="AA83" s="12"/>
      <c r="AB83" s="12"/>
      <c r="AC83" s="12"/>
      <c r="AD83" s="14"/>
      <c r="AE83" s="14"/>
      <c r="AF83" s="14"/>
      <c r="AG83" s="14"/>
      <c r="AH83" s="14"/>
      <c r="AI83" s="12"/>
      <c r="AJ83" s="12">
        <v>1.5</v>
      </c>
      <c r="AK83" s="12">
        <f t="shared" si="3"/>
        <v>6</v>
      </c>
      <c r="AL83" s="12">
        <v>8</v>
      </c>
      <c r="AM83" s="12">
        <f t="shared" si="4"/>
        <v>6.5</v>
      </c>
      <c r="AN83" s="12">
        <f t="shared" si="5"/>
        <v>1</v>
      </c>
      <c r="AO83" s="12" t="s">
        <v>300</v>
      </c>
      <c r="AP83" s="11">
        <v>10</v>
      </c>
    </row>
    <row r="84" spans="1:42" ht="16.5" customHeight="1">
      <c r="A84" s="4">
        <v>75</v>
      </c>
      <c r="B84" s="5">
        <v>16150122</v>
      </c>
      <c r="C84" s="5" t="s">
        <v>138</v>
      </c>
      <c r="D84" s="5" t="s">
        <v>139</v>
      </c>
      <c r="E84" s="5" t="s">
        <v>22</v>
      </c>
      <c r="F84" s="8"/>
      <c r="G84" s="10"/>
      <c r="H84" s="10"/>
      <c r="I84" s="14"/>
      <c r="J84" s="14"/>
      <c r="K84" s="14"/>
      <c r="L84" s="14"/>
      <c r="M84" s="14"/>
      <c r="N84" s="14"/>
      <c r="O84" s="14"/>
      <c r="P84" s="14"/>
      <c r="Q84" s="14"/>
      <c r="R84" s="12"/>
      <c r="S84" s="12"/>
      <c r="T84" s="12"/>
      <c r="U84" s="12"/>
      <c r="V84" s="12"/>
      <c r="W84" s="12"/>
      <c r="X84" s="12"/>
      <c r="Y84" s="14"/>
      <c r="Z84" s="14">
        <v>0.5</v>
      </c>
      <c r="AA84" s="14"/>
      <c r="AB84" s="14"/>
      <c r="AC84" s="14"/>
      <c r="AD84" s="14"/>
      <c r="AE84" s="14"/>
      <c r="AF84" s="14"/>
      <c r="AG84" s="14"/>
      <c r="AH84" s="14"/>
      <c r="AI84" s="10"/>
      <c r="AJ84" s="10"/>
      <c r="AK84" s="14">
        <f t="shared" si="3"/>
        <v>5.5</v>
      </c>
      <c r="AL84" s="12">
        <v>9</v>
      </c>
      <c r="AM84" s="12">
        <f t="shared" si="4"/>
        <v>6.5</v>
      </c>
      <c r="AN84" s="14">
        <f t="shared" si="5"/>
        <v>0</v>
      </c>
      <c r="AO84" s="19" t="s">
        <v>259</v>
      </c>
      <c r="AP84" s="18">
        <v>10</v>
      </c>
    </row>
    <row r="85" spans="1:42" ht="16.5" customHeight="1">
      <c r="A85" s="4">
        <v>76</v>
      </c>
      <c r="B85" s="5">
        <v>16151432</v>
      </c>
      <c r="C85" s="5" t="s">
        <v>140</v>
      </c>
      <c r="D85" s="5" t="s">
        <v>141</v>
      </c>
      <c r="E85" s="5" t="s">
        <v>63</v>
      </c>
      <c r="F85" s="8"/>
      <c r="G85" s="10"/>
      <c r="H85" s="10"/>
      <c r="I85" s="14"/>
      <c r="J85" s="14"/>
      <c r="K85" s="14"/>
      <c r="L85" s="14"/>
      <c r="M85" s="14"/>
      <c r="N85" s="14"/>
      <c r="O85" s="14"/>
      <c r="P85" s="14"/>
      <c r="Q85" s="14"/>
      <c r="R85" s="12"/>
      <c r="S85" s="12"/>
      <c r="T85" s="12"/>
      <c r="U85" s="12"/>
      <c r="V85" s="12"/>
      <c r="W85" s="12"/>
      <c r="X85" s="12"/>
      <c r="Y85" s="14"/>
      <c r="Z85" s="14"/>
      <c r="AA85" s="14">
        <v>1</v>
      </c>
      <c r="AB85" s="14"/>
      <c r="AC85" s="14"/>
      <c r="AD85" s="14"/>
      <c r="AE85" s="14"/>
      <c r="AF85" s="14"/>
      <c r="AG85" s="14"/>
      <c r="AH85" s="14"/>
      <c r="AI85" s="10"/>
      <c r="AJ85" s="10"/>
      <c r="AK85" s="14">
        <f t="shared" si="3"/>
        <v>6</v>
      </c>
      <c r="AL85" s="12">
        <v>9</v>
      </c>
      <c r="AM85" s="12">
        <f t="shared" si="4"/>
        <v>6.5</v>
      </c>
      <c r="AN85" s="14">
        <f t="shared" si="5"/>
        <v>0</v>
      </c>
      <c r="AO85" s="47" t="s">
        <v>322</v>
      </c>
      <c r="AP85" s="46">
        <v>6</v>
      </c>
    </row>
    <row r="86" spans="1:42" s="11" customFormat="1" ht="16.5" customHeight="1">
      <c r="A86" s="26">
        <v>77</v>
      </c>
      <c r="B86" s="27">
        <v>16151477</v>
      </c>
      <c r="C86" s="27" t="s">
        <v>142</v>
      </c>
      <c r="D86" s="27" t="s">
        <v>143</v>
      </c>
      <c r="E86" s="27" t="s">
        <v>48</v>
      </c>
      <c r="F86" s="28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>
        <v>1</v>
      </c>
      <c r="AA86" s="12"/>
      <c r="AB86" s="12"/>
      <c r="AC86" s="12"/>
      <c r="AD86" s="14"/>
      <c r="AE86" s="14"/>
      <c r="AF86" s="14"/>
      <c r="AG86" s="14"/>
      <c r="AH86" s="14">
        <v>1</v>
      </c>
      <c r="AI86" s="12"/>
      <c r="AJ86" s="12"/>
      <c r="AK86" s="14">
        <f t="shared" si="3"/>
        <v>7</v>
      </c>
      <c r="AL86" s="12">
        <v>10</v>
      </c>
      <c r="AM86" s="12">
        <f t="shared" si="4"/>
        <v>7.5</v>
      </c>
      <c r="AN86" s="14">
        <f t="shared" si="5"/>
        <v>0</v>
      </c>
      <c r="AO86" s="10" t="s">
        <v>286</v>
      </c>
      <c r="AP86" s="18">
        <v>9</v>
      </c>
    </row>
    <row r="87" spans="1:42" ht="16.5" customHeight="1">
      <c r="A87" s="4">
        <v>78</v>
      </c>
      <c r="B87" s="5">
        <v>16150123</v>
      </c>
      <c r="C87" s="5" t="s">
        <v>144</v>
      </c>
      <c r="D87" s="5" t="s">
        <v>145</v>
      </c>
      <c r="E87" s="5" t="s">
        <v>22</v>
      </c>
      <c r="F87" s="8"/>
      <c r="G87" s="10"/>
      <c r="H87" s="10"/>
      <c r="I87" s="14"/>
      <c r="J87" s="14"/>
      <c r="K87" s="14"/>
      <c r="L87" s="14"/>
      <c r="M87" s="14"/>
      <c r="N87" s="14"/>
      <c r="O87" s="14"/>
      <c r="P87" s="14">
        <v>1</v>
      </c>
      <c r="Q87" s="14"/>
      <c r="R87" s="12"/>
      <c r="S87" s="12"/>
      <c r="T87" s="12"/>
      <c r="U87" s="12"/>
      <c r="V87" s="12">
        <v>-0.5</v>
      </c>
      <c r="W87" s="12"/>
      <c r="X87" s="12"/>
      <c r="Y87" s="14">
        <v>0.5</v>
      </c>
      <c r="Z87" s="14"/>
      <c r="AA87" s="14"/>
      <c r="AB87" s="14"/>
      <c r="AC87" s="14"/>
      <c r="AD87" s="14"/>
      <c r="AE87" s="14"/>
      <c r="AF87" s="14"/>
      <c r="AG87" s="14"/>
      <c r="AH87" s="14"/>
      <c r="AI87" s="10"/>
      <c r="AJ87" s="10"/>
      <c r="AK87" s="14">
        <f t="shared" si="3"/>
        <v>6</v>
      </c>
      <c r="AL87" s="12">
        <v>6</v>
      </c>
      <c r="AM87" s="12">
        <f t="shared" si="4"/>
        <v>6.5</v>
      </c>
      <c r="AN87" s="14">
        <f t="shared" si="5"/>
        <v>1</v>
      </c>
      <c r="AO87" s="19" t="s">
        <v>263</v>
      </c>
      <c r="AP87" s="18">
        <v>4</v>
      </c>
    </row>
    <row r="88" spans="1:42" ht="16.5" customHeight="1">
      <c r="A88" s="4">
        <v>79</v>
      </c>
      <c r="B88" s="5">
        <v>16151415</v>
      </c>
      <c r="C88" s="5" t="s">
        <v>146</v>
      </c>
      <c r="D88" s="5" t="s">
        <v>37</v>
      </c>
      <c r="E88" s="5" t="s">
        <v>63</v>
      </c>
      <c r="F88" s="8"/>
      <c r="G88" s="10"/>
      <c r="H88" s="10"/>
      <c r="I88" s="14"/>
      <c r="J88" s="14"/>
      <c r="K88" s="14"/>
      <c r="L88" s="14"/>
      <c r="M88" s="14">
        <v>0.5</v>
      </c>
      <c r="N88" s="14"/>
      <c r="O88" s="14"/>
      <c r="P88" s="14"/>
      <c r="Q88" s="14"/>
      <c r="R88" s="12"/>
      <c r="S88" s="12"/>
      <c r="T88" s="12"/>
      <c r="U88" s="12"/>
      <c r="V88" s="12"/>
      <c r="W88" s="12"/>
      <c r="X88" s="12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0"/>
      <c r="AJ88" s="10"/>
      <c r="AK88" s="14">
        <f t="shared" si="3"/>
        <v>5.5</v>
      </c>
      <c r="AL88" s="12">
        <v>9</v>
      </c>
      <c r="AM88" s="12">
        <f t="shared" si="4"/>
        <v>6.5</v>
      </c>
      <c r="AN88" s="14">
        <f t="shared" si="5"/>
        <v>0</v>
      </c>
      <c r="AO88" s="43" t="s">
        <v>338</v>
      </c>
      <c r="AP88" s="48">
        <v>7</v>
      </c>
    </row>
    <row r="89" spans="1:42" ht="16.5" customHeight="1">
      <c r="A89" s="4">
        <v>80</v>
      </c>
      <c r="B89" s="5">
        <v>16150191</v>
      </c>
      <c r="C89" s="5" t="s">
        <v>147</v>
      </c>
      <c r="D89" s="6">
        <v>35926</v>
      </c>
      <c r="E89" s="5" t="s">
        <v>48</v>
      </c>
      <c r="F89" s="8"/>
      <c r="G89" s="10"/>
      <c r="H89" s="10"/>
      <c r="I89" s="14" t="s">
        <v>226</v>
      </c>
      <c r="J89" s="14" t="s">
        <v>226</v>
      </c>
      <c r="K89" s="14"/>
      <c r="L89" s="14"/>
      <c r="M89" s="14"/>
      <c r="N89" s="14"/>
      <c r="O89" s="14"/>
      <c r="P89" s="14"/>
      <c r="Q89" s="14"/>
      <c r="R89" s="12"/>
      <c r="S89" s="12"/>
      <c r="T89" s="12"/>
      <c r="U89" s="12"/>
      <c r="V89" s="12"/>
      <c r="W89" s="12"/>
      <c r="X89" s="12"/>
      <c r="Y89" s="14"/>
      <c r="Z89" s="14"/>
      <c r="AA89" s="14">
        <v>0.5</v>
      </c>
      <c r="AB89" s="14"/>
      <c r="AC89" s="14"/>
      <c r="AD89" s="14"/>
      <c r="AE89" s="14"/>
      <c r="AF89" s="14"/>
      <c r="AG89" s="14"/>
      <c r="AH89" s="14"/>
      <c r="AI89" s="10"/>
      <c r="AJ89" s="10"/>
      <c r="AK89" s="14">
        <f t="shared" si="3"/>
        <v>5.5</v>
      </c>
      <c r="AL89" s="12">
        <v>4</v>
      </c>
      <c r="AM89" s="12">
        <f t="shared" si="4"/>
        <v>6.5</v>
      </c>
      <c r="AN89" s="14">
        <f t="shared" si="5"/>
        <v>0</v>
      </c>
      <c r="AO89" s="19" t="s">
        <v>299</v>
      </c>
      <c r="AP89" s="18">
        <v>10</v>
      </c>
    </row>
    <row r="90" spans="1:42" ht="16.5" customHeight="1">
      <c r="A90" s="4">
        <v>81</v>
      </c>
      <c r="B90" s="5">
        <v>16150052</v>
      </c>
      <c r="C90" s="5" t="s">
        <v>148</v>
      </c>
      <c r="D90" s="6">
        <v>35618</v>
      </c>
      <c r="E90" s="5" t="s">
        <v>63</v>
      </c>
      <c r="F90" s="8"/>
      <c r="G90" s="10"/>
      <c r="H90" s="10"/>
      <c r="I90" s="14"/>
      <c r="J90" s="14"/>
      <c r="K90" s="14"/>
      <c r="L90" s="14"/>
      <c r="M90" s="14"/>
      <c r="N90" s="14"/>
      <c r="O90" s="14"/>
      <c r="P90" s="14"/>
      <c r="Q90" s="14"/>
      <c r="R90" s="12"/>
      <c r="S90" s="12"/>
      <c r="T90" s="12"/>
      <c r="U90" s="12"/>
      <c r="V90" s="12"/>
      <c r="W90" s="12"/>
      <c r="X90" s="12"/>
      <c r="Y90" s="14"/>
      <c r="Z90" s="14"/>
      <c r="AA90" s="14">
        <v>0</v>
      </c>
      <c r="AB90" s="14"/>
      <c r="AC90" s="14"/>
      <c r="AD90" s="14">
        <v>-0.5</v>
      </c>
      <c r="AE90" s="14"/>
      <c r="AF90" s="14"/>
      <c r="AG90" s="14"/>
      <c r="AH90" s="14"/>
      <c r="AI90" s="10"/>
      <c r="AJ90" s="10"/>
      <c r="AK90" s="14">
        <f t="shared" si="3"/>
        <v>4.5</v>
      </c>
      <c r="AL90" s="12">
        <v>8</v>
      </c>
      <c r="AM90" s="12">
        <f t="shared" si="4"/>
        <v>5.5</v>
      </c>
      <c r="AN90" s="14">
        <f t="shared" si="5"/>
        <v>2</v>
      </c>
      <c r="AO90" s="42" t="s">
        <v>243</v>
      </c>
      <c r="AP90" s="41">
        <v>7</v>
      </c>
    </row>
    <row r="91" spans="1:42" ht="16.5" customHeight="1">
      <c r="A91" s="4">
        <v>82</v>
      </c>
      <c r="B91" s="5">
        <v>16150126</v>
      </c>
      <c r="C91" s="5" t="s">
        <v>149</v>
      </c>
      <c r="D91" s="6">
        <v>36009</v>
      </c>
      <c r="E91" s="5" t="s">
        <v>22</v>
      </c>
      <c r="F91" s="8"/>
      <c r="G91" s="10"/>
      <c r="H91" s="10"/>
      <c r="I91" s="14"/>
      <c r="J91" s="14">
        <v>-1</v>
      </c>
      <c r="K91" s="14"/>
      <c r="L91" s="14"/>
      <c r="M91" s="14"/>
      <c r="N91" s="14"/>
      <c r="O91" s="14"/>
      <c r="P91" s="14"/>
      <c r="Q91" s="14"/>
      <c r="R91" s="12"/>
      <c r="S91" s="12"/>
      <c r="T91" s="12"/>
      <c r="U91" s="12"/>
      <c r="V91" s="12"/>
      <c r="W91" s="12"/>
      <c r="X91" s="12"/>
      <c r="Y91" s="14"/>
      <c r="Z91" s="14"/>
      <c r="AA91" s="14"/>
      <c r="AB91" s="14"/>
      <c r="AC91" s="14"/>
      <c r="AD91" s="14"/>
      <c r="AE91" s="14"/>
      <c r="AF91" s="14"/>
      <c r="AG91" s="14"/>
      <c r="AH91" s="14">
        <v>1</v>
      </c>
      <c r="AI91" s="10"/>
      <c r="AJ91" s="10"/>
      <c r="AK91" s="14">
        <f t="shared" si="3"/>
        <v>5</v>
      </c>
      <c r="AL91" s="12">
        <v>6</v>
      </c>
      <c r="AM91" s="12">
        <f t="shared" si="4"/>
        <v>6</v>
      </c>
      <c r="AN91" s="14">
        <f t="shared" si="5"/>
        <v>1</v>
      </c>
      <c r="AO91" s="10" t="s">
        <v>269</v>
      </c>
      <c r="AP91">
        <v>7</v>
      </c>
    </row>
    <row r="92" spans="1:42" ht="16.5" customHeight="1">
      <c r="A92" s="4">
        <v>83</v>
      </c>
      <c r="B92" s="5">
        <v>16150127</v>
      </c>
      <c r="C92" s="5" t="s">
        <v>150</v>
      </c>
      <c r="D92" s="5" t="s">
        <v>151</v>
      </c>
      <c r="E92" s="5" t="s">
        <v>22</v>
      </c>
      <c r="F92" s="8"/>
      <c r="G92" s="10"/>
      <c r="H92" s="10"/>
      <c r="I92" s="14"/>
      <c r="J92" s="14"/>
      <c r="K92" s="14"/>
      <c r="L92" s="14"/>
      <c r="M92" s="14"/>
      <c r="N92" s="14">
        <v>-0.5</v>
      </c>
      <c r="O92" s="14"/>
      <c r="P92" s="14"/>
      <c r="Q92" s="14"/>
      <c r="R92" s="12"/>
      <c r="S92" s="12"/>
      <c r="T92" s="12"/>
      <c r="U92" s="12"/>
      <c r="V92" s="12"/>
      <c r="W92" s="12"/>
      <c r="X92" s="12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0"/>
      <c r="AJ92" s="10"/>
      <c r="AK92" s="14">
        <f t="shared" si="3"/>
        <v>4.5</v>
      </c>
      <c r="AL92" s="12">
        <v>7</v>
      </c>
      <c r="AM92" s="12">
        <f t="shared" si="4"/>
        <v>5.5</v>
      </c>
      <c r="AN92" s="14">
        <f t="shared" si="5"/>
        <v>1</v>
      </c>
      <c r="AO92" s="10" t="s">
        <v>278</v>
      </c>
      <c r="AP92" s="18">
        <v>6</v>
      </c>
    </row>
    <row r="93" spans="1:42" ht="16.5" customHeight="1">
      <c r="A93" s="4">
        <v>84</v>
      </c>
      <c r="B93" s="5">
        <v>16150128</v>
      </c>
      <c r="C93" s="5" t="s">
        <v>152</v>
      </c>
      <c r="D93" s="5" t="s">
        <v>153</v>
      </c>
      <c r="E93" s="5" t="s">
        <v>22</v>
      </c>
      <c r="F93" s="8"/>
      <c r="G93" s="10"/>
      <c r="H93" s="10"/>
      <c r="I93" s="14"/>
      <c r="J93" s="14">
        <v>-1</v>
      </c>
      <c r="K93" s="14"/>
      <c r="L93" s="14"/>
      <c r="M93" s="14"/>
      <c r="N93" s="14">
        <v>-0.5</v>
      </c>
      <c r="O93" s="14"/>
      <c r="P93" s="14"/>
      <c r="Q93" s="14"/>
      <c r="R93" s="12"/>
      <c r="S93" s="12"/>
      <c r="T93" s="12"/>
      <c r="U93" s="12"/>
      <c r="V93" s="12"/>
      <c r="W93" s="12">
        <v>1.5</v>
      </c>
      <c r="X93" s="12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0"/>
      <c r="AJ93" s="10"/>
      <c r="AK93" s="14">
        <f t="shared" si="3"/>
        <v>5</v>
      </c>
      <c r="AL93" s="12">
        <v>7</v>
      </c>
      <c r="AM93" s="12">
        <f t="shared" si="4"/>
        <v>6</v>
      </c>
      <c r="AN93" s="14">
        <f t="shared" si="5"/>
        <v>2</v>
      </c>
      <c r="AO93" s="19" t="s">
        <v>282</v>
      </c>
      <c r="AP93" s="18">
        <v>8</v>
      </c>
    </row>
    <row r="94" spans="1:42" s="11" customFormat="1" ht="16.5" customHeight="1">
      <c r="A94" s="26">
        <v>85</v>
      </c>
      <c r="B94" s="27">
        <v>16150282</v>
      </c>
      <c r="C94" s="27" t="s">
        <v>154</v>
      </c>
      <c r="D94" s="27" t="s">
        <v>155</v>
      </c>
      <c r="E94" s="27" t="s">
        <v>27</v>
      </c>
      <c r="F94" s="28"/>
      <c r="G94" s="12"/>
      <c r="H94" s="12"/>
      <c r="I94" s="12"/>
      <c r="J94" s="12"/>
      <c r="K94" s="12"/>
      <c r="L94" s="12"/>
      <c r="M94" s="12"/>
      <c r="N94" s="12">
        <v>0.75</v>
      </c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4"/>
      <c r="AE94" s="14"/>
      <c r="AF94" s="14"/>
      <c r="AG94" s="14"/>
      <c r="AH94" s="14">
        <v>1.25</v>
      </c>
      <c r="AI94" s="12"/>
      <c r="AJ94" s="12"/>
      <c r="AK94" s="14">
        <f t="shared" si="3"/>
        <v>7</v>
      </c>
      <c r="AL94" s="12">
        <v>8</v>
      </c>
      <c r="AM94" s="12">
        <f t="shared" si="4"/>
        <v>7.5</v>
      </c>
      <c r="AN94" s="14">
        <f t="shared" si="5"/>
        <v>0</v>
      </c>
      <c r="AO94" s="43" t="s">
        <v>339</v>
      </c>
      <c r="AP94" s="48">
        <v>5</v>
      </c>
    </row>
    <row r="95" spans="1:42" ht="16.5" customHeight="1">
      <c r="A95" s="4">
        <v>86</v>
      </c>
      <c r="B95" s="5">
        <v>16150196</v>
      </c>
      <c r="C95" s="5" t="s">
        <v>156</v>
      </c>
      <c r="D95" s="6">
        <v>36009</v>
      </c>
      <c r="E95" s="5" t="s">
        <v>48</v>
      </c>
      <c r="F95" s="8"/>
      <c r="G95" s="10"/>
      <c r="H95" s="10"/>
      <c r="I95" s="14"/>
      <c r="J95" s="14"/>
      <c r="K95" s="14"/>
      <c r="L95" s="14"/>
      <c r="M95" s="14"/>
      <c r="N95" s="14">
        <v>-1</v>
      </c>
      <c r="O95" s="14"/>
      <c r="P95" s="14"/>
      <c r="Q95" s="14"/>
      <c r="R95" s="12"/>
      <c r="S95" s="12"/>
      <c r="T95" s="12"/>
      <c r="U95" s="12"/>
      <c r="V95" s="12"/>
      <c r="W95" s="12"/>
      <c r="X95" s="12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0"/>
      <c r="AJ95" s="10"/>
      <c r="AK95" s="14">
        <f t="shared" si="3"/>
        <v>4</v>
      </c>
      <c r="AL95" s="12">
        <v>5</v>
      </c>
      <c r="AM95" s="12">
        <f t="shared" si="4"/>
        <v>5</v>
      </c>
      <c r="AN95" s="14">
        <f t="shared" si="5"/>
        <v>1</v>
      </c>
      <c r="AO95" s="15" t="s">
        <v>227</v>
      </c>
      <c r="AP95" s="22" t="s">
        <v>372</v>
      </c>
    </row>
    <row r="96" spans="1:42" s="11" customFormat="1" ht="16.5" customHeight="1">
      <c r="A96" s="26">
        <v>87</v>
      </c>
      <c r="B96" s="27">
        <v>15150098</v>
      </c>
      <c r="C96" s="27" t="s">
        <v>157</v>
      </c>
      <c r="D96" s="29">
        <v>35766</v>
      </c>
      <c r="E96" s="27" t="s">
        <v>158</v>
      </c>
      <c r="F96" s="58" t="s">
        <v>82</v>
      </c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2"/>
      <c r="AJ96" s="12"/>
      <c r="AK96" s="14" t="s">
        <v>380</v>
      </c>
      <c r="AL96" s="12" t="s">
        <v>380</v>
      </c>
      <c r="AM96" s="12" t="s">
        <v>380</v>
      </c>
      <c r="AN96" s="14">
        <f t="shared" si="5"/>
        <v>0</v>
      </c>
      <c r="AO96" s="49" t="s">
        <v>157</v>
      </c>
      <c r="AP96" s="48" t="s">
        <v>375</v>
      </c>
    </row>
    <row r="97" spans="1:43" ht="16.5" customHeight="1">
      <c r="A97" s="4">
        <v>88</v>
      </c>
      <c r="B97" s="5">
        <v>16150142</v>
      </c>
      <c r="C97" s="5" t="s">
        <v>159</v>
      </c>
      <c r="D97" s="5" t="s">
        <v>160</v>
      </c>
      <c r="E97" s="5" t="s">
        <v>22</v>
      </c>
      <c r="F97" s="8"/>
      <c r="G97" s="10"/>
      <c r="H97" s="10"/>
      <c r="I97" s="14"/>
      <c r="J97" s="14"/>
      <c r="K97" s="14"/>
      <c r="L97" s="14"/>
      <c r="M97" s="14"/>
      <c r="N97" s="14"/>
      <c r="O97" s="14"/>
      <c r="P97" s="14"/>
      <c r="Q97" s="14"/>
      <c r="R97" s="12">
        <v>-0.5</v>
      </c>
      <c r="S97" s="12"/>
      <c r="T97" s="12"/>
      <c r="U97" s="12"/>
      <c r="V97" s="12"/>
      <c r="W97" s="12"/>
      <c r="X97" s="12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0"/>
      <c r="AJ97" s="10"/>
      <c r="AK97" s="14">
        <f t="shared" si="3"/>
        <v>4.5</v>
      </c>
      <c r="AL97" s="12">
        <v>8</v>
      </c>
      <c r="AM97" s="12">
        <f t="shared" si="4"/>
        <v>5.5</v>
      </c>
      <c r="AN97" s="14">
        <f t="shared" si="5"/>
        <v>1</v>
      </c>
      <c r="AO97" s="16" t="s">
        <v>314</v>
      </c>
      <c r="AP97" s="18">
        <v>9</v>
      </c>
    </row>
    <row r="98" spans="1:43" s="13" customFormat="1" ht="16.5" customHeight="1">
      <c r="A98" s="37">
        <v>89</v>
      </c>
      <c r="B98" s="38">
        <v>16150353</v>
      </c>
      <c r="C98" s="38" t="s">
        <v>161</v>
      </c>
      <c r="D98" s="40">
        <v>35983</v>
      </c>
      <c r="E98" s="38" t="s">
        <v>32</v>
      </c>
      <c r="F98" s="39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>
        <v>1</v>
      </c>
      <c r="AC98" s="14"/>
      <c r="AD98" s="14"/>
      <c r="AE98" s="14"/>
      <c r="AF98" s="14"/>
      <c r="AG98" s="14">
        <v>0.5</v>
      </c>
      <c r="AH98" s="14"/>
      <c r="AI98" s="14"/>
      <c r="AJ98" s="14"/>
      <c r="AK98" s="14">
        <f t="shared" si="3"/>
        <v>6.5</v>
      </c>
      <c r="AL98" s="14">
        <v>5</v>
      </c>
      <c r="AM98" s="12">
        <f t="shared" si="4"/>
        <v>7</v>
      </c>
      <c r="AN98" s="14">
        <f t="shared" si="5"/>
        <v>0</v>
      </c>
      <c r="AO98" s="10" t="s">
        <v>247</v>
      </c>
      <c r="AP98" s="41">
        <v>5</v>
      </c>
    </row>
    <row r="99" spans="1:43" ht="16.5" customHeight="1">
      <c r="A99" s="4">
        <v>90</v>
      </c>
      <c r="B99" s="5">
        <v>16150064</v>
      </c>
      <c r="C99" s="5" t="s">
        <v>162</v>
      </c>
      <c r="D99" s="6">
        <v>36102</v>
      </c>
      <c r="E99" s="5" t="s">
        <v>63</v>
      </c>
      <c r="F99" s="8"/>
      <c r="G99" s="10"/>
      <c r="H99" s="10"/>
      <c r="I99" s="14"/>
      <c r="J99" s="14"/>
      <c r="K99" s="14"/>
      <c r="L99" s="14">
        <v>-1</v>
      </c>
      <c r="M99" s="14"/>
      <c r="N99" s="14"/>
      <c r="O99" s="14"/>
      <c r="P99" s="14"/>
      <c r="Q99" s="14"/>
      <c r="R99" s="12"/>
      <c r="S99" s="12"/>
      <c r="T99" s="12"/>
      <c r="U99" s="12"/>
      <c r="V99" s="12"/>
      <c r="W99" s="12"/>
      <c r="X99" s="12"/>
      <c r="Y99" s="14">
        <v>-1</v>
      </c>
      <c r="Z99" s="14"/>
      <c r="AA99" s="14"/>
      <c r="AB99" s="14"/>
      <c r="AC99" s="14"/>
      <c r="AD99" s="14"/>
      <c r="AE99" s="14"/>
      <c r="AF99" s="14"/>
      <c r="AG99" s="14"/>
      <c r="AH99" s="14"/>
      <c r="AI99" s="10"/>
      <c r="AJ99" s="10"/>
      <c r="AK99" s="14">
        <f t="shared" si="3"/>
        <v>3</v>
      </c>
      <c r="AL99" s="12">
        <v>8</v>
      </c>
      <c r="AM99" s="12">
        <f t="shared" si="4"/>
        <v>4</v>
      </c>
      <c r="AN99" s="14">
        <f t="shared" si="5"/>
        <v>2</v>
      </c>
      <c r="AO99" s="19" t="s">
        <v>308</v>
      </c>
      <c r="AP99" s="18">
        <v>8</v>
      </c>
    </row>
    <row r="100" spans="1:43" ht="16.5" customHeight="1">
      <c r="A100" s="4">
        <v>91</v>
      </c>
      <c r="B100" s="5">
        <v>15150286</v>
      </c>
      <c r="C100" s="5" t="s">
        <v>163</v>
      </c>
      <c r="D100" s="6">
        <v>35678</v>
      </c>
      <c r="E100" s="5" t="s">
        <v>57</v>
      </c>
      <c r="F100" s="8"/>
      <c r="G100" s="10"/>
      <c r="H100" s="10"/>
      <c r="I100" s="14"/>
      <c r="J100" s="14"/>
      <c r="K100" s="14"/>
      <c r="L100" s="14"/>
      <c r="M100" s="14"/>
      <c r="N100" s="14">
        <v>-1</v>
      </c>
      <c r="O100" s="14"/>
      <c r="P100" s="14"/>
      <c r="Q100" s="14"/>
      <c r="R100" s="12"/>
      <c r="S100" s="12"/>
      <c r="T100" s="12"/>
      <c r="U100" s="12"/>
      <c r="V100" s="12"/>
      <c r="W100" s="12"/>
      <c r="X100" s="12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0"/>
      <c r="AJ100" s="10"/>
      <c r="AK100" s="14">
        <f t="shared" si="3"/>
        <v>4</v>
      </c>
      <c r="AL100" s="12">
        <v>4</v>
      </c>
      <c r="AM100" s="12">
        <f t="shared" si="4"/>
        <v>5</v>
      </c>
      <c r="AN100" s="14">
        <f t="shared" si="5"/>
        <v>1</v>
      </c>
      <c r="AO100" s="49" t="s">
        <v>163</v>
      </c>
      <c r="AP100" s="48">
        <v>4</v>
      </c>
    </row>
    <row r="101" spans="1:43" s="62" customFormat="1" ht="16.5" customHeight="1">
      <c r="A101" s="59">
        <v>92</v>
      </c>
      <c r="B101" s="60">
        <v>16150209</v>
      </c>
      <c r="C101" s="60" t="s">
        <v>164</v>
      </c>
      <c r="D101" s="60" t="s">
        <v>165</v>
      </c>
      <c r="E101" s="60" t="s">
        <v>48</v>
      </c>
      <c r="F101" s="61"/>
      <c r="G101" s="35"/>
      <c r="H101" s="35"/>
      <c r="I101" s="35"/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4"/>
      <c r="Z101" s="34"/>
      <c r="AA101" s="34"/>
      <c r="AB101" s="34" t="s">
        <v>310</v>
      </c>
      <c r="AC101" s="34"/>
      <c r="AD101" s="34"/>
      <c r="AE101" s="34"/>
      <c r="AF101" s="34"/>
      <c r="AG101" s="34"/>
      <c r="AH101" s="34"/>
      <c r="AI101" s="35"/>
      <c r="AJ101" s="35"/>
      <c r="AK101" s="34">
        <v>0</v>
      </c>
      <c r="AL101" s="35">
        <v>0</v>
      </c>
      <c r="AM101" s="12">
        <v>0</v>
      </c>
      <c r="AN101" s="34">
        <f t="shared" si="5"/>
        <v>2</v>
      </c>
      <c r="AO101" s="57" t="s">
        <v>273</v>
      </c>
      <c r="AP101" s="56">
        <v>7</v>
      </c>
    </row>
    <row r="102" spans="1:43" s="11" customFormat="1" ht="16.5" customHeight="1">
      <c r="A102" s="26">
        <v>93</v>
      </c>
      <c r="B102" s="27">
        <v>16150293</v>
      </c>
      <c r="C102" s="27" t="s">
        <v>166</v>
      </c>
      <c r="D102" s="27" t="s">
        <v>167</v>
      </c>
      <c r="E102" s="27" t="s">
        <v>27</v>
      </c>
      <c r="F102" s="28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4"/>
      <c r="Z102" s="14"/>
      <c r="AA102" s="14"/>
      <c r="AB102" s="14" t="s">
        <v>310</v>
      </c>
      <c r="AC102" s="14"/>
      <c r="AD102" s="14"/>
      <c r="AE102" s="14"/>
      <c r="AF102" s="14"/>
      <c r="AG102" s="14"/>
      <c r="AH102" s="14"/>
      <c r="AI102" s="12"/>
      <c r="AJ102" s="12"/>
      <c r="AK102" s="14">
        <f t="shared" si="3"/>
        <v>5</v>
      </c>
      <c r="AL102" s="12">
        <v>7</v>
      </c>
      <c r="AM102" s="12">
        <f t="shared" si="4"/>
        <v>6</v>
      </c>
      <c r="AN102" s="14">
        <f t="shared" si="5"/>
        <v>0</v>
      </c>
      <c r="AO102" s="10" t="s">
        <v>235</v>
      </c>
      <c r="AP102" s="18">
        <v>5</v>
      </c>
    </row>
    <row r="103" spans="1:43" ht="16.5" customHeight="1">
      <c r="A103" s="4">
        <v>94</v>
      </c>
      <c r="B103" s="5">
        <v>16150356</v>
      </c>
      <c r="C103" s="5" t="s">
        <v>168</v>
      </c>
      <c r="D103" s="5" t="s">
        <v>169</v>
      </c>
      <c r="E103" s="5" t="s">
        <v>32</v>
      </c>
      <c r="F103" s="8" t="s">
        <v>355</v>
      </c>
      <c r="G103" s="10"/>
      <c r="H103" s="10"/>
      <c r="I103" s="14"/>
      <c r="J103" s="14"/>
      <c r="K103" s="14"/>
      <c r="L103" s="14"/>
      <c r="M103" s="14"/>
      <c r="N103" s="14"/>
      <c r="O103" s="14"/>
      <c r="P103" s="14">
        <v>0.5</v>
      </c>
      <c r="Q103" s="14"/>
      <c r="R103" s="12"/>
      <c r="S103" s="12"/>
      <c r="T103" s="12"/>
      <c r="U103" s="12"/>
      <c r="V103" s="12"/>
      <c r="W103" s="12"/>
      <c r="X103" s="12"/>
      <c r="Y103" s="14"/>
      <c r="Z103" s="14"/>
      <c r="AA103" s="14"/>
      <c r="AB103" s="14"/>
      <c r="AC103" s="14"/>
      <c r="AD103" s="14"/>
      <c r="AE103" s="14"/>
      <c r="AF103" s="14"/>
      <c r="AG103" s="14">
        <v>0.5</v>
      </c>
      <c r="AH103" s="14"/>
      <c r="AI103" s="10"/>
      <c r="AJ103" s="10"/>
      <c r="AK103" s="14">
        <f t="shared" si="3"/>
        <v>6</v>
      </c>
      <c r="AL103" s="12">
        <v>6</v>
      </c>
      <c r="AM103" s="12">
        <f t="shared" si="4"/>
        <v>6.5</v>
      </c>
      <c r="AN103" s="14">
        <f t="shared" si="5"/>
        <v>0</v>
      </c>
      <c r="AO103" s="19" t="s">
        <v>307</v>
      </c>
      <c r="AP103" s="18">
        <v>9</v>
      </c>
      <c r="AQ103" t="s">
        <v>384</v>
      </c>
    </row>
    <row r="104" spans="1:43" ht="16.5" customHeight="1">
      <c r="A104" s="4">
        <v>95</v>
      </c>
      <c r="B104" s="5">
        <v>16150057</v>
      </c>
      <c r="C104" s="5" t="s">
        <v>170</v>
      </c>
      <c r="D104" s="5" t="s">
        <v>171</v>
      </c>
      <c r="E104" s="5" t="s">
        <v>63</v>
      </c>
      <c r="F104" s="8"/>
      <c r="G104" s="10"/>
      <c r="H104" s="10"/>
      <c r="I104" s="14"/>
      <c r="J104" s="14"/>
      <c r="K104" s="14"/>
      <c r="L104" s="14"/>
      <c r="M104" s="14"/>
      <c r="N104" s="14"/>
      <c r="O104" s="14"/>
      <c r="P104" s="14"/>
      <c r="Q104" s="14"/>
      <c r="R104" s="12"/>
      <c r="S104" s="12"/>
      <c r="T104" s="12"/>
      <c r="U104" s="12"/>
      <c r="V104" s="12"/>
      <c r="W104" s="12"/>
      <c r="X104" s="12">
        <v>-0.5</v>
      </c>
      <c r="Y104" s="13">
        <v>1</v>
      </c>
      <c r="Z104" s="14"/>
      <c r="AA104" s="14"/>
      <c r="AB104" s="14">
        <v>1</v>
      </c>
      <c r="AC104" s="14"/>
      <c r="AD104" s="14">
        <v>1</v>
      </c>
      <c r="AE104" s="14"/>
      <c r="AF104" s="14"/>
      <c r="AG104" s="14"/>
      <c r="AH104" s="14"/>
      <c r="AI104" s="10"/>
      <c r="AJ104" s="10"/>
      <c r="AK104" s="14">
        <f t="shared" si="3"/>
        <v>7.5</v>
      </c>
      <c r="AL104" s="12">
        <v>9</v>
      </c>
      <c r="AM104" s="12">
        <f t="shared" si="4"/>
        <v>8</v>
      </c>
      <c r="AN104" s="14">
        <f t="shared" si="5"/>
        <v>1</v>
      </c>
      <c r="AO104" s="19" t="s">
        <v>250</v>
      </c>
      <c r="AP104" s="18">
        <v>7</v>
      </c>
    </row>
    <row r="105" spans="1:43" s="11" customFormat="1" ht="16.5" customHeight="1">
      <c r="A105" s="26">
        <v>96</v>
      </c>
      <c r="B105" s="27">
        <v>16150145</v>
      </c>
      <c r="C105" s="27" t="s">
        <v>172</v>
      </c>
      <c r="D105" s="27" t="s">
        <v>173</v>
      </c>
      <c r="E105" s="27" t="s">
        <v>22</v>
      </c>
      <c r="F105" s="28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4"/>
      <c r="Z105" s="14"/>
      <c r="AA105" s="14"/>
      <c r="AB105" s="14" t="s">
        <v>310</v>
      </c>
      <c r="AC105" s="14"/>
      <c r="AD105" s="14">
        <v>0</v>
      </c>
      <c r="AE105" s="14"/>
      <c r="AF105" s="14"/>
      <c r="AG105" s="14"/>
      <c r="AH105" s="14"/>
      <c r="AI105" s="12"/>
      <c r="AJ105" s="12"/>
      <c r="AK105" s="14">
        <f t="shared" si="3"/>
        <v>5</v>
      </c>
      <c r="AL105" s="12">
        <v>7</v>
      </c>
      <c r="AM105" s="12">
        <f t="shared" si="4"/>
        <v>6</v>
      </c>
      <c r="AN105" s="14">
        <f t="shared" si="5"/>
        <v>1</v>
      </c>
      <c r="AO105" s="47" t="s">
        <v>323</v>
      </c>
      <c r="AP105" s="46">
        <v>5</v>
      </c>
    </row>
    <row r="106" spans="1:43" ht="16.5" customHeight="1">
      <c r="A106" s="4">
        <v>97</v>
      </c>
      <c r="B106" s="5">
        <v>16150363</v>
      </c>
      <c r="C106" s="5" t="s">
        <v>174</v>
      </c>
      <c r="D106" s="5" t="s">
        <v>42</v>
      </c>
      <c r="E106" s="5" t="s">
        <v>32</v>
      </c>
      <c r="F106" s="8"/>
      <c r="G106" s="10"/>
      <c r="H106" s="10"/>
      <c r="I106" s="14">
        <v>0.5</v>
      </c>
      <c r="J106" s="14"/>
      <c r="K106" s="14"/>
      <c r="L106" s="14"/>
      <c r="M106" s="14"/>
      <c r="N106" s="14"/>
      <c r="O106" s="14"/>
      <c r="P106" s="14"/>
      <c r="Q106" s="14"/>
      <c r="R106" s="12"/>
      <c r="S106" s="12"/>
      <c r="T106" s="12"/>
      <c r="U106" s="12"/>
      <c r="V106" s="12"/>
      <c r="W106" s="12"/>
      <c r="X106" s="12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0"/>
      <c r="AJ106" s="10"/>
      <c r="AK106" s="14">
        <f t="shared" si="3"/>
        <v>5.5</v>
      </c>
      <c r="AL106" s="12">
        <v>5</v>
      </c>
      <c r="AM106" s="12">
        <f t="shared" si="4"/>
        <v>6.5</v>
      </c>
      <c r="AN106" s="14">
        <f t="shared" si="5"/>
        <v>0</v>
      </c>
      <c r="AO106" s="42" t="s">
        <v>239</v>
      </c>
      <c r="AP106" s="41">
        <v>7</v>
      </c>
    </row>
    <row r="107" spans="1:43" ht="16.5" customHeight="1">
      <c r="A107" s="4">
        <v>98</v>
      </c>
      <c r="B107" s="5">
        <v>16151425</v>
      </c>
      <c r="C107" s="5" t="s">
        <v>175</v>
      </c>
      <c r="D107" s="5" t="s">
        <v>56</v>
      </c>
      <c r="E107" s="5" t="s">
        <v>63</v>
      </c>
      <c r="F107" s="8"/>
      <c r="G107" s="10"/>
      <c r="H107" s="10"/>
      <c r="I107" s="14"/>
      <c r="J107" s="14"/>
      <c r="K107" s="14"/>
      <c r="L107" s="14"/>
      <c r="M107" s="14"/>
      <c r="N107" s="14"/>
      <c r="O107" s="14"/>
      <c r="P107" s="14">
        <v>-0.5</v>
      </c>
      <c r="Q107" s="14"/>
      <c r="R107" s="12"/>
      <c r="S107" s="12"/>
      <c r="T107" s="12"/>
      <c r="U107" s="12"/>
      <c r="V107" s="12"/>
      <c r="W107" s="12"/>
      <c r="X107" s="12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0"/>
      <c r="AJ107" s="10"/>
      <c r="AK107" s="14">
        <f t="shared" si="3"/>
        <v>4.5</v>
      </c>
      <c r="AL107" s="12">
        <v>7</v>
      </c>
      <c r="AM107" s="12">
        <f t="shared" si="4"/>
        <v>5.5</v>
      </c>
      <c r="AN107" s="14">
        <f t="shared" si="5"/>
        <v>1</v>
      </c>
      <c r="AO107" s="10" t="s">
        <v>183</v>
      </c>
      <c r="AP107" s="18">
        <v>5</v>
      </c>
    </row>
    <row r="108" spans="1:43" s="36" customFormat="1" ht="16.5" customHeight="1">
      <c r="A108" s="30">
        <v>99</v>
      </c>
      <c r="B108" s="31">
        <v>16150298</v>
      </c>
      <c r="C108" s="31" t="s">
        <v>176</v>
      </c>
      <c r="D108" s="31" t="s">
        <v>177</v>
      </c>
      <c r="E108" s="31" t="s">
        <v>27</v>
      </c>
      <c r="F108" s="32"/>
      <c r="G108" s="33"/>
      <c r="H108" s="33"/>
      <c r="I108" s="34"/>
      <c r="J108" s="34"/>
      <c r="K108" s="34"/>
      <c r="L108" s="34" t="s">
        <v>310</v>
      </c>
      <c r="M108" s="34"/>
      <c r="N108" s="34"/>
      <c r="O108" s="34"/>
      <c r="P108" s="34"/>
      <c r="Q108" s="34"/>
      <c r="R108" s="35"/>
      <c r="S108" s="35"/>
      <c r="T108" s="35"/>
      <c r="U108" s="35"/>
      <c r="V108" s="35"/>
      <c r="W108" s="35"/>
      <c r="X108" s="35"/>
      <c r="Y108" s="34"/>
      <c r="Z108" s="34"/>
      <c r="AA108" s="34"/>
      <c r="AB108" s="34"/>
      <c r="AC108" s="34"/>
      <c r="AD108" s="34"/>
      <c r="AE108" s="34"/>
      <c r="AF108" s="34"/>
      <c r="AG108" s="34"/>
      <c r="AH108" s="34"/>
      <c r="AI108" s="33"/>
      <c r="AJ108" s="33"/>
      <c r="AK108" s="34">
        <v>0</v>
      </c>
      <c r="AL108" s="35">
        <v>0</v>
      </c>
      <c r="AM108" s="12">
        <v>0</v>
      </c>
      <c r="AN108" s="14">
        <f t="shared" si="5"/>
        <v>2</v>
      </c>
      <c r="AO108" s="47" t="s">
        <v>178</v>
      </c>
      <c r="AP108" s="46">
        <v>8</v>
      </c>
    </row>
    <row r="109" spans="1:43" s="11" customFormat="1" ht="16.5" customHeight="1">
      <c r="A109" s="26">
        <v>100</v>
      </c>
      <c r="B109" s="27">
        <v>15150287</v>
      </c>
      <c r="C109" s="27" t="s">
        <v>178</v>
      </c>
      <c r="D109" s="29">
        <v>35096</v>
      </c>
      <c r="E109" s="27" t="s">
        <v>57</v>
      </c>
      <c r="F109" s="58" t="s">
        <v>82</v>
      </c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4"/>
      <c r="Z109" s="14"/>
      <c r="AA109" s="14"/>
      <c r="AB109" s="14"/>
      <c r="AC109" s="14"/>
      <c r="AD109" s="14">
        <v>-0.5</v>
      </c>
      <c r="AE109" s="14"/>
      <c r="AF109" s="14"/>
      <c r="AG109" s="14"/>
      <c r="AH109" s="14"/>
      <c r="AI109" s="12"/>
      <c r="AJ109" s="12"/>
      <c r="AK109" s="14">
        <f t="shared" si="3"/>
        <v>4.5</v>
      </c>
      <c r="AL109" s="12">
        <v>8</v>
      </c>
      <c r="AM109" s="12">
        <f t="shared" si="4"/>
        <v>5.5</v>
      </c>
      <c r="AN109" s="14">
        <f t="shared" si="5"/>
        <v>1</v>
      </c>
      <c r="AO109" s="10" t="s">
        <v>277</v>
      </c>
      <c r="AP109" s="18">
        <v>6</v>
      </c>
    </row>
    <row r="110" spans="1:43" s="11" customFormat="1" ht="16.5" customHeight="1">
      <c r="A110" s="26">
        <v>101</v>
      </c>
      <c r="B110" s="27">
        <v>16150139</v>
      </c>
      <c r="C110" s="27" t="s">
        <v>179</v>
      </c>
      <c r="D110" s="27" t="s">
        <v>180</v>
      </c>
      <c r="E110" s="27" t="s">
        <v>22</v>
      </c>
      <c r="F110" s="28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 t="s">
        <v>310</v>
      </c>
      <c r="AC110" s="12"/>
      <c r="AD110" s="14">
        <v>-0.5</v>
      </c>
      <c r="AE110" s="14"/>
      <c r="AF110" s="14"/>
      <c r="AG110" s="14"/>
      <c r="AH110" s="14">
        <v>0.5</v>
      </c>
      <c r="AI110" s="12"/>
      <c r="AJ110" s="12"/>
      <c r="AK110" s="14">
        <f t="shared" si="3"/>
        <v>5</v>
      </c>
      <c r="AL110" s="12">
        <v>6</v>
      </c>
      <c r="AM110" s="12">
        <f t="shared" si="4"/>
        <v>6</v>
      </c>
      <c r="AN110" s="14">
        <f t="shared" si="5"/>
        <v>1</v>
      </c>
      <c r="AO110" s="10" t="s">
        <v>294</v>
      </c>
      <c r="AP110" s="18">
        <v>9</v>
      </c>
    </row>
    <row r="111" spans="1:43" s="13" customFormat="1" ht="16.5" customHeight="1">
      <c r="A111" s="37">
        <v>102</v>
      </c>
      <c r="B111" s="38">
        <v>16150203</v>
      </c>
      <c r="C111" s="38" t="s">
        <v>181</v>
      </c>
      <c r="D111" s="38" t="s">
        <v>182</v>
      </c>
      <c r="E111" s="38" t="s">
        <v>48</v>
      </c>
      <c r="F111" s="39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>
        <v>1</v>
      </c>
      <c r="AC111" s="14"/>
      <c r="AD111" s="14"/>
      <c r="AE111" s="14"/>
      <c r="AF111" s="14"/>
      <c r="AG111" s="14"/>
      <c r="AH111" s="14"/>
      <c r="AI111" s="14"/>
      <c r="AJ111" s="14"/>
      <c r="AK111" s="14">
        <f t="shared" si="3"/>
        <v>6</v>
      </c>
      <c r="AL111" s="24">
        <v>9</v>
      </c>
      <c r="AM111" s="12">
        <f t="shared" si="4"/>
        <v>6.5</v>
      </c>
      <c r="AN111" s="14">
        <f t="shared" si="5"/>
        <v>0</v>
      </c>
      <c r="AO111" s="64" t="s">
        <v>248</v>
      </c>
      <c r="AP111" s="41">
        <v>9</v>
      </c>
    </row>
    <row r="112" spans="1:43" ht="16.5" customHeight="1">
      <c r="A112" s="4">
        <v>103</v>
      </c>
      <c r="B112" s="5">
        <v>15150208</v>
      </c>
      <c r="C112" s="5" t="s">
        <v>183</v>
      </c>
      <c r="D112" s="6">
        <v>35711</v>
      </c>
      <c r="E112" s="5" t="s">
        <v>184</v>
      </c>
      <c r="F112" s="8"/>
      <c r="G112" s="10"/>
      <c r="H112" s="10"/>
      <c r="I112" s="14"/>
      <c r="J112" s="14">
        <v>-1</v>
      </c>
      <c r="K112" s="14"/>
      <c r="L112" s="14"/>
      <c r="M112" s="14"/>
      <c r="N112" s="14"/>
      <c r="O112" s="14"/>
      <c r="P112" s="14"/>
      <c r="Q112" s="14"/>
      <c r="R112" s="12"/>
      <c r="S112" s="12"/>
      <c r="T112" s="12"/>
      <c r="U112" s="12"/>
      <c r="V112" s="12"/>
      <c r="W112" s="12"/>
      <c r="X112" s="12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0"/>
      <c r="AJ112" s="10"/>
      <c r="AK112" s="14">
        <f t="shared" si="3"/>
        <v>4</v>
      </c>
      <c r="AL112" s="66">
        <v>5</v>
      </c>
      <c r="AM112" s="12">
        <f t="shared" si="4"/>
        <v>5</v>
      </c>
      <c r="AN112" s="14">
        <f t="shared" si="5"/>
        <v>1</v>
      </c>
      <c r="AO112" s="65" t="s">
        <v>186</v>
      </c>
      <c r="AP112" s="46">
        <v>4</v>
      </c>
    </row>
    <row r="113" spans="1:43" ht="16.5" customHeight="1">
      <c r="A113" s="4">
        <v>104</v>
      </c>
      <c r="B113" s="5">
        <v>16150348</v>
      </c>
      <c r="C113" s="5" t="s">
        <v>185</v>
      </c>
      <c r="D113" s="6">
        <v>35896</v>
      </c>
      <c r="E113" s="5" t="s">
        <v>32</v>
      </c>
      <c r="F113" s="8"/>
      <c r="G113" s="10"/>
      <c r="H113" s="10"/>
      <c r="I113" s="14"/>
      <c r="J113" s="14"/>
      <c r="K113" s="14"/>
      <c r="L113" s="14">
        <v>-1</v>
      </c>
      <c r="M113" s="14"/>
      <c r="N113" s="14"/>
      <c r="O113" s="14"/>
      <c r="P113" s="14"/>
      <c r="Q113" s="14"/>
      <c r="R113" s="12"/>
      <c r="S113" s="12"/>
      <c r="T113" s="12"/>
      <c r="U113" s="12"/>
      <c r="V113" s="12"/>
      <c r="W113" s="12">
        <v>-0.5</v>
      </c>
      <c r="X113" s="12"/>
      <c r="Y113" s="14"/>
      <c r="Z113" s="14"/>
      <c r="AA113" s="14"/>
      <c r="AB113" s="14"/>
      <c r="AC113" s="14"/>
      <c r="AD113" s="14"/>
      <c r="AE113" s="14"/>
      <c r="AF113" s="14"/>
      <c r="AG113" s="14">
        <v>1</v>
      </c>
      <c r="AH113" s="14"/>
      <c r="AI113" s="10"/>
      <c r="AJ113" s="10"/>
      <c r="AK113" s="14">
        <f t="shared" si="3"/>
        <v>4.5</v>
      </c>
      <c r="AL113" s="12">
        <v>8</v>
      </c>
      <c r="AM113" s="12">
        <f t="shared" si="4"/>
        <v>5.5</v>
      </c>
      <c r="AN113" s="14">
        <f t="shared" si="5"/>
        <v>2</v>
      </c>
      <c r="AO113" s="42" t="s">
        <v>237</v>
      </c>
      <c r="AP113" s="42">
        <v>6</v>
      </c>
    </row>
    <row r="114" spans="1:43" ht="16.5" customHeight="1">
      <c r="A114" s="4">
        <v>105</v>
      </c>
      <c r="B114" s="5">
        <v>15150256</v>
      </c>
      <c r="C114" s="5" t="s">
        <v>186</v>
      </c>
      <c r="D114" s="6">
        <v>35587</v>
      </c>
      <c r="E114" s="5" t="s">
        <v>57</v>
      </c>
      <c r="F114" s="9" t="s">
        <v>82</v>
      </c>
      <c r="G114" s="10"/>
      <c r="H114" s="10"/>
      <c r="I114" s="14"/>
      <c r="J114" s="14"/>
      <c r="K114" s="14"/>
      <c r="L114" s="14"/>
      <c r="M114" s="14"/>
      <c r="N114" s="14"/>
      <c r="O114" s="14"/>
      <c r="P114" s="14"/>
      <c r="Q114" s="14"/>
      <c r="R114" s="12"/>
      <c r="S114" s="12"/>
      <c r="T114" s="12"/>
      <c r="U114" s="12"/>
      <c r="V114" s="12"/>
      <c r="W114" s="12"/>
      <c r="X114" s="12">
        <v>-1</v>
      </c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0"/>
      <c r="AJ114" s="10"/>
      <c r="AK114" s="14">
        <f t="shared" si="3"/>
        <v>4</v>
      </c>
      <c r="AL114" s="12">
        <v>4</v>
      </c>
      <c r="AM114" s="12">
        <f t="shared" si="4"/>
        <v>5</v>
      </c>
      <c r="AN114" s="14">
        <f t="shared" si="5"/>
        <v>1</v>
      </c>
      <c r="AO114" s="10" t="s">
        <v>256</v>
      </c>
      <c r="AP114" s="19">
        <v>5</v>
      </c>
    </row>
    <row r="115" spans="1:43" ht="16.5" customHeight="1">
      <c r="A115" s="4">
        <v>106</v>
      </c>
      <c r="B115" s="5">
        <v>16150061</v>
      </c>
      <c r="C115" s="5" t="s">
        <v>187</v>
      </c>
      <c r="D115" s="6">
        <v>35806</v>
      </c>
      <c r="E115" s="5" t="s">
        <v>63</v>
      </c>
      <c r="F115" s="8"/>
      <c r="G115" s="10"/>
      <c r="H115" s="10"/>
      <c r="I115" s="14"/>
      <c r="J115" s="14"/>
      <c r="K115" s="14"/>
      <c r="L115" s="14"/>
      <c r="M115" s="14"/>
      <c r="N115" s="14"/>
      <c r="O115" s="14"/>
      <c r="P115" s="14">
        <v>-0.5</v>
      </c>
      <c r="Q115" s="14"/>
      <c r="R115" s="12"/>
      <c r="S115" s="12"/>
      <c r="T115" s="12"/>
      <c r="U115" s="12"/>
      <c r="V115" s="12"/>
      <c r="W115" s="12"/>
      <c r="X115" s="12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0"/>
      <c r="AJ115" s="10"/>
      <c r="AK115" s="14">
        <f t="shared" si="3"/>
        <v>4.5</v>
      </c>
      <c r="AL115" s="12">
        <v>6</v>
      </c>
      <c r="AM115" s="12">
        <f t="shared" si="4"/>
        <v>5.5</v>
      </c>
      <c r="AN115" s="14">
        <f t="shared" si="5"/>
        <v>1</v>
      </c>
      <c r="AO115" s="10" t="s">
        <v>295</v>
      </c>
      <c r="AP115" s="19">
        <v>3</v>
      </c>
    </row>
    <row r="116" spans="1:43" s="11" customFormat="1" ht="16.5" customHeight="1">
      <c r="A116" s="26">
        <v>107</v>
      </c>
      <c r="B116" s="27">
        <v>16150350</v>
      </c>
      <c r="C116" s="27" t="s">
        <v>188</v>
      </c>
      <c r="D116" s="29">
        <v>35866</v>
      </c>
      <c r="E116" s="27" t="s">
        <v>32</v>
      </c>
      <c r="F116" s="28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4"/>
      <c r="Z116" s="14"/>
      <c r="AA116" s="14"/>
      <c r="AB116" s="14"/>
      <c r="AC116" s="14"/>
      <c r="AD116" s="14" t="s">
        <v>310</v>
      </c>
      <c r="AE116" s="14"/>
      <c r="AF116" s="14"/>
      <c r="AG116" s="14">
        <v>0.5</v>
      </c>
      <c r="AH116" s="14"/>
      <c r="AI116" s="12"/>
      <c r="AJ116" s="12"/>
      <c r="AK116" s="14">
        <f t="shared" si="3"/>
        <v>5.5</v>
      </c>
      <c r="AL116" s="12">
        <v>5</v>
      </c>
      <c r="AM116" s="12">
        <f t="shared" si="4"/>
        <v>6.5</v>
      </c>
      <c r="AN116" s="14">
        <f t="shared" si="5"/>
        <v>0</v>
      </c>
      <c r="AO116" s="10" t="s">
        <v>301</v>
      </c>
      <c r="AP116" s="18">
        <v>8</v>
      </c>
    </row>
    <row r="117" spans="1:43" s="13" customFormat="1" ht="16.5" customHeight="1">
      <c r="A117" s="37">
        <v>108</v>
      </c>
      <c r="B117" s="38">
        <v>16150219</v>
      </c>
      <c r="C117" s="38" t="s">
        <v>189</v>
      </c>
      <c r="D117" s="40">
        <v>35890</v>
      </c>
      <c r="E117" s="38" t="s">
        <v>48</v>
      </c>
      <c r="F117" s="39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>
        <v>1.5</v>
      </c>
      <c r="AC117" s="14"/>
      <c r="AD117" s="14"/>
      <c r="AE117" s="14"/>
      <c r="AF117" s="14"/>
      <c r="AG117" s="14"/>
      <c r="AH117" s="14"/>
      <c r="AI117" s="14"/>
      <c r="AJ117" s="14"/>
      <c r="AK117" s="14">
        <f t="shared" si="3"/>
        <v>6.5</v>
      </c>
      <c r="AL117" s="14">
        <v>3</v>
      </c>
      <c r="AM117" s="12">
        <f t="shared" si="4"/>
        <v>7</v>
      </c>
      <c r="AN117" s="14">
        <f t="shared" si="5"/>
        <v>0</v>
      </c>
    </row>
    <row r="118" spans="1:43" s="62" customFormat="1" ht="16.5" customHeight="1">
      <c r="A118" s="59">
        <v>109</v>
      </c>
      <c r="B118" s="60">
        <v>16150301</v>
      </c>
      <c r="C118" s="60" t="s">
        <v>361</v>
      </c>
      <c r="D118" s="60" t="s">
        <v>137</v>
      </c>
      <c r="E118" s="60" t="s">
        <v>190</v>
      </c>
      <c r="F118" s="61"/>
      <c r="G118" s="35"/>
      <c r="H118" s="35"/>
      <c r="I118" s="35"/>
      <c r="J118" s="35"/>
      <c r="K118" s="35"/>
      <c r="L118" s="35"/>
      <c r="M118" s="35"/>
      <c r="N118" s="35"/>
      <c r="O118" s="35"/>
      <c r="P118" s="35"/>
      <c r="Q118" s="35"/>
      <c r="R118" s="35"/>
      <c r="S118" s="35"/>
      <c r="T118" s="35"/>
      <c r="U118" s="35"/>
      <c r="V118" s="35"/>
      <c r="W118" s="35"/>
      <c r="X118" s="35"/>
      <c r="Y118" s="34"/>
      <c r="Z118" s="34"/>
      <c r="AA118" s="34"/>
      <c r="AB118" s="34"/>
      <c r="AC118" s="34"/>
      <c r="AD118" s="34"/>
      <c r="AE118" s="34"/>
      <c r="AF118" s="34"/>
      <c r="AG118" s="34"/>
      <c r="AH118" s="34"/>
      <c r="AI118" s="35"/>
      <c r="AJ118" s="35"/>
      <c r="AK118" s="34">
        <v>0</v>
      </c>
      <c r="AL118" s="35">
        <v>0</v>
      </c>
      <c r="AM118" s="12">
        <v>0</v>
      </c>
      <c r="AN118" s="14">
        <f t="shared" si="5"/>
        <v>2</v>
      </c>
    </row>
    <row r="119" spans="1:43" ht="16.5" customHeight="1">
      <c r="A119" s="4">
        <v>110</v>
      </c>
      <c r="B119" s="5">
        <v>16150147</v>
      </c>
      <c r="C119" s="5" t="s">
        <v>191</v>
      </c>
      <c r="D119" s="6">
        <v>36110</v>
      </c>
      <c r="E119" s="5" t="s">
        <v>22</v>
      </c>
      <c r="F119" s="8"/>
      <c r="G119" s="10"/>
      <c r="H119" s="10"/>
      <c r="I119" s="14"/>
      <c r="J119" s="14"/>
      <c r="K119" s="14"/>
      <c r="L119" s="14"/>
      <c r="M119" s="14"/>
      <c r="N119" s="14"/>
      <c r="O119" s="14"/>
      <c r="P119" s="14"/>
      <c r="Q119" s="14"/>
      <c r="R119" s="12"/>
      <c r="S119" s="12"/>
      <c r="T119" s="12"/>
      <c r="U119" s="12"/>
      <c r="V119" s="12"/>
      <c r="W119" s="12"/>
      <c r="X119" s="12"/>
      <c r="Y119" s="14"/>
      <c r="Z119" s="14"/>
      <c r="AA119" s="14"/>
      <c r="AB119" s="14">
        <v>0.5</v>
      </c>
      <c r="AC119" s="14"/>
      <c r="AD119" s="14"/>
      <c r="AE119" s="14"/>
      <c r="AF119" s="14"/>
      <c r="AG119" s="14"/>
      <c r="AH119" s="14"/>
      <c r="AI119" s="10"/>
      <c r="AJ119" s="10"/>
      <c r="AK119" s="14">
        <f t="shared" si="3"/>
        <v>5.5</v>
      </c>
      <c r="AL119" s="12">
        <v>9</v>
      </c>
      <c r="AM119" s="12">
        <f t="shared" si="4"/>
        <v>6.5</v>
      </c>
      <c r="AN119" s="14">
        <f t="shared" si="5"/>
        <v>0</v>
      </c>
      <c r="AQ119" t="s">
        <v>384</v>
      </c>
    </row>
    <row r="120" spans="1:43">
      <c r="A120" s="4">
        <v>111</v>
      </c>
      <c r="B120" s="10"/>
      <c r="C120" s="14" t="s">
        <v>338</v>
      </c>
      <c r="D120" s="10" t="s">
        <v>48</v>
      </c>
      <c r="E120" s="14"/>
      <c r="F120" s="10"/>
      <c r="G120" s="10"/>
      <c r="H120" s="10"/>
      <c r="I120" s="14"/>
      <c r="J120" s="14"/>
      <c r="K120" s="14"/>
      <c r="L120" s="14"/>
      <c r="M120" s="14"/>
      <c r="N120" s="14">
        <v>-1</v>
      </c>
      <c r="O120" s="14">
        <v>0.5</v>
      </c>
      <c r="P120" s="14"/>
      <c r="Q120" s="14"/>
      <c r="R120" s="12"/>
      <c r="S120" s="12"/>
      <c r="T120" s="12"/>
      <c r="U120" s="12"/>
      <c r="V120" s="12"/>
      <c r="W120" s="12"/>
      <c r="X120" s="12">
        <v>0.5</v>
      </c>
      <c r="Y120" s="14"/>
      <c r="Z120" s="14">
        <v>0.5</v>
      </c>
      <c r="AA120" s="14"/>
      <c r="AB120" s="14">
        <v>1</v>
      </c>
      <c r="AC120" s="14"/>
      <c r="AD120" s="14"/>
      <c r="AE120" s="14"/>
      <c r="AF120" s="14">
        <v>2.5</v>
      </c>
      <c r="AG120" s="14"/>
      <c r="AH120" s="14"/>
      <c r="AI120" s="10"/>
      <c r="AJ120" s="10"/>
      <c r="AK120" s="14">
        <f t="shared" si="3"/>
        <v>9</v>
      </c>
      <c r="AL120" s="12">
        <v>7</v>
      </c>
      <c r="AM120" s="12">
        <f t="shared" si="4"/>
        <v>9.5</v>
      </c>
      <c r="AN120" s="14">
        <f t="shared" si="5"/>
        <v>1</v>
      </c>
    </row>
    <row r="121" spans="1:43">
      <c r="A121" s="70"/>
      <c r="B121" s="70"/>
      <c r="C121" s="70"/>
      <c r="D121" s="70"/>
      <c r="E121" s="70"/>
      <c r="F121" s="70"/>
      <c r="AK121" s="13">
        <f>COUNTIF(AK9:AK120,"&gt;=7")</f>
        <v>26</v>
      </c>
      <c r="AM121" s="11">
        <f>COUNTIF(AM9:AM120,"&gt;=7")</f>
        <v>35</v>
      </c>
      <c r="AO121" s="11">
        <f>COUNTIF(AK9:AK120,"&lt;=5")</f>
        <v>52</v>
      </c>
    </row>
    <row r="122" spans="1:43">
      <c r="A122" s="70"/>
      <c r="B122" s="70"/>
      <c r="C122" s="70"/>
      <c r="D122" s="70"/>
      <c r="E122" s="70"/>
      <c r="F122" s="70"/>
    </row>
    <row r="123" spans="1:43">
      <c r="A123" s="69" t="s">
        <v>192</v>
      </c>
      <c r="B123" s="69"/>
      <c r="C123" s="69"/>
      <c r="D123" s="69"/>
      <c r="E123" s="69"/>
      <c r="F123" s="69"/>
    </row>
    <row r="124" spans="1:43">
      <c r="A124" s="70"/>
      <c r="B124" s="70"/>
      <c r="C124" s="70"/>
      <c r="D124" s="70"/>
      <c r="E124" s="70"/>
      <c r="F124" s="70"/>
    </row>
    <row r="125" spans="1:43">
      <c r="A125" s="69" t="s">
        <v>193</v>
      </c>
      <c r="B125" s="69"/>
      <c r="C125" s="69"/>
      <c r="D125" s="69"/>
      <c r="E125" s="69"/>
      <c r="F125" s="69"/>
    </row>
    <row r="126" spans="1:43">
      <c r="A126" s="71"/>
      <c r="B126" s="71"/>
      <c r="C126" s="71"/>
      <c r="D126" s="71" t="s">
        <v>194</v>
      </c>
      <c r="E126" s="71"/>
      <c r="F126" s="71"/>
    </row>
    <row r="127" spans="1:43">
      <c r="A127" s="70"/>
      <c r="B127" s="70"/>
      <c r="C127" s="70"/>
      <c r="D127" s="71" t="s">
        <v>195</v>
      </c>
      <c r="E127" s="71"/>
      <c r="F127" s="71"/>
      <c r="G127" s="1"/>
    </row>
    <row r="128" spans="1:43">
      <c r="A128" s="69"/>
      <c r="B128" s="69"/>
      <c r="C128" s="69"/>
      <c r="D128" s="71"/>
      <c r="E128" s="71"/>
      <c r="F128" s="71"/>
    </row>
    <row r="129" spans="1:6">
      <c r="A129" s="69"/>
      <c r="B129" s="69"/>
      <c r="C129" s="69"/>
      <c r="D129" s="69"/>
      <c r="E129" s="69"/>
      <c r="F129" s="69"/>
    </row>
    <row r="130" spans="1:6">
      <c r="A130" s="69"/>
      <c r="B130" s="69"/>
      <c r="C130" s="69"/>
      <c r="D130" s="69"/>
      <c r="E130" s="69"/>
      <c r="F130" s="69"/>
    </row>
    <row r="131" spans="1:6">
      <c r="A131" s="69"/>
      <c r="B131" s="69"/>
      <c r="C131" s="69"/>
      <c r="D131" s="69"/>
      <c r="E131" s="69"/>
      <c r="F131" s="69"/>
    </row>
    <row r="132" spans="1:6">
      <c r="A132" s="69"/>
      <c r="B132" s="69"/>
      <c r="C132" s="69"/>
      <c r="D132" s="70"/>
      <c r="E132" s="70"/>
      <c r="F132" s="70"/>
    </row>
  </sheetData>
  <mergeCells count="26">
    <mergeCell ref="A1:C1"/>
    <mergeCell ref="D1:F1"/>
    <mergeCell ref="A2:C2"/>
    <mergeCell ref="D2:F2"/>
    <mergeCell ref="A3:C3"/>
    <mergeCell ref="D3:F3"/>
    <mergeCell ref="A126:C126"/>
    <mergeCell ref="D126:F126"/>
    <mergeCell ref="A4:F4"/>
    <mergeCell ref="A5:F5"/>
    <mergeCell ref="G5:L5"/>
    <mergeCell ref="A7:D7"/>
    <mergeCell ref="A121:F121"/>
    <mergeCell ref="A122:F122"/>
    <mergeCell ref="A123:F123"/>
    <mergeCell ref="A124:F124"/>
    <mergeCell ref="A125:F125"/>
    <mergeCell ref="A131:F131"/>
    <mergeCell ref="A132:C132"/>
    <mergeCell ref="D132:F132"/>
    <mergeCell ref="A127:C127"/>
    <mergeCell ref="D127:F127"/>
    <mergeCell ref="A128:C128"/>
    <mergeCell ref="D128:F128"/>
    <mergeCell ref="A129:F129"/>
    <mergeCell ref="A130:F130"/>
  </mergeCells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Q112"/>
  <sheetViews>
    <sheetView topLeftCell="A92" workbookViewId="0">
      <pane xSplit="4" topLeftCell="G1" activePane="topRight" state="frozen"/>
      <selection pane="topRight" activeCell="D101" sqref="D101"/>
    </sheetView>
  </sheetViews>
  <sheetFormatPr defaultRowHeight="19.899999999999999" customHeight="1"/>
  <cols>
    <col min="1" max="1" width="32.85546875" customWidth="1"/>
    <col min="4" max="4" width="24.28515625" customWidth="1"/>
    <col min="5" max="8" width="13.42578125" customWidth="1"/>
    <col min="11" max="11" width="9.140625" customWidth="1"/>
    <col min="12" max="12" width="9.140625" style="14"/>
    <col min="13" max="31" width="9.140625" style="13"/>
    <col min="32" max="36" width="9.140625" style="11"/>
  </cols>
  <sheetData>
    <row r="1" spans="1:43" ht="19.899999999999999" customHeight="1">
      <c r="L1" s="24"/>
    </row>
    <row r="2" spans="1:43" ht="19.899999999999999" customHeight="1">
      <c r="D2" t="s">
        <v>348</v>
      </c>
      <c r="L2" s="24"/>
    </row>
    <row r="3" spans="1:43" s="22" customFormat="1" ht="19.899999999999999" customHeight="1">
      <c r="A3" s="19"/>
      <c r="B3" s="19">
        <v>16</v>
      </c>
      <c r="C3" s="10">
        <v>77</v>
      </c>
      <c r="D3" s="19" t="s">
        <v>309</v>
      </c>
      <c r="E3" s="19" t="s">
        <v>241</v>
      </c>
      <c r="F3" s="63" t="str">
        <f t="shared" ref="F3:F34" si="0">LEFT(D3,FIND(" ",D3,1)-1)</f>
        <v>Nguyễn</v>
      </c>
      <c r="G3" s="63" t="str">
        <f t="shared" ref="G3:G34" si="1">TRIM(REPLACE(LEFT(D3,FIND("*",SUBSTITUTE(D3," ","*",LEN(D3)-LEN(SUBSTITUTE(D3," ",""))))-1),1,FIND(" ",D3,1)-1,""))</f>
        <v>Đức</v>
      </c>
      <c r="H3" s="63" t="str">
        <f t="shared" ref="H3:H34" si="2">RIGHT(D3,LEN(D3)-FIND("*",SUBSTITUTE(D3," ","*",LEN(D3)-LEN(SUBSTITUTE(D3," ","")))))</f>
        <v>Anh</v>
      </c>
      <c r="I3" s="20"/>
      <c r="J3" s="20"/>
      <c r="K3" s="20"/>
      <c r="L3" s="14"/>
      <c r="M3" s="14"/>
      <c r="N3" s="14"/>
      <c r="O3" s="14"/>
      <c r="P3" s="14"/>
      <c r="Q3" s="14"/>
      <c r="R3" s="14" t="s">
        <v>310</v>
      </c>
      <c r="S3" s="14" t="s">
        <v>355</v>
      </c>
      <c r="T3" s="14"/>
      <c r="U3" s="14"/>
      <c r="V3" s="14"/>
      <c r="W3" s="14"/>
      <c r="X3" s="14"/>
      <c r="Y3" s="14"/>
      <c r="Z3" s="14" t="s">
        <v>310</v>
      </c>
      <c r="AA3" s="14"/>
      <c r="AB3" s="14"/>
      <c r="AC3" s="14"/>
      <c r="AD3" s="14" t="s">
        <v>356</v>
      </c>
      <c r="AE3" s="14"/>
      <c r="AF3" s="14" t="s">
        <v>352</v>
      </c>
      <c r="AG3" s="12"/>
      <c r="AH3" s="12"/>
      <c r="AI3" s="12"/>
      <c r="AJ3" s="12" t="s">
        <v>310</v>
      </c>
      <c r="AK3" s="19"/>
      <c r="AL3" s="19"/>
      <c r="AM3" s="10">
        <f t="shared" ref="AM3:AM34" si="3">COUNTIF(I3:AL3,"=V")</f>
        <v>3</v>
      </c>
      <c r="AN3" s="10">
        <f t="shared" ref="AN3:AN34" si="4">COUNTIF(J3:AM3,"=M(-0.5)")</f>
        <v>1</v>
      </c>
      <c r="AO3">
        <f t="shared" ref="AO3:AO34" si="5">COUNTIF(K3:AN3,"=M(-1)")</f>
        <v>1</v>
      </c>
      <c r="AP3" s="18">
        <v>7</v>
      </c>
    </row>
    <row r="4" spans="1:43" ht="15">
      <c r="A4" t="s">
        <v>320</v>
      </c>
      <c r="B4" s="10">
        <v>15</v>
      </c>
      <c r="C4" s="10">
        <v>70</v>
      </c>
      <c r="D4" s="10" t="s">
        <v>302</v>
      </c>
      <c r="E4" s="10" t="s">
        <v>241</v>
      </c>
      <c r="F4" s="63" t="str">
        <f t="shared" si="0"/>
        <v>Nguyễn</v>
      </c>
      <c r="G4" s="63" t="str">
        <f t="shared" si="1"/>
        <v>Trọng Quang</v>
      </c>
      <c r="H4" s="63" t="str">
        <f t="shared" si="2"/>
        <v>Anh</v>
      </c>
      <c r="I4" s="10"/>
      <c r="J4" s="10"/>
      <c r="K4" s="10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2"/>
      <c r="AG4" s="12"/>
      <c r="AH4" s="12"/>
      <c r="AI4" s="12"/>
      <c r="AJ4" s="12"/>
      <c r="AK4" s="10"/>
      <c r="AL4" s="10"/>
      <c r="AM4" s="10">
        <f t="shared" si="3"/>
        <v>0</v>
      </c>
      <c r="AN4" s="10">
        <f t="shared" si="4"/>
        <v>0</v>
      </c>
      <c r="AO4" s="10">
        <f t="shared" si="5"/>
        <v>0</v>
      </c>
      <c r="AP4" s="18">
        <v>10</v>
      </c>
    </row>
    <row r="5" spans="1:43" ht="15">
      <c r="A5" s="48"/>
      <c r="B5" s="44">
        <v>19</v>
      </c>
      <c r="C5" s="44">
        <v>93</v>
      </c>
      <c r="D5" s="44" t="s">
        <v>351</v>
      </c>
      <c r="E5" s="44" t="s">
        <v>22</v>
      </c>
      <c r="F5" s="63" t="str">
        <f t="shared" si="0"/>
        <v>Nguyễn</v>
      </c>
      <c r="G5" s="63" t="str">
        <f t="shared" si="1"/>
        <v>Việt</v>
      </c>
      <c r="H5" s="63" t="str">
        <f t="shared" si="2"/>
        <v>Anh</v>
      </c>
      <c r="I5" s="44"/>
      <c r="J5" s="44"/>
      <c r="K5" s="44"/>
      <c r="L5" s="43"/>
      <c r="M5" s="43"/>
      <c r="N5" s="43"/>
      <c r="O5" s="43"/>
      <c r="P5" s="43"/>
      <c r="Q5" s="43"/>
      <c r="R5" s="43" t="s">
        <v>310</v>
      </c>
      <c r="S5" s="43"/>
      <c r="T5" s="43" t="s">
        <v>310</v>
      </c>
      <c r="U5" s="43"/>
      <c r="V5" s="43" t="s">
        <v>310</v>
      </c>
      <c r="W5" s="43" t="s">
        <v>352</v>
      </c>
      <c r="X5" s="43"/>
      <c r="Y5" s="43"/>
      <c r="Z5" s="43"/>
      <c r="AA5" s="43"/>
      <c r="AB5" s="43"/>
      <c r="AC5" s="43"/>
      <c r="AD5" s="43" t="s">
        <v>356</v>
      </c>
      <c r="AE5" s="43"/>
      <c r="AF5" s="45" t="s">
        <v>310</v>
      </c>
      <c r="AG5" s="45"/>
      <c r="AH5" s="45"/>
      <c r="AI5" s="45"/>
      <c r="AJ5" s="45"/>
      <c r="AK5" s="44"/>
      <c r="AL5" s="44"/>
      <c r="AM5" s="10">
        <f t="shared" si="3"/>
        <v>4</v>
      </c>
      <c r="AN5" s="10">
        <f t="shared" si="4"/>
        <v>1</v>
      </c>
      <c r="AO5" s="10">
        <f t="shared" si="5"/>
        <v>1</v>
      </c>
      <c r="AP5" s="48">
        <v>6</v>
      </c>
    </row>
    <row r="6" spans="1:43" ht="15">
      <c r="B6" s="10">
        <v>1</v>
      </c>
      <c r="C6" s="10">
        <v>3</v>
      </c>
      <c r="D6" s="10" t="s">
        <v>268</v>
      </c>
      <c r="E6" s="10" t="s">
        <v>267</v>
      </c>
      <c r="F6" s="63" t="str">
        <f t="shared" si="0"/>
        <v>Phạm</v>
      </c>
      <c r="G6" s="63" t="str">
        <f t="shared" si="1"/>
        <v>Mai</v>
      </c>
      <c r="H6" s="63" t="str">
        <f t="shared" si="2"/>
        <v>Anh</v>
      </c>
      <c r="I6" s="10"/>
      <c r="J6" s="10"/>
      <c r="K6" s="10"/>
      <c r="M6" s="14"/>
      <c r="N6" s="14"/>
      <c r="O6" s="14"/>
      <c r="P6" s="14" t="s">
        <v>352</v>
      </c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2"/>
      <c r="AG6" s="12"/>
      <c r="AH6" s="12"/>
      <c r="AI6" s="12"/>
      <c r="AJ6" s="12" t="s">
        <v>310</v>
      </c>
      <c r="AK6" s="10"/>
      <c r="AL6" s="10"/>
      <c r="AM6" s="10">
        <f t="shared" si="3"/>
        <v>1</v>
      </c>
      <c r="AN6" s="10">
        <f t="shared" si="4"/>
        <v>1</v>
      </c>
      <c r="AO6" s="10">
        <f t="shared" si="5"/>
        <v>0</v>
      </c>
      <c r="AP6">
        <v>9</v>
      </c>
    </row>
    <row r="7" spans="1:43" ht="15">
      <c r="B7" s="10">
        <v>9</v>
      </c>
      <c r="C7" s="10">
        <v>40</v>
      </c>
      <c r="D7" s="10" t="s">
        <v>275</v>
      </c>
      <c r="E7" s="10" t="s">
        <v>241</v>
      </c>
      <c r="F7" s="63" t="str">
        <f t="shared" si="0"/>
        <v>Phạm</v>
      </c>
      <c r="G7" s="63" t="str">
        <f t="shared" si="1"/>
        <v>Thị Kim</v>
      </c>
      <c r="H7" s="63" t="str">
        <f t="shared" si="2"/>
        <v>Anh</v>
      </c>
      <c r="I7" s="10"/>
      <c r="J7" s="10"/>
      <c r="K7" s="10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2"/>
      <c r="AG7" s="12"/>
      <c r="AH7" s="12"/>
      <c r="AI7" s="12"/>
      <c r="AJ7" s="12"/>
      <c r="AK7" s="10"/>
      <c r="AL7" s="10"/>
      <c r="AM7" s="10">
        <f t="shared" si="3"/>
        <v>0</v>
      </c>
      <c r="AN7" s="10">
        <f t="shared" si="4"/>
        <v>0</v>
      </c>
      <c r="AO7" s="10">
        <f t="shared" si="5"/>
        <v>0</v>
      </c>
      <c r="AP7" s="18">
        <v>10</v>
      </c>
      <c r="AQ7" s="41" t="s">
        <v>362</v>
      </c>
    </row>
    <row r="8" spans="1:43" s="41" customFormat="1" ht="19.899999999999999" customHeight="1">
      <c r="A8" s="54"/>
      <c r="B8" s="43">
        <v>7</v>
      </c>
      <c r="C8" s="44">
        <v>33</v>
      </c>
      <c r="D8" s="43" t="s">
        <v>336</v>
      </c>
      <c r="E8" s="43"/>
      <c r="F8" s="63" t="str">
        <f t="shared" si="0"/>
        <v>Trịnh</v>
      </c>
      <c r="G8" s="63" t="str">
        <f t="shared" si="1"/>
        <v>Kim</v>
      </c>
      <c r="H8" s="63" t="str">
        <f t="shared" si="2"/>
        <v>Anh</v>
      </c>
      <c r="I8" s="43"/>
      <c r="J8" s="43"/>
      <c r="K8" s="43"/>
      <c r="L8" s="43"/>
      <c r="M8" s="43"/>
      <c r="N8" s="43"/>
      <c r="O8" s="43"/>
      <c r="P8" s="43" t="s">
        <v>310</v>
      </c>
      <c r="Q8" s="43" t="s">
        <v>310</v>
      </c>
      <c r="R8" s="43" t="s">
        <v>310</v>
      </c>
      <c r="S8" s="43"/>
      <c r="T8" s="43"/>
      <c r="U8" s="43"/>
      <c r="V8" s="43"/>
      <c r="W8" s="43"/>
      <c r="X8" s="43"/>
      <c r="Y8" s="43"/>
      <c r="Z8" s="43"/>
      <c r="AA8" s="43"/>
      <c r="AB8" s="43"/>
      <c r="AC8" s="43"/>
      <c r="AD8" s="43"/>
      <c r="AE8" s="43"/>
      <c r="AF8" s="45"/>
      <c r="AG8" s="45" t="s">
        <v>310</v>
      </c>
      <c r="AH8" s="45"/>
      <c r="AI8" s="45"/>
      <c r="AJ8" s="45"/>
      <c r="AK8" s="43"/>
      <c r="AL8" s="43"/>
      <c r="AM8" s="10">
        <f t="shared" si="3"/>
        <v>4</v>
      </c>
      <c r="AN8" s="10">
        <f t="shared" si="4"/>
        <v>0</v>
      </c>
      <c r="AO8" s="10">
        <f t="shared" si="5"/>
        <v>0</v>
      </c>
      <c r="AP8" s="54">
        <v>6</v>
      </c>
      <c r="AQ8" s="41" t="s">
        <v>364</v>
      </c>
    </row>
    <row r="9" spans="1:43" s="41" customFormat="1" ht="19.899999999999999" customHeight="1">
      <c r="A9" s="18"/>
      <c r="B9" s="19">
        <v>12</v>
      </c>
      <c r="C9" s="10">
        <v>58</v>
      </c>
      <c r="D9" s="19" t="s">
        <v>331</v>
      </c>
      <c r="E9" s="19" t="s">
        <v>241</v>
      </c>
      <c r="F9" s="63" t="str">
        <f t="shared" si="0"/>
        <v>Vũ</v>
      </c>
      <c r="G9" s="63" t="str">
        <f t="shared" si="1"/>
        <v>Việt</v>
      </c>
      <c r="H9" s="63" t="str">
        <f t="shared" si="2"/>
        <v>Anh</v>
      </c>
      <c r="I9" s="19"/>
      <c r="J9" s="19"/>
      <c r="K9" s="19"/>
      <c r="L9" s="14"/>
      <c r="M9" s="14"/>
      <c r="N9" s="14"/>
      <c r="O9" s="14"/>
      <c r="P9" s="14"/>
      <c r="Q9" s="14"/>
      <c r="R9" s="14" t="s">
        <v>310</v>
      </c>
      <c r="S9" s="14"/>
      <c r="T9" s="14"/>
      <c r="U9" s="14"/>
      <c r="V9" s="14"/>
      <c r="W9" s="14"/>
      <c r="X9" s="14"/>
      <c r="Y9" s="14" t="s">
        <v>352</v>
      </c>
      <c r="Z9" s="14" t="s">
        <v>310</v>
      </c>
      <c r="AA9" s="14"/>
      <c r="AB9" s="14"/>
      <c r="AC9" s="14"/>
      <c r="AD9" s="14" t="s">
        <v>352</v>
      </c>
      <c r="AE9" s="14"/>
      <c r="AF9" s="12" t="s">
        <v>310</v>
      </c>
      <c r="AG9" s="12"/>
      <c r="AH9" s="12"/>
      <c r="AI9" s="12"/>
      <c r="AJ9" s="12"/>
      <c r="AK9" s="19" t="s">
        <v>310</v>
      </c>
      <c r="AL9" s="19"/>
      <c r="AM9" s="10">
        <f t="shared" si="3"/>
        <v>4</v>
      </c>
      <c r="AN9" s="10">
        <f t="shared" si="4"/>
        <v>2</v>
      </c>
      <c r="AO9" s="10">
        <f t="shared" si="5"/>
        <v>0</v>
      </c>
      <c r="AP9" s="18">
        <v>6</v>
      </c>
    </row>
    <row r="10" spans="1:43" s="41" customFormat="1" ht="19.899999999999999" customHeight="1">
      <c r="A10" s="46"/>
      <c r="B10" s="47">
        <v>18</v>
      </c>
      <c r="C10" s="44">
        <v>88</v>
      </c>
      <c r="D10" s="47" t="s">
        <v>326</v>
      </c>
      <c r="E10" s="47" t="s">
        <v>241</v>
      </c>
      <c r="F10" s="63" t="str">
        <f t="shared" si="0"/>
        <v>Vũ</v>
      </c>
      <c r="G10" s="63" t="str">
        <f t="shared" si="1"/>
        <v>Ngọc</v>
      </c>
      <c r="H10" s="63" t="str">
        <f t="shared" si="2"/>
        <v>Bách</v>
      </c>
      <c r="I10" s="47"/>
      <c r="J10" s="47"/>
      <c r="K10" s="47"/>
      <c r="L10" s="43"/>
      <c r="M10" s="43"/>
      <c r="N10" s="43"/>
      <c r="O10" s="43"/>
      <c r="P10" s="43"/>
      <c r="Q10" s="43"/>
      <c r="R10" s="43" t="s">
        <v>310</v>
      </c>
      <c r="S10" s="43" t="s">
        <v>310</v>
      </c>
      <c r="T10" s="43"/>
      <c r="U10" s="43"/>
      <c r="V10" s="43"/>
      <c r="W10" s="43" t="s">
        <v>310</v>
      </c>
      <c r="X10" s="43"/>
      <c r="Y10" s="43"/>
      <c r="Z10" s="43"/>
      <c r="AA10" s="43" t="s">
        <v>310</v>
      </c>
      <c r="AB10" s="43"/>
      <c r="AC10" s="43"/>
      <c r="AD10" s="14" t="s">
        <v>352</v>
      </c>
      <c r="AE10" s="43"/>
      <c r="AF10" s="45"/>
      <c r="AG10" s="45"/>
      <c r="AH10" s="45" t="s">
        <v>310</v>
      </c>
      <c r="AI10" s="45"/>
      <c r="AJ10" s="45"/>
      <c r="AK10" s="47"/>
      <c r="AL10" s="47"/>
      <c r="AM10" s="10">
        <f t="shared" si="3"/>
        <v>5</v>
      </c>
      <c r="AN10" s="10">
        <f t="shared" si="4"/>
        <v>1</v>
      </c>
      <c r="AO10" s="10">
        <f t="shared" si="5"/>
        <v>0</v>
      </c>
      <c r="AP10" s="46">
        <v>5</v>
      </c>
    </row>
    <row r="11" spans="1:43" s="41" customFormat="1" ht="19.899999999999999" customHeight="1">
      <c r="A11" s="18"/>
      <c r="B11" s="19">
        <v>10</v>
      </c>
      <c r="C11" s="10">
        <v>46</v>
      </c>
      <c r="D11" s="19" t="s">
        <v>281</v>
      </c>
      <c r="E11" s="19" t="s">
        <v>267</v>
      </c>
      <c r="F11" s="63" t="str">
        <f t="shared" si="0"/>
        <v>Hà</v>
      </c>
      <c r="G11" s="63" t="str">
        <f t="shared" si="1"/>
        <v>Thị Kim</v>
      </c>
      <c r="H11" s="63" t="str">
        <f t="shared" si="2"/>
        <v>Biên</v>
      </c>
      <c r="I11" s="19"/>
      <c r="J11" s="19"/>
      <c r="K11" s="19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 t="s">
        <v>310</v>
      </c>
      <c r="X11" s="14"/>
      <c r="Y11" s="14"/>
      <c r="Z11" s="14"/>
      <c r="AA11" s="14"/>
      <c r="AB11" s="14"/>
      <c r="AC11" s="14"/>
      <c r="AD11" s="14"/>
      <c r="AE11" s="14"/>
      <c r="AF11" s="12"/>
      <c r="AG11" s="12"/>
      <c r="AH11" s="12"/>
      <c r="AI11" s="12"/>
      <c r="AJ11" s="12" t="s">
        <v>310</v>
      </c>
      <c r="AK11" s="19"/>
      <c r="AL11" s="19"/>
      <c r="AM11" s="10">
        <f t="shared" si="3"/>
        <v>2</v>
      </c>
      <c r="AN11" s="10">
        <f t="shared" si="4"/>
        <v>0</v>
      </c>
      <c r="AO11" s="10">
        <f t="shared" si="5"/>
        <v>0</v>
      </c>
      <c r="AP11" s="18">
        <v>8</v>
      </c>
    </row>
    <row r="12" spans="1:43" s="41" customFormat="1" ht="19.899999999999999" customHeight="1">
      <c r="A12" s="48"/>
      <c r="B12" s="44">
        <v>19</v>
      </c>
      <c r="C12" s="44">
        <v>91</v>
      </c>
      <c r="D12" s="44" t="s">
        <v>376</v>
      </c>
      <c r="E12" s="44" t="s">
        <v>231</v>
      </c>
      <c r="F12" s="63" t="str">
        <f t="shared" si="0"/>
        <v>Bùi</v>
      </c>
      <c r="G12" s="63" t="str">
        <f t="shared" si="1"/>
        <v>Văn</v>
      </c>
      <c r="H12" s="63" t="str">
        <f t="shared" si="2"/>
        <v>Chí</v>
      </c>
      <c r="I12" s="44"/>
      <c r="J12" s="44"/>
      <c r="K12" s="44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  <c r="AB12" s="43"/>
      <c r="AC12" s="43"/>
      <c r="AD12" s="43"/>
      <c r="AE12" s="43"/>
      <c r="AF12" s="45"/>
      <c r="AG12" s="45"/>
      <c r="AH12" s="45" t="s">
        <v>310</v>
      </c>
      <c r="AI12" s="45"/>
      <c r="AJ12" s="45" t="s">
        <v>310</v>
      </c>
      <c r="AK12" s="44" t="s">
        <v>310</v>
      </c>
      <c r="AL12" s="44"/>
      <c r="AM12" s="10">
        <f t="shared" si="3"/>
        <v>3</v>
      </c>
      <c r="AN12" s="10">
        <f t="shared" si="4"/>
        <v>0</v>
      </c>
      <c r="AO12" s="10">
        <f t="shared" si="5"/>
        <v>0</v>
      </c>
      <c r="AP12" s="48">
        <v>7</v>
      </c>
    </row>
    <row r="13" spans="1:43" ht="15">
      <c r="A13" s="18" t="s">
        <v>346</v>
      </c>
      <c r="B13" s="19">
        <v>14</v>
      </c>
      <c r="C13" s="10">
        <v>64</v>
      </c>
      <c r="D13" s="19" t="s">
        <v>296</v>
      </c>
      <c r="E13" s="19" t="s">
        <v>241</v>
      </c>
      <c r="F13" s="63" t="str">
        <f t="shared" si="0"/>
        <v>Hoàng</v>
      </c>
      <c r="G13" s="63" t="str">
        <f t="shared" si="1"/>
        <v>Thị</v>
      </c>
      <c r="H13" s="63" t="str">
        <f t="shared" si="2"/>
        <v>Chung</v>
      </c>
      <c r="I13" s="19"/>
      <c r="J13" s="19"/>
      <c r="K13" s="19"/>
      <c r="M13" s="14"/>
      <c r="N13" s="14"/>
      <c r="O13" s="14"/>
      <c r="P13" s="14"/>
      <c r="Q13" s="14"/>
      <c r="R13" s="14"/>
      <c r="S13" s="14" t="s">
        <v>310</v>
      </c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2"/>
      <c r="AG13" s="12"/>
      <c r="AH13" s="12"/>
      <c r="AI13" s="12"/>
      <c r="AJ13" s="12"/>
      <c r="AK13" s="19"/>
      <c r="AL13" s="19"/>
      <c r="AM13" s="10">
        <f t="shared" si="3"/>
        <v>1</v>
      </c>
      <c r="AN13" s="10">
        <f t="shared" si="4"/>
        <v>0</v>
      </c>
      <c r="AO13" s="10">
        <f t="shared" si="5"/>
        <v>0</v>
      </c>
      <c r="AP13" s="18">
        <v>9</v>
      </c>
    </row>
    <row r="14" spans="1:43" ht="15">
      <c r="A14" t="s">
        <v>320</v>
      </c>
      <c r="B14" s="10">
        <v>3</v>
      </c>
      <c r="C14" s="10">
        <v>10</v>
      </c>
      <c r="D14" s="10" t="s">
        <v>244</v>
      </c>
      <c r="E14" s="10" t="s">
        <v>231</v>
      </c>
      <c r="F14" s="63" t="str">
        <f t="shared" si="0"/>
        <v>Nguyễn</v>
      </c>
      <c r="G14" s="63" t="str">
        <f t="shared" si="1"/>
        <v>Thành</v>
      </c>
      <c r="H14" s="63" t="str">
        <f t="shared" si="2"/>
        <v>Chung</v>
      </c>
      <c r="I14" s="10"/>
      <c r="J14" s="10"/>
      <c r="K14" s="10"/>
      <c r="M14" s="14"/>
      <c r="N14" s="14"/>
      <c r="O14" s="14"/>
      <c r="P14" s="14"/>
      <c r="Q14" s="14"/>
      <c r="R14" s="14"/>
      <c r="S14" s="14"/>
      <c r="T14" s="14" t="s">
        <v>310</v>
      </c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2"/>
      <c r="AG14" s="12"/>
      <c r="AH14" s="12"/>
      <c r="AI14" s="12"/>
      <c r="AJ14" s="12"/>
      <c r="AK14" s="10"/>
      <c r="AL14" s="10"/>
      <c r="AM14" s="10">
        <f t="shared" si="3"/>
        <v>1</v>
      </c>
      <c r="AN14" s="10">
        <f t="shared" si="4"/>
        <v>0</v>
      </c>
      <c r="AO14" s="10">
        <f t="shared" si="5"/>
        <v>0</v>
      </c>
      <c r="AP14" s="41">
        <v>9</v>
      </c>
    </row>
    <row r="15" spans="1:43" ht="15">
      <c r="B15" s="10">
        <v>3</v>
      </c>
      <c r="C15" s="10">
        <v>12</v>
      </c>
      <c r="D15" s="10" t="s">
        <v>246</v>
      </c>
      <c r="E15" s="10" t="s">
        <v>231</v>
      </c>
      <c r="F15" s="63" t="str">
        <f t="shared" si="0"/>
        <v>Lê</v>
      </c>
      <c r="G15" s="63" t="str">
        <f t="shared" si="1"/>
        <v>Thành</v>
      </c>
      <c r="H15" s="63" t="str">
        <f t="shared" si="2"/>
        <v>Công</v>
      </c>
      <c r="I15" s="10"/>
      <c r="J15" s="10"/>
      <c r="K15" s="10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 t="s">
        <v>356</v>
      </c>
      <c r="AE15" s="14"/>
      <c r="AF15" s="12"/>
      <c r="AG15" s="12"/>
      <c r="AH15" s="12"/>
      <c r="AI15" s="12"/>
      <c r="AJ15" s="12"/>
      <c r="AK15" s="10"/>
      <c r="AL15" s="10"/>
      <c r="AM15" s="10">
        <f t="shared" si="3"/>
        <v>0</v>
      </c>
      <c r="AN15" s="10">
        <f t="shared" si="4"/>
        <v>0</v>
      </c>
      <c r="AO15" s="10">
        <f t="shared" si="5"/>
        <v>1</v>
      </c>
      <c r="AP15" s="41">
        <v>9</v>
      </c>
    </row>
    <row r="16" spans="1:43" ht="15">
      <c r="A16" s="54"/>
      <c r="B16" s="43">
        <v>22</v>
      </c>
      <c r="C16" s="44">
        <v>105</v>
      </c>
      <c r="D16" s="43" t="s">
        <v>337</v>
      </c>
      <c r="E16" s="43"/>
      <c r="F16" s="63" t="str">
        <f t="shared" si="0"/>
        <v>Vũ</v>
      </c>
      <c r="G16" s="63" t="str">
        <f t="shared" si="1"/>
        <v>Việt</v>
      </c>
      <c r="H16" s="63" t="str">
        <f t="shared" si="2"/>
        <v>Cường</v>
      </c>
      <c r="I16" s="43"/>
      <c r="J16" s="43"/>
      <c r="K16" s="43"/>
      <c r="L16" s="43"/>
      <c r="M16" s="43"/>
      <c r="N16" s="43"/>
      <c r="O16" s="43"/>
      <c r="P16" s="43"/>
      <c r="Q16" s="43"/>
      <c r="R16" s="43" t="s">
        <v>310</v>
      </c>
      <c r="S16" s="43" t="s">
        <v>310</v>
      </c>
      <c r="T16" s="43"/>
      <c r="U16" s="43"/>
      <c r="V16" s="43"/>
      <c r="W16" s="43" t="s">
        <v>356</v>
      </c>
      <c r="X16" s="43" t="s">
        <v>310</v>
      </c>
      <c r="Y16" s="43"/>
      <c r="Z16" s="43"/>
      <c r="AA16" s="43"/>
      <c r="AB16" s="43"/>
      <c r="AC16" s="43"/>
      <c r="AD16" s="43" t="s">
        <v>310</v>
      </c>
      <c r="AE16" s="43"/>
      <c r="AF16" s="45" t="s">
        <v>310</v>
      </c>
      <c r="AG16" s="45"/>
      <c r="AH16" s="45"/>
      <c r="AI16" s="45"/>
      <c r="AJ16" s="45"/>
      <c r="AK16" s="43"/>
      <c r="AL16" s="43"/>
      <c r="AM16" s="10">
        <f t="shared" si="3"/>
        <v>5</v>
      </c>
      <c r="AN16" s="10">
        <f t="shared" si="4"/>
        <v>0</v>
      </c>
      <c r="AO16" s="10">
        <f t="shared" si="5"/>
        <v>1</v>
      </c>
      <c r="AP16" s="54">
        <v>5</v>
      </c>
    </row>
    <row r="17" spans="1:42" ht="15">
      <c r="A17" t="s">
        <v>343</v>
      </c>
      <c r="B17" s="10">
        <v>11</v>
      </c>
      <c r="C17" s="10">
        <v>49</v>
      </c>
      <c r="D17" s="10" t="s">
        <v>284</v>
      </c>
      <c r="E17" s="10" t="s">
        <v>238</v>
      </c>
      <c r="F17" s="63" t="str">
        <f t="shared" si="0"/>
        <v>Chu</v>
      </c>
      <c r="G17" s="63" t="str">
        <f t="shared" si="1"/>
        <v>Hải</v>
      </c>
      <c r="H17" s="63" t="str">
        <f t="shared" si="2"/>
        <v>Đăng</v>
      </c>
      <c r="I17" s="10"/>
      <c r="J17" s="10"/>
      <c r="K17" s="10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 t="s">
        <v>310</v>
      </c>
      <c r="Y17" s="14" t="s">
        <v>352</v>
      </c>
      <c r="Z17" s="14"/>
      <c r="AA17" s="14"/>
      <c r="AB17" s="14"/>
      <c r="AC17" s="14"/>
      <c r="AD17" s="14"/>
      <c r="AE17" s="14"/>
      <c r="AF17" s="12"/>
      <c r="AG17" s="12"/>
      <c r="AH17" s="12"/>
      <c r="AI17" s="12"/>
      <c r="AJ17" s="12"/>
      <c r="AK17" s="10"/>
      <c r="AL17" s="10"/>
      <c r="AM17" s="10">
        <f t="shared" si="3"/>
        <v>1</v>
      </c>
      <c r="AN17" s="10">
        <f t="shared" si="4"/>
        <v>1</v>
      </c>
      <c r="AO17" s="10">
        <f t="shared" si="5"/>
        <v>0</v>
      </c>
      <c r="AP17" s="18">
        <v>9</v>
      </c>
    </row>
    <row r="18" spans="1:42" s="18" customFormat="1" ht="15">
      <c r="A18" s="41"/>
      <c r="B18" s="42">
        <v>2</v>
      </c>
      <c r="C18" s="42">
        <v>8</v>
      </c>
      <c r="D18" s="42" t="s">
        <v>242</v>
      </c>
      <c r="E18" s="42" t="s">
        <v>241</v>
      </c>
      <c r="F18" s="63" t="str">
        <f t="shared" si="0"/>
        <v>Nguyễn</v>
      </c>
      <c r="G18" s="63" t="str">
        <f t="shared" si="1"/>
        <v>Hải</v>
      </c>
      <c r="H18" s="63" t="str">
        <f t="shared" si="2"/>
        <v>Đăng</v>
      </c>
      <c r="I18" s="42"/>
      <c r="J18" s="42"/>
      <c r="K18" s="42"/>
      <c r="L18" s="42"/>
      <c r="M18" s="42"/>
      <c r="N18" s="42"/>
      <c r="O18" s="42" t="s">
        <v>310</v>
      </c>
      <c r="P18" s="42"/>
      <c r="Q18" s="42"/>
      <c r="R18" s="42"/>
      <c r="S18" s="14"/>
      <c r="T18" s="14"/>
      <c r="U18" s="14" t="s">
        <v>356</v>
      </c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2"/>
      <c r="AG18" s="12" t="s">
        <v>310</v>
      </c>
      <c r="AH18" s="12"/>
      <c r="AI18" s="12"/>
      <c r="AJ18" s="12"/>
      <c r="AK18" s="42"/>
      <c r="AL18" s="42"/>
      <c r="AM18" s="10">
        <f t="shared" si="3"/>
        <v>2</v>
      </c>
      <c r="AN18" s="10">
        <f t="shared" si="4"/>
        <v>0</v>
      </c>
      <c r="AO18" s="10">
        <f t="shared" si="5"/>
        <v>1</v>
      </c>
      <c r="AP18" s="41">
        <v>8</v>
      </c>
    </row>
    <row r="19" spans="1:42" s="18" customFormat="1" ht="15">
      <c r="A19" t="s">
        <v>265</v>
      </c>
      <c r="B19" s="10">
        <v>1</v>
      </c>
      <c r="C19" s="10">
        <v>1</v>
      </c>
      <c r="D19" s="10" t="s">
        <v>264</v>
      </c>
      <c r="E19" s="10" t="s">
        <v>231</v>
      </c>
      <c r="F19" s="63" t="str">
        <f t="shared" si="0"/>
        <v>Vũ</v>
      </c>
      <c r="G19" s="63" t="str">
        <f t="shared" si="1"/>
        <v>Xuân</v>
      </c>
      <c r="H19" s="63" t="str">
        <f t="shared" si="2"/>
        <v>Đô</v>
      </c>
      <c r="I19" s="10"/>
      <c r="J19" s="10"/>
      <c r="K19" s="10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2"/>
      <c r="AG19" s="12"/>
      <c r="AH19" s="12"/>
      <c r="AI19" s="12"/>
      <c r="AJ19" s="12"/>
      <c r="AK19" s="10"/>
      <c r="AL19" s="10"/>
      <c r="AM19" s="10">
        <f t="shared" si="3"/>
        <v>0</v>
      </c>
      <c r="AN19" s="10">
        <f t="shared" si="4"/>
        <v>0</v>
      </c>
      <c r="AO19" s="10">
        <f t="shared" si="5"/>
        <v>0</v>
      </c>
      <c r="AP19">
        <v>10</v>
      </c>
    </row>
    <row r="20" spans="1:42" s="18" customFormat="1" ht="15">
      <c r="B20" s="19">
        <v>4</v>
      </c>
      <c r="C20" s="10">
        <v>18</v>
      </c>
      <c r="D20" s="19" t="s">
        <v>252</v>
      </c>
      <c r="E20" s="19" t="s">
        <v>241</v>
      </c>
      <c r="F20" s="63" t="str">
        <f t="shared" si="0"/>
        <v>Nguyễn</v>
      </c>
      <c r="G20" s="63" t="str">
        <f t="shared" si="1"/>
        <v>Thị Mai</v>
      </c>
      <c r="H20" s="63" t="str">
        <f t="shared" si="2"/>
        <v>Dung</v>
      </c>
      <c r="I20" s="19"/>
      <c r="J20" s="19"/>
      <c r="K20" s="19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2"/>
      <c r="AG20" s="12"/>
      <c r="AH20" s="12"/>
      <c r="AI20" s="12"/>
      <c r="AJ20" s="12"/>
      <c r="AK20" s="19"/>
      <c r="AL20" s="19"/>
      <c r="AM20" s="10">
        <f t="shared" si="3"/>
        <v>0</v>
      </c>
      <c r="AN20" s="10">
        <f t="shared" si="4"/>
        <v>0</v>
      </c>
      <c r="AO20" s="10">
        <f t="shared" si="5"/>
        <v>0</v>
      </c>
      <c r="AP20" s="18">
        <v>10</v>
      </c>
    </row>
    <row r="21" spans="1:42" s="18" customFormat="1" ht="15">
      <c r="A21"/>
      <c r="B21" s="16">
        <v>17</v>
      </c>
      <c r="C21" s="10">
        <v>83</v>
      </c>
      <c r="D21" s="16" t="s">
        <v>316</v>
      </c>
      <c r="E21" s="10" t="s">
        <v>32</v>
      </c>
      <c r="F21" s="63" t="str">
        <f t="shared" si="0"/>
        <v>Nguyễn</v>
      </c>
      <c r="G21" s="63" t="str">
        <f t="shared" si="1"/>
        <v>Anh</v>
      </c>
      <c r="H21" s="63" t="str">
        <f t="shared" si="2"/>
        <v>Dũng</v>
      </c>
      <c r="I21" s="10"/>
      <c r="J21" s="10"/>
      <c r="K21" s="10"/>
      <c r="L21" s="14" t="s">
        <v>310</v>
      </c>
      <c r="M21" s="14"/>
      <c r="N21" s="14"/>
      <c r="O21" s="14" t="s">
        <v>310</v>
      </c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 t="s">
        <v>310</v>
      </c>
      <c r="AE21" s="14"/>
      <c r="AF21" s="12"/>
      <c r="AG21" s="12"/>
      <c r="AH21" s="12"/>
      <c r="AI21" s="12"/>
      <c r="AJ21" s="12"/>
      <c r="AK21" s="10"/>
      <c r="AL21" s="10"/>
      <c r="AM21" s="10">
        <f t="shared" si="3"/>
        <v>3</v>
      </c>
      <c r="AN21" s="10">
        <f t="shared" si="4"/>
        <v>0</v>
      </c>
      <c r="AO21" s="10">
        <f t="shared" si="5"/>
        <v>0</v>
      </c>
      <c r="AP21" s="18">
        <v>7</v>
      </c>
    </row>
    <row r="22" spans="1:42" s="18" customFormat="1" ht="15">
      <c r="A22"/>
      <c r="B22" s="16">
        <v>17</v>
      </c>
      <c r="C22" s="10">
        <v>82</v>
      </c>
      <c r="D22" s="16" t="s">
        <v>315</v>
      </c>
      <c r="E22" s="10" t="s">
        <v>241</v>
      </c>
      <c r="F22" s="63" t="str">
        <f t="shared" si="0"/>
        <v>Lê</v>
      </c>
      <c r="G22" s="63" t="str">
        <f t="shared" si="1"/>
        <v>Quý</v>
      </c>
      <c r="H22" s="63" t="str">
        <f t="shared" si="2"/>
        <v>Dương</v>
      </c>
      <c r="I22" s="10"/>
      <c r="J22" s="10"/>
      <c r="K22" s="10"/>
      <c r="L22" s="14"/>
      <c r="M22" s="14"/>
      <c r="N22" s="14"/>
      <c r="O22" s="14" t="s">
        <v>310</v>
      </c>
      <c r="P22" s="14"/>
      <c r="Q22" s="14"/>
      <c r="R22" s="14"/>
      <c r="S22" s="14"/>
      <c r="T22" s="14"/>
      <c r="U22" s="14"/>
      <c r="V22" s="14"/>
      <c r="W22" s="14" t="s">
        <v>310</v>
      </c>
      <c r="X22" s="14"/>
      <c r="Y22" s="14" t="s">
        <v>356</v>
      </c>
      <c r="Z22" s="14"/>
      <c r="AA22" s="14"/>
      <c r="AB22" s="14"/>
      <c r="AC22" s="14"/>
      <c r="AD22" s="14" t="s">
        <v>352</v>
      </c>
      <c r="AE22" s="14"/>
      <c r="AF22" s="12"/>
      <c r="AG22" s="12" t="s">
        <v>310</v>
      </c>
      <c r="AH22" s="12"/>
      <c r="AI22" s="12"/>
      <c r="AJ22" s="12"/>
      <c r="AK22" s="10"/>
      <c r="AL22" s="10"/>
      <c r="AM22" s="10">
        <f t="shared" si="3"/>
        <v>3</v>
      </c>
      <c r="AN22" s="10">
        <f t="shared" si="4"/>
        <v>1</v>
      </c>
      <c r="AO22" s="10">
        <f t="shared" si="5"/>
        <v>1</v>
      </c>
      <c r="AP22" s="18">
        <v>7</v>
      </c>
    </row>
    <row r="23" spans="1:42" ht="15">
      <c r="A23" s="46"/>
      <c r="B23" s="47">
        <v>20</v>
      </c>
      <c r="C23" s="44">
        <v>98</v>
      </c>
      <c r="D23" s="47" t="s">
        <v>55</v>
      </c>
      <c r="E23" s="47" t="s">
        <v>270</v>
      </c>
      <c r="F23" s="63" t="str">
        <f t="shared" si="0"/>
        <v>Nguyễn</v>
      </c>
      <c r="G23" s="63" t="str">
        <f t="shared" si="1"/>
        <v>Tuấn</v>
      </c>
      <c r="H23" s="63" t="str">
        <f t="shared" si="2"/>
        <v>Dương</v>
      </c>
      <c r="I23" s="47"/>
      <c r="J23" s="47"/>
      <c r="K23" s="47"/>
      <c r="L23" s="43"/>
      <c r="M23" s="43"/>
      <c r="N23" s="43"/>
      <c r="O23" s="43"/>
      <c r="P23" s="43"/>
      <c r="Q23" s="43"/>
      <c r="R23" s="43" t="s">
        <v>310</v>
      </c>
      <c r="S23" s="43" t="s">
        <v>310</v>
      </c>
      <c r="T23" s="43"/>
      <c r="U23" s="43"/>
      <c r="V23" s="43"/>
      <c r="W23" s="43" t="s">
        <v>352</v>
      </c>
      <c r="X23" s="43"/>
      <c r="Y23" s="43"/>
      <c r="Z23" s="43" t="s">
        <v>310</v>
      </c>
      <c r="AA23" s="43"/>
      <c r="AB23" s="43"/>
      <c r="AC23" s="43"/>
      <c r="AD23" s="43" t="s">
        <v>310</v>
      </c>
      <c r="AE23" s="43"/>
      <c r="AF23" s="45"/>
      <c r="AG23" s="45"/>
      <c r="AH23" s="45"/>
      <c r="AI23" s="45" t="s">
        <v>310</v>
      </c>
      <c r="AJ23" s="45" t="s">
        <v>366</v>
      </c>
      <c r="AK23" s="47"/>
      <c r="AL23" s="47"/>
      <c r="AM23" s="10">
        <f t="shared" si="3"/>
        <v>5</v>
      </c>
      <c r="AN23" s="10">
        <f t="shared" si="4"/>
        <v>1</v>
      </c>
      <c r="AO23" s="10">
        <f t="shared" si="5"/>
        <v>0</v>
      </c>
      <c r="AP23" s="46">
        <v>5</v>
      </c>
    </row>
    <row r="24" spans="1:42" ht="15">
      <c r="A24" t="s">
        <v>318</v>
      </c>
      <c r="B24" s="16">
        <v>17</v>
      </c>
      <c r="C24" s="10">
        <v>79</v>
      </c>
      <c r="D24" s="16" t="s">
        <v>312</v>
      </c>
      <c r="E24" s="10" t="s">
        <v>241</v>
      </c>
      <c r="F24" s="63" t="str">
        <f t="shared" si="0"/>
        <v>Trần</v>
      </c>
      <c r="G24" s="63" t="str">
        <f t="shared" si="1"/>
        <v>Hồng</v>
      </c>
      <c r="H24" s="63" t="str">
        <f t="shared" si="2"/>
        <v>Dương</v>
      </c>
      <c r="I24" s="10"/>
      <c r="J24" s="10"/>
      <c r="K24" s="10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2"/>
      <c r="AG24" s="12"/>
      <c r="AH24" s="12"/>
      <c r="AI24" s="12"/>
      <c r="AJ24" s="12"/>
      <c r="AK24" s="10"/>
      <c r="AL24" s="10"/>
      <c r="AM24" s="10">
        <f t="shared" si="3"/>
        <v>0</v>
      </c>
      <c r="AN24" s="10">
        <f t="shared" si="4"/>
        <v>0</v>
      </c>
      <c r="AO24" s="10">
        <f t="shared" si="5"/>
        <v>0</v>
      </c>
      <c r="AP24" s="18">
        <v>10</v>
      </c>
    </row>
    <row r="25" spans="1:42" ht="15">
      <c r="A25" s="54"/>
      <c r="B25" s="43">
        <v>7</v>
      </c>
      <c r="C25" s="44">
        <v>32</v>
      </c>
      <c r="D25" s="43" t="s">
        <v>335</v>
      </c>
      <c r="E25" s="43"/>
      <c r="F25" s="63" t="str">
        <f t="shared" si="0"/>
        <v>Trương</v>
      </c>
      <c r="G25" s="63" t="str">
        <f t="shared" si="1"/>
        <v>Đắc</v>
      </c>
      <c r="H25" s="63" t="str">
        <f t="shared" si="2"/>
        <v>Dương</v>
      </c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5"/>
      <c r="AG25" s="45"/>
      <c r="AH25" s="45"/>
      <c r="AI25" s="45"/>
      <c r="AJ25" s="45"/>
      <c r="AK25" s="43"/>
      <c r="AL25" s="43"/>
      <c r="AM25" s="10">
        <f t="shared" si="3"/>
        <v>0</v>
      </c>
      <c r="AN25" s="10">
        <f t="shared" si="4"/>
        <v>0</v>
      </c>
      <c r="AO25" s="10">
        <f t="shared" si="5"/>
        <v>0</v>
      </c>
      <c r="AP25" s="54">
        <v>10</v>
      </c>
    </row>
    <row r="26" spans="1:42" ht="15">
      <c r="A26" s="18"/>
      <c r="B26" s="19">
        <v>12</v>
      </c>
      <c r="C26" s="10">
        <v>56</v>
      </c>
      <c r="D26" s="19" t="s">
        <v>290</v>
      </c>
      <c r="E26" s="19" t="s">
        <v>260</v>
      </c>
      <c r="F26" s="63" t="str">
        <f t="shared" si="0"/>
        <v>Đỗ</v>
      </c>
      <c r="G26" s="63" t="str">
        <f t="shared" si="1"/>
        <v>Thị Hương</v>
      </c>
      <c r="H26" s="63" t="str">
        <f t="shared" si="2"/>
        <v>Giang</v>
      </c>
      <c r="I26" s="19"/>
      <c r="J26" s="19"/>
      <c r="K26" s="19"/>
      <c r="L26" s="14" t="s">
        <v>310</v>
      </c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 t="s">
        <v>310</v>
      </c>
      <c r="Z26" s="14"/>
      <c r="AA26" s="14" t="s">
        <v>310</v>
      </c>
      <c r="AB26" s="14"/>
      <c r="AC26" s="14"/>
      <c r="AD26" s="14" t="s">
        <v>352</v>
      </c>
      <c r="AE26" s="14"/>
      <c r="AF26" s="12" t="s">
        <v>310</v>
      </c>
      <c r="AG26" s="14" t="s">
        <v>352</v>
      </c>
      <c r="AH26" s="12"/>
      <c r="AI26" s="12"/>
      <c r="AJ26" s="12" t="s">
        <v>310</v>
      </c>
      <c r="AK26" s="19" t="s">
        <v>310</v>
      </c>
      <c r="AL26" s="19"/>
      <c r="AM26" s="10">
        <f t="shared" si="3"/>
        <v>6</v>
      </c>
      <c r="AN26" s="10">
        <f t="shared" si="4"/>
        <v>2</v>
      </c>
      <c r="AO26" s="10">
        <f t="shared" si="5"/>
        <v>0</v>
      </c>
      <c r="AP26" s="18">
        <v>4</v>
      </c>
    </row>
    <row r="27" spans="1:42" ht="19.899999999999999" customHeight="1">
      <c r="A27" t="s">
        <v>329</v>
      </c>
      <c r="B27" s="10">
        <v>9</v>
      </c>
      <c r="C27" s="10">
        <v>39</v>
      </c>
      <c r="D27" s="10" t="s">
        <v>274</v>
      </c>
      <c r="E27" s="10" t="s">
        <v>241</v>
      </c>
      <c r="F27" s="63" t="str">
        <f t="shared" si="0"/>
        <v>Phạm</v>
      </c>
      <c r="G27" s="63" t="str">
        <f t="shared" si="1"/>
        <v>Hương</v>
      </c>
      <c r="H27" s="63" t="str">
        <f t="shared" si="2"/>
        <v>Giang</v>
      </c>
      <c r="I27" s="10"/>
      <c r="J27" s="10"/>
      <c r="K27" s="10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2"/>
      <c r="AG27" s="12"/>
      <c r="AH27" s="12"/>
      <c r="AI27" s="12"/>
      <c r="AJ27" s="12"/>
      <c r="AK27" s="10"/>
      <c r="AL27" s="10"/>
      <c r="AM27" s="10">
        <f t="shared" si="3"/>
        <v>0</v>
      </c>
      <c r="AN27" s="10">
        <f t="shared" si="4"/>
        <v>0</v>
      </c>
      <c r="AO27" s="10">
        <f t="shared" si="5"/>
        <v>0</v>
      </c>
      <c r="AP27" s="18">
        <v>10</v>
      </c>
    </row>
    <row r="28" spans="1:42" s="18" customFormat="1" ht="15">
      <c r="B28" s="19">
        <v>6</v>
      </c>
      <c r="C28" s="10">
        <v>28</v>
      </c>
      <c r="D28" s="19" t="s">
        <v>377</v>
      </c>
      <c r="E28" s="19" t="s">
        <v>260</v>
      </c>
      <c r="F28" s="63" t="str">
        <f t="shared" si="0"/>
        <v>Lê</v>
      </c>
      <c r="G28" s="63" t="str">
        <f t="shared" si="1"/>
        <v>Công</v>
      </c>
      <c r="H28" s="63" t="str">
        <f t="shared" si="2"/>
        <v>Hải</v>
      </c>
      <c r="I28" s="19"/>
      <c r="J28" s="19"/>
      <c r="K28" s="19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 t="s">
        <v>352</v>
      </c>
      <c r="AE28" s="14"/>
      <c r="AF28" s="12"/>
      <c r="AG28" s="14" t="s">
        <v>352</v>
      </c>
      <c r="AH28" s="12"/>
      <c r="AI28" s="12"/>
      <c r="AJ28" s="12"/>
      <c r="AK28" s="19"/>
      <c r="AL28" s="19"/>
      <c r="AM28" s="10">
        <f t="shared" si="3"/>
        <v>0</v>
      </c>
      <c r="AN28" s="10">
        <f t="shared" si="4"/>
        <v>2</v>
      </c>
      <c r="AO28" s="10">
        <f t="shared" si="5"/>
        <v>0</v>
      </c>
      <c r="AP28" s="18">
        <v>10</v>
      </c>
    </row>
    <row r="29" spans="1:42" s="18" customFormat="1" ht="15">
      <c r="A29" s="54"/>
      <c r="B29" s="43">
        <v>22</v>
      </c>
      <c r="C29" s="44">
        <v>106</v>
      </c>
      <c r="D29" s="43" t="s">
        <v>340</v>
      </c>
      <c r="E29" s="43" t="s">
        <v>27</v>
      </c>
      <c r="F29" s="63" t="str">
        <f t="shared" si="0"/>
        <v>Lê</v>
      </c>
      <c r="G29" s="63" t="str">
        <f t="shared" si="1"/>
        <v>Đức</v>
      </c>
      <c r="H29" s="63" t="str">
        <f t="shared" si="2"/>
        <v>Hải</v>
      </c>
      <c r="I29" s="43"/>
      <c r="J29" s="43"/>
      <c r="K29" s="43"/>
      <c r="L29" s="43"/>
      <c r="M29" s="43"/>
      <c r="N29" s="43"/>
      <c r="O29" s="43" t="s">
        <v>310</v>
      </c>
      <c r="P29" s="43"/>
      <c r="Q29" s="43"/>
      <c r="R29" s="43"/>
      <c r="S29" s="43" t="s">
        <v>310</v>
      </c>
      <c r="T29" s="43"/>
      <c r="U29" s="43"/>
      <c r="V29" s="43"/>
      <c r="W29" s="43" t="s">
        <v>356</v>
      </c>
      <c r="X29" s="43" t="s">
        <v>310</v>
      </c>
      <c r="Y29" s="43"/>
      <c r="Z29" s="43" t="s">
        <v>310</v>
      </c>
      <c r="AA29" s="43"/>
      <c r="AB29" s="43"/>
      <c r="AC29" s="43"/>
      <c r="AD29" s="43" t="s">
        <v>310</v>
      </c>
      <c r="AE29" s="43"/>
      <c r="AF29" s="45"/>
      <c r="AG29" s="45"/>
      <c r="AH29" s="45"/>
      <c r="AI29" s="45"/>
      <c r="AJ29" s="45"/>
      <c r="AK29" s="43"/>
      <c r="AL29" s="43"/>
      <c r="AM29" s="10">
        <f t="shared" si="3"/>
        <v>5</v>
      </c>
      <c r="AN29" s="10">
        <f t="shared" si="4"/>
        <v>0</v>
      </c>
      <c r="AO29" s="10">
        <f t="shared" si="5"/>
        <v>1</v>
      </c>
      <c r="AP29" s="54">
        <v>5</v>
      </c>
    </row>
    <row r="30" spans="1:42" s="18" customFormat="1" ht="15">
      <c r="B30" s="19">
        <v>14</v>
      </c>
      <c r="C30" s="10">
        <v>65</v>
      </c>
      <c r="D30" s="19" t="s">
        <v>297</v>
      </c>
      <c r="E30" s="19" t="s">
        <v>241</v>
      </c>
      <c r="F30" s="63" t="str">
        <f t="shared" si="0"/>
        <v>Triệu</v>
      </c>
      <c r="G30" s="63" t="str">
        <f t="shared" si="1"/>
        <v>Thị Mỹ</v>
      </c>
      <c r="H30" s="63" t="str">
        <f t="shared" si="2"/>
        <v>Hạnh</v>
      </c>
      <c r="I30" s="19"/>
      <c r="J30" s="19"/>
      <c r="K30" s="19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 t="s">
        <v>226</v>
      </c>
      <c r="X30" s="14"/>
      <c r="Y30" s="14"/>
      <c r="Z30" s="14"/>
      <c r="AA30" s="14"/>
      <c r="AB30" s="14"/>
      <c r="AC30" s="14"/>
      <c r="AD30" s="14"/>
      <c r="AE30" s="14"/>
      <c r="AF30" s="12"/>
      <c r="AG30" s="12"/>
      <c r="AH30" s="12"/>
      <c r="AI30" s="12"/>
      <c r="AJ30" s="12"/>
      <c r="AK30" s="19"/>
      <c r="AL30" s="19"/>
      <c r="AM30" s="10">
        <f t="shared" si="3"/>
        <v>0</v>
      </c>
      <c r="AN30" s="10">
        <f t="shared" si="4"/>
        <v>0</v>
      </c>
      <c r="AO30" s="10">
        <f t="shared" si="5"/>
        <v>0</v>
      </c>
      <c r="AP30" s="18">
        <v>10</v>
      </c>
    </row>
    <row r="31" spans="1:42" s="18" customFormat="1" ht="15">
      <c r="A31" s="48"/>
      <c r="B31" s="44">
        <v>19</v>
      </c>
      <c r="C31" s="44">
        <v>90</v>
      </c>
      <c r="D31" s="44" t="s">
        <v>233</v>
      </c>
      <c r="E31" s="44" t="s">
        <v>32</v>
      </c>
      <c r="F31" s="63" t="str">
        <f t="shared" si="0"/>
        <v>Đào</v>
      </c>
      <c r="G31" s="63" t="str">
        <f t="shared" si="1"/>
        <v>Văn</v>
      </c>
      <c r="H31" s="63" t="str">
        <f t="shared" si="2"/>
        <v>Hảo</v>
      </c>
      <c r="I31" s="44"/>
      <c r="J31" s="44"/>
      <c r="K31" s="44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 t="s">
        <v>310</v>
      </c>
      <c r="Z31" s="43"/>
      <c r="AA31" s="43"/>
      <c r="AB31" s="43"/>
      <c r="AC31" s="43"/>
      <c r="AD31" s="43"/>
      <c r="AE31" s="43"/>
      <c r="AF31" s="45"/>
      <c r="AG31" s="45"/>
      <c r="AH31" s="45"/>
      <c r="AI31" s="45"/>
      <c r="AJ31" s="45" t="s">
        <v>310</v>
      </c>
      <c r="AK31" s="44"/>
      <c r="AL31" s="44"/>
      <c r="AM31" s="10">
        <f t="shared" si="3"/>
        <v>2</v>
      </c>
      <c r="AN31" s="10">
        <f t="shared" si="4"/>
        <v>0</v>
      </c>
      <c r="AO31" s="10">
        <f t="shared" si="5"/>
        <v>0</v>
      </c>
      <c r="AP31" s="48">
        <v>8</v>
      </c>
    </row>
    <row r="32" spans="1:42" s="18" customFormat="1" ht="15">
      <c r="A32"/>
      <c r="B32" s="10">
        <v>11</v>
      </c>
      <c r="C32" s="10">
        <v>53</v>
      </c>
      <c r="D32" s="10" t="s">
        <v>230</v>
      </c>
      <c r="E32" s="10" t="s">
        <v>231</v>
      </c>
      <c r="F32" s="63" t="str">
        <f t="shared" si="0"/>
        <v>Phạm</v>
      </c>
      <c r="G32" s="63" t="str">
        <f t="shared" si="1"/>
        <v>Thị Triệu</v>
      </c>
      <c r="H32" s="63" t="str">
        <f t="shared" si="2"/>
        <v>Hảo</v>
      </c>
      <c r="I32" s="10"/>
      <c r="J32" s="10"/>
      <c r="K32" s="10"/>
      <c r="L32" s="14"/>
      <c r="M32" s="14"/>
      <c r="N32" s="14"/>
      <c r="O32" s="14"/>
      <c r="P32" s="14" t="s">
        <v>352</v>
      </c>
      <c r="Q32" s="14"/>
      <c r="R32" s="14" t="s">
        <v>310</v>
      </c>
      <c r="S32" s="14"/>
      <c r="T32" s="14"/>
      <c r="U32" s="14"/>
      <c r="V32" s="14"/>
      <c r="W32" s="14"/>
      <c r="X32" s="14" t="s">
        <v>310</v>
      </c>
      <c r="Y32" s="14" t="s">
        <v>226</v>
      </c>
      <c r="Z32" s="14"/>
      <c r="AA32" s="14"/>
      <c r="AB32" s="14"/>
      <c r="AC32" s="14"/>
      <c r="AD32" s="14" t="s">
        <v>356</v>
      </c>
      <c r="AE32" s="14"/>
      <c r="AF32" s="12"/>
      <c r="AG32" s="14" t="s">
        <v>352</v>
      </c>
      <c r="AH32" s="12" t="s">
        <v>310</v>
      </c>
      <c r="AI32" s="12"/>
      <c r="AJ32" s="12" t="s">
        <v>310</v>
      </c>
      <c r="AK32" s="10"/>
      <c r="AL32" s="10"/>
      <c r="AM32" s="10">
        <f t="shared" si="3"/>
        <v>4</v>
      </c>
      <c r="AN32" s="10">
        <f t="shared" si="4"/>
        <v>2</v>
      </c>
      <c r="AO32" s="10">
        <f t="shared" si="5"/>
        <v>1</v>
      </c>
      <c r="AP32" s="18">
        <v>6</v>
      </c>
    </row>
    <row r="33" spans="1:42" s="43" customFormat="1" ht="16.5" customHeight="1">
      <c r="A33" s="10"/>
      <c r="B33" s="10">
        <v>15</v>
      </c>
      <c r="C33" s="10">
        <v>71</v>
      </c>
      <c r="D33" s="10" t="s">
        <v>303</v>
      </c>
      <c r="E33" s="10" t="s">
        <v>241</v>
      </c>
      <c r="F33" s="63" t="str">
        <f t="shared" si="0"/>
        <v>Vũ</v>
      </c>
      <c r="G33" s="63" t="str">
        <f t="shared" si="1"/>
        <v>Hải</v>
      </c>
      <c r="H33" s="63" t="str">
        <f t="shared" si="2"/>
        <v>Hậu</v>
      </c>
      <c r="I33" s="10"/>
      <c r="J33" s="10"/>
      <c r="K33" s="10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2"/>
      <c r="AG33" s="12"/>
      <c r="AH33" s="12"/>
      <c r="AI33" s="12"/>
      <c r="AJ33" s="12"/>
      <c r="AK33" s="10"/>
      <c r="AL33" s="10"/>
      <c r="AM33" s="10">
        <f t="shared" si="3"/>
        <v>0</v>
      </c>
      <c r="AN33" s="10">
        <f t="shared" si="4"/>
        <v>0</v>
      </c>
      <c r="AO33" s="10">
        <f t="shared" si="5"/>
        <v>0</v>
      </c>
      <c r="AP33" s="19">
        <v>10</v>
      </c>
    </row>
    <row r="34" spans="1:42" s="43" customFormat="1" ht="17.25" customHeight="1">
      <c r="A34" s="19"/>
      <c r="B34" s="19">
        <v>14</v>
      </c>
      <c r="C34" s="10">
        <v>66</v>
      </c>
      <c r="D34" s="19" t="s">
        <v>298</v>
      </c>
      <c r="E34" s="19" t="s">
        <v>241</v>
      </c>
      <c r="F34" s="63" t="str">
        <f t="shared" si="0"/>
        <v>Đặng</v>
      </c>
      <c r="G34" s="63" t="str">
        <f t="shared" si="1"/>
        <v>Thị</v>
      </c>
      <c r="H34" s="63" t="str">
        <f t="shared" si="2"/>
        <v>Hiền</v>
      </c>
      <c r="I34" s="19"/>
      <c r="J34" s="19"/>
      <c r="K34" s="19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 t="s">
        <v>358</v>
      </c>
      <c r="W34" s="14"/>
      <c r="X34" s="14"/>
      <c r="Y34" s="14" t="s">
        <v>226</v>
      </c>
      <c r="Z34" s="14"/>
      <c r="AA34" s="14"/>
      <c r="AB34" s="14"/>
      <c r="AC34" s="14"/>
      <c r="AD34" s="14"/>
      <c r="AE34" s="14"/>
      <c r="AF34" s="12"/>
      <c r="AG34" s="12"/>
      <c r="AH34" s="12"/>
      <c r="AI34" s="12"/>
      <c r="AJ34" s="12"/>
      <c r="AK34" s="19"/>
      <c r="AL34" s="19"/>
      <c r="AM34" s="10">
        <f t="shared" si="3"/>
        <v>0</v>
      </c>
      <c r="AN34" s="10">
        <f t="shared" si="4"/>
        <v>0</v>
      </c>
      <c r="AO34" s="10">
        <f t="shared" si="5"/>
        <v>0</v>
      </c>
      <c r="AP34" s="19">
        <v>10</v>
      </c>
    </row>
    <row r="35" spans="1:42" s="43" customFormat="1" ht="16.5" customHeight="1">
      <c r="A35" s="44" t="s">
        <v>265</v>
      </c>
      <c r="B35" s="44">
        <v>21</v>
      </c>
      <c r="C35" s="44">
        <v>99</v>
      </c>
      <c r="D35" s="49" t="s">
        <v>80</v>
      </c>
      <c r="E35" s="49" t="s">
        <v>57</v>
      </c>
      <c r="F35" s="63" t="str">
        <f t="shared" ref="F35:F66" si="6">LEFT(D35,FIND(" ",D35,1)-1)</f>
        <v>Lê</v>
      </c>
      <c r="G35" s="63" t="str">
        <f t="shared" ref="G35:G66" si="7">TRIM(REPLACE(LEFT(D35,FIND("*",SUBSTITUTE(D35," ","*",LEN(D35)-LEN(SUBSTITUTE(D35," ",""))))-1),1,FIND(" ",D35,1)-1,""))</f>
        <v>Hoàng</v>
      </c>
      <c r="H35" s="63" t="str">
        <f t="shared" ref="H35:H66" si="8">RIGHT(D35,LEN(D35)-FIND("*",SUBSTITUTE(D35," ","*",LEN(D35)-LEN(SUBSTITUTE(D35," ","")))))</f>
        <v>Hiệp</v>
      </c>
      <c r="I35" s="44"/>
      <c r="J35" s="44"/>
      <c r="K35" s="44"/>
      <c r="S35" s="43" t="s">
        <v>352</v>
      </c>
      <c r="T35" s="43" t="s">
        <v>310</v>
      </c>
      <c r="U35" s="43" t="s">
        <v>310</v>
      </c>
      <c r="AA35" s="43" t="s">
        <v>310</v>
      </c>
      <c r="AF35" s="45"/>
      <c r="AG35" s="45"/>
      <c r="AH35" s="45"/>
      <c r="AI35" s="45"/>
      <c r="AJ35" s="45"/>
      <c r="AK35" s="44"/>
      <c r="AL35" s="44"/>
      <c r="AM35" s="10">
        <f t="shared" ref="AM35:AM66" si="9">COUNTIF(I35:AL35,"=V")</f>
        <v>3</v>
      </c>
      <c r="AN35" s="10">
        <f t="shared" ref="AN35:AN66" si="10">COUNTIF(J35:AM35,"=M(-0.5)")</f>
        <v>1</v>
      </c>
      <c r="AO35" s="10">
        <f t="shared" ref="AO35:AO66" si="11">COUNTIF(K35:AN35,"=M(-1)")</f>
        <v>0</v>
      </c>
      <c r="AP35" s="44">
        <v>6</v>
      </c>
    </row>
    <row r="36" spans="1:42" s="43" customFormat="1" ht="15" customHeight="1">
      <c r="A36" s="57"/>
      <c r="B36" s="57">
        <v>8</v>
      </c>
      <c r="C36" s="33">
        <v>38</v>
      </c>
      <c r="D36" s="57" t="s">
        <v>327</v>
      </c>
      <c r="E36" s="57" t="s">
        <v>27</v>
      </c>
      <c r="F36" s="63" t="str">
        <f t="shared" si="6"/>
        <v>Trần</v>
      </c>
      <c r="G36" s="63" t="str">
        <f t="shared" si="7"/>
        <v>Mạnh</v>
      </c>
      <c r="H36" s="63" t="str">
        <f t="shared" si="8"/>
        <v>Hiệp</v>
      </c>
      <c r="I36" s="57"/>
      <c r="J36" s="57"/>
      <c r="K36" s="57"/>
      <c r="L36" s="34"/>
      <c r="M36" s="34"/>
      <c r="N36" s="34"/>
      <c r="O36" s="34"/>
      <c r="P36" s="34" t="s">
        <v>310</v>
      </c>
      <c r="Q36" s="34"/>
      <c r="R36" s="34" t="s">
        <v>310</v>
      </c>
      <c r="S36" s="34" t="s">
        <v>310</v>
      </c>
      <c r="T36" s="34" t="s">
        <v>310</v>
      </c>
      <c r="U36" s="34" t="s">
        <v>310</v>
      </c>
      <c r="V36" s="34"/>
      <c r="W36" s="34" t="s">
        <v>310</v>
      </c>
      <c r="X36" s="34" t="s">
        <v>352</v>
      </c>
      <c r="Y36" s="34" t="s">
        <v>310</v>
      </c>
      <c r="Z36" s="34" t="s">
        <v>310</v>
      </c>
      <c r="AA36" s="34" t="s">
        <v>310</v>
      </c>
      <c r="AB36" s="34"/>
      <c r="AC36" s="34"/>
      <c r="AD36" s="34"/>
      <c r="AE36" s="34"/>
      <c r="AF36" s="35"/>
      <c r="AG36" s="35"/>
      <c r="AH36" s="35"/>
      <c r="AI36" s="35"/>
      <c r="AJ36" s="35"/>
      <c r="AK36" s="57"/>
      <c r="AL36" s="57"/>
      <c r="AM36" s="10">
        <f t="shared" si="9"/>
        <v>9</v>
      </c>
      <c r="AN36" s="10">
        <f t="shared" si="10"/>
        <v>1</v>
      </c>
      <c r="AO36" s="10">
        <f t="shared" si="11"/>
        <v>0</v>
      </c>
      <c r="AP36" s="57" t="s">
        <v>375</v>
      </c>
    </row>
    <row r="37" spans="1:42" s="18" customFormat="1" ht="15">
      <c r="A37"/>
      <c r="B37" s="10">
        <v>11</v>
      </c>
      <c r="C37" s="10">
        <v>52</v>
      </c>
      <c r="D37" s="10" t="s">
        <v>287</v>
      </c>
      <c r="E37" s="10" t="s">
        <v>238</v>
      </c>
      <c r="F37" s="63" t="str">
        <f t="shared" si="6"/>
        <v>Trần</v>
      </c>
      <c r="G37" s="63" t="str">
        <f t="shared" si="7"/>
        <v>Minh</v>
      </c>
      <c r="H37" s="63" t="str">
        <f t="shared" si="8"/>
        <v>Hiệp</v>
      </c>
      <c r="I37" s="10"/>
      <c r="J37" s="10"/>
      <c r="K37" s="10"/>
      <c r="L37" s="14"/>
      <c r="M37" s="14"/>
      <c r="N37" s="14"/>
      <c r="O37" s="14"/>
      <c r="P37" s="14" t="s">
        <v>352</v>
      </c>
      <c r="Q37" s="14"/>
      <c r="R37" s="14" t="s">
        <v>352</v>
      </c>
      <c r="S37" s="14"/>
      <c r="T37" s="14"/>
      <c r="U37" s="14"/>
      <c r="V37" s="14"/>
      <c r="W37" s="14" t="s">
        <v>352</v>
      </c>
      <c r="X37" s="14" t="s">
        <v>352</v>
      </c>
      <c r="Y37" s="14"/>
      <c r="Z37" s="14"/>
      <c r="AA37" s="14"/>
      <c r="AB37" s="14"/>
      <c r="AC37" s="14"/>
      <c r="AD37" s="14"/>
      <c r="AE37" s="14"/>
      <c r="AF37" s="12"/>
      <c r="AG37" s="12"/>
      <c r="AH37" s="12"/>
      <c r="AI37" s="12" t="s">
        <v>310</v>
      </c>
      <c r="AJ37" s="12" t="s">
        <v>310</v>
      </c>
      <c r="AK37" s="10"/>
      <c r="AL37" s="10"/>
      <c r="AM37" s="10">
        <f t="shared" si="9"/>
        <v>2</v>
      </c>
      <c r="AN37" s="10">
        <f t="shared" si="10"/>
        <v>4</v>
      </c>
      <c r="AO37" s="10">
        <f t="shared" si="11"/>
        <v>0</v>
      </c>
      <c r="AP37" s="18">
        <v>7</v>
      </c>
    </row>
    <row r="38" spans="1:42" s="18" customFormat="1" ht="15">
      <c r="A38" s="48"/>
      <c r="B38" s="44">
        <v>19</v>
      </c>
      <c r="C38" s="44">
        <v>92</v>
      </c>
      <c r="D38" s="44" t="s">
        <v>236</v>
      </c>
      <c r="E38" s="44" t="s">
        <v>231</v>
      </c>
      <c r="F38" s="63" t="str">
        <f t="shared" si="6"/>
        <v>Bùi</v>
      </c>
      <c r="G38" s="63" t="str">
        <f t="shared" si="7"/>
        <v>Minh</v>
      </c>
      <c r="H38" s="63" t="str">
        <f t="shared" si="8"/>
        <v>Hiếu</v>
      </c>
      <c r="I38" s="44"/>
      <c r="J38" s="44"/>
      <c r="K38" s="44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 t="s">
        <v>310</v>
      </c>
      <c r="Y38" s="43"/>
      <c r="Z38" s="43"/>
      <c r="AA38" s="43"/>
      <c r="AB38" s="43"/>
      <c r="AC38" s="43"/>
      <c r="AD38" s="43"/>
      <c r="AE38" s="43"/>
      <c r="AF38" s="45" t="s">
        <v>310</v>
      </c>
      <c r="AG38" s="45" t="s">
        <v>310</v>
      </c>
      <c r="AH38" s="45"/>
      <c r="AI38" s="45"/>
      <c r="AJ38" s="45"/>
      <c r="AK38" s="44"/>
      <c r="AL38" s="44"/>
      <c r="AM38" s="10">
        <f t="shared" si="9"/>
        <v>3</v>
      </c>
      <c r="AN38" s="10">
        <f t="shared" si="10"/>
        <v>0</v>
      </c>
      <c r="AO38" s="10">
        <f t="shared" si="11"/>
        <v>0</v>
      </c>
      <c r="AP38" s="48">
        <v>7</v>
      </c>
    </row>
    <row r="39" spans="1:42" s="18" customFormat="1" ht="15">
      <c r="A39" s="41"/>
      <c r="B39" s="42">
        <v>2</v>
      </c>
      <c r="C39" s="42">
        <v>7</v>
      </c>
      <c r="D39" s="42" t="s">
        <v>240</v>
      </c>
      <c r="E39" s="42" t="s">
        <v>241</v>
      </c>
      <c r="F39" s="63" t="str">
        <f t="shared" si="6"/>
        <v>Đào</v>
      </c>
      <c r="G39" s="63" t="str">
        <f t="shared" si="7"/>
        <v>Minh</v>
      </c>
      <c r="H39" s="63" t="str">
        <f t="shared" si="8"/>
        <v>Hiếu</v>
      </c>
      <c r="I39" s="42"/>
      <c r="J39" s="42"/>
      <c r="K39" s="42"/>
      <c r="L39" s="42"/>
      <c r="M39" s="42"/>
      <c r="N39" s="42"/>
      <c r="O39" s="42" t="s">
        <v>310</v>
      </c>
      <c r="P39" s="42"/>
      <c r="Q39" s="42"/>
      <c r="R39" s="42"/>
      <c r="S39" s="14"/>
      <c r="T39" s="14"/>
      <c r="U39" s="14"/>
      <c r="V39" s="14"/>
      <c r="W39" s="14"/>
      <c r="X39" s="14" t="s">
        <v>310</v>
      </c>
      <c r="Y39" s="14"/>
      <c r="Z39" s="14"/>
      <c r="AA39" s="14"/>
      <c r="AB39" s="14"/>
      <c r="AC39" s="14"/>
      <c r="AD39" s="14"/>
      <c r="AE39" s="14"/>
      <c r="AF39" s="12"/>
      <c r="AG39" s="12"/>
      <c r="AH39" s="12"/>
      <c r="AI39" s="12"/>
      <c r="AJ39" s="12"/>
      <c r="AK39" s="42"/>
      <c r="AL39" s="42"/>
      <c r="AM39" s="10">
        <f t="shared" si="9"/>
        <v>2</v>
      </c>
      <c r="AN39" s="10">
        <f t="shared" si="10"/>
        <v>0</v>
      </c>
      <c r="AO39" s="10">
        <f t="shared" si="11"/>
        <v>0</v>
      </c>
      <c r="AP39" s="41">
        <v>8</v>
      </c>
    </row>
    <row r="40" spans="1:42" s="18" customFormat="1" ht="15">
      <c r="A40"/>
      <c r="B40" s="10">
        <v>5</v>
      </c>
      <c r="C40" s="10">
        <v>23</v>
      </c>
      <c r="D40" s="10" t="s">
        <v>257</v>
      </c>
      <c r="E40" s="10" t="s">
        <v>231</v>
      </c>
      <c r="F40" s="63" t="str">
        <f t="shared" si="6"/>
        <v>Nguyễn</v>
      </c>
      <c r="G40" s="63" t="str">
        <f t="shared" si="7"/>
        <v>Hữu</v>
      </c>
      <c r="H40" s="63" t="str">
        <f t="shared" si="8"/>
        <v>Hiếu</v>
      </c>
      <c r="I40" s="10"/>
      <c r="J40" s="10"/>
      <c r="K40" s="10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2"/>
      <c r="AG40" s="12"/>
      <c r="AH40" s="12"/>
      <c r="AI40" s="12"/>
      <c r="AJ40" s="12"/>
      <c r="AK40" s="10"/>
      <c r="AL40" s="10"/>
      <c r="AM40" s="10">
        <f t="shared" si="9"/>
        <v>0</v>
      </c>
      <c r="AN40" s="10">
        <f t="shared" si="10"/>
        <v>0</v>
      </c>
      <c r="AO40" s="10">
        <f t="shared" si="11"/>
        <v>0</v>
      </c>
      <c r="AP40" s="18">
        <v>10</v>
      </c>
    </row>
    <row r="41" spans="1:42" s="56" customFormat="1" ht="15">
      <c r="A41" s="18"/>
      <c r="B41" s="19">
        <v>12</v>
      </c>
      <c r="C41" s="10">
        <v>55</v>
      </c>
      <c r="D41" s="19" t="s">
        <v>289</v>
      </c>
      <c r="E41" s="19" t="s">
        <v>231</v>
      </c>
      <c r="F41" s="63" t="str">
        <f t="shared" si="6"/>
        <v>Nguyễn</v>
      </c>
      <c r="G41" s="63" t="str">
        <f t="shared" si="7"/>
        <v>Minh</v>
      </c>
      <c r="H41" s="63" t="str">
        <f t="shared" si="8"/>
        <v>Hiếu</v>
      </c>
      <c r="I41" s="19"/>
      <c r="J41" s="19"/>
      <c r="K41" s="19"/>
      <c r="L41" s="14"/>
      <c r="M41" s="14"/>
      <c r="N41" s="14"/>
      <c r="O41" s="14"/>
      <c r="P41" s="14"/>
      <c r="Q41" s="14"/>
      <c r="R41" s="14" t="s">
        <v>352</v>
      </c>
      <c r="S41" s="14"/>
      <c r="T41" s="14"/>
      <c r="U41" s="14"/>
      <c r="V41" s="14"/>
      <c r="W41" s="14"/>
      <c r="X41" s="14" t="s">
        <v>352</v>
      </c>
      <c r="Y41" s="14"/>
      <c r="Z41" s="14"/>
      <c r="AA41" s="14"/>
      <c r="AB41" s="14"/>
      <c r="AC41" s="14"/>
      <c r="AD41" s="14"/>
      <c r="AE41" s="14"/>
      <c r="AF41" s="12"/>
      <c r="AG41" s="14" t="s">
        <v>352</v>
      </c>
      <c r="AH41" s="12"/>
      <c r="AI41" s="12"/>
      <c r="AJ41" s="12"/>
      <c r="AK41" s="19" t="s">
        <v>310</v>
      </c>
      <c r="AL41" s="19"/>
      <c r="AM41" s="10">
        <f t="shared" si="9"/>
        <v>1</v>
      </c>
      <c r="AN41" s="10">
        <f t="shared" si="10"/>
        <v>3</v>
      </c>
      <c r="AO41" s="10">
        <f t="shared" si="11"/>
        <v>0</v>
      </c>
      <c r="AP41" s="18">
        <v>8</v>
      </c>
    </row>
    <row r="42" spans="1:42" ht="15">
      <c r="B42" s="10">
        <v>13</v>
      </c>
      <c r="C42" s="10">
        <v>60</v>
      </c>
      <c r="D42" s="10" t="s">
        <v>293</v>
      </c>
      <c r="E42" s="10" t="s">
        <v>260</v>
      </c>
      <c r="F42" s="63" t="str">
        <f t="shared" si="6"/>
        <v>Bùi</v>
      </c>
      <c r="G42" s="63" t="str">
        <f t="shared" si="7"/>
        <v>Huy</v>
      </c>
      <c r="H42" s="63" t="str">
        <f t="shared" si="8"/>
        <v>Hoàng</v>
      </c>
      <c r="I42" s="10"/>
      <c r="J42" s="10"/>
      <c r="K42" s="10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2"/>
      <c r="AG42" s="12"/>
      <c r="AH42" s="12"/>
      <c r="AI42" s="12"/>
      <c r="AJ42" s="12"/>
      <c r="AK42" s="10"/>
      <c r="AL42" s="10"/>
      <c r="AM42" s="10">
        <f t="shared" si="9"/>
        <v>0</v>
      </c>
      <c r="AN42" s="10">
        <f t="shared" si="10"/>
        <v>0</v>
      </c>
      <c r="AO42" s="10">
        <f t="shared" si="11"/>
        <v>0</v>
      </c>
      <c r="AP42" s="18">
        <v>10</v>
      </c>
    </row>
    <row r="43" spans="1:42" ht="15">
      <c r="A43" s="18"/>
      <c r="B43" s="19">
        <v>16</v>
      </c>
      <c r="C43" s="10">
        <v>78</v>
      </c>
      <c r="D43" s="19" t="s">
        <v>311</v>
      </c>
      <c r="E43" s="19" t="s">
        <v>27</v>
      </c>
      <c r="F43" s="63" t="str">
        <f t="shared" si="6"/>
        <v>Đoàn</v>
      </c>
      <c r="G43" s="63" t="str">
        <f t="shared" si="7"/>
        <v>Thế</v>
      </c>
      <c r="H43" s="63" t="str">
        <f t="shared" si="8"/>
        <v>Hoàng</v>
      </c>
      <c r="I43" s="20"/>
      <c r="J43" s="20"/>
      <c r="K43" s="20"/>
      <c r="M43" s="14"/>
      <c r="N43" s="14"/>
      <c r="O43" s="14"/>
      <c r="P43" s="14" t="s">
        <v>310</v>
      </c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 t="s">
        <v>310</v>
      </c>
      <c r="AB43" s="14"/>
      <c r="AC43" s="14"/>
      <c r="AD43" s="14"/>
      <c r="AE43" s="14"/>
      <c r="AF43" s="12"/>
      <c r="AG43" s="12" t="s">
        <v>310</v>
      </c>
      <c r="AH43" s="12"/>
      <c r="AI43" s="12"/>
      <c r="AJ43" s="12"/>
      <c r="AK43" s="19"/>
      <c r="AL43" s="19"/>
      <c r="AM43" s="10">
        <f t="shared" si="9"/>
        <v>3</v>
      </c>
      <c r="AN43" s="10">
        <f t="shared" si="10"/>
        <v>0</v>
      </c>
      <c r="AO43" s="10">
        <f t="shared" si="11"/>
        <v>0</v>
      </c>
      <c r="AP43" s="18">
        <v>7</v>
      </c>
    </row>
    <row r="44" spans="1:42" ht="15">
      <c r="A44" s="46"/>
      <c r="B44" s="47">
        <v>20</v>
      </c>
      <c r="C44" s="44">
        <v>97</v>
      </c>
      <c r="D44" s="47" t="s">
        <v>92</v>
      </c>
      <c r="E44" s="47" t="s">
        <v>270</v>
      </c>
      <c r="F44" s="63" t="str">
        <f t="shared" si="6"/>
        <v>Lê</v>
      </c>
      <c r="G44" s="63" t="str">
        <f t="shared" si="7"/>
        <v>Văn</v>
      </c>
      <c r="H44" s="63" t="str">
        <f t="shared" si="8"/>
        <v>Hoàng</v>
      </c>
      <c r="I44" s="47"/>
      <c r="J44" s="47"/>
      <c r="K44" s="47"/>
      <c r="L44" s="43"/>
      <c r="M44" s="43"/>
      <c r="N44" s="43"/>
      <c r="O44" s="43" t="s">
        <v>310</v>
      </c>
      <c r="P44" s="43"/>
      <c r="Q44" s="43"/>
      <c r="R44" s="43" t="s">
        <v>310</v>
      </c>
      <c r="S44" s="43"/>
      <c r="T44" s="43"/>
      <c r="U44" s="43"/>
      <c r="V44" s="43"/>
      <c r="W44" s="43"/>
      <c r="X44" s="43" t="s">
        <v>310</v>
      </c>
      <c r="Y44" s="43"/>
      <c r="Z44" s="43"/>
      <c r="AA44" s="43"/>
      <c r="AB44" s="43"/>
      <c r="AC44" s="43"/>
      <c r="AD44" s="14" t="s">
        <v>352</v>
      </c>
      <c r="AE44" s="43"/>
      <c r="AF44" s="45" t="s">
        <v>310</v>
      </c>
      <c r="AG44" s="45"/>
      <c r="AH44" s="45" t="s">
        <v>310</v>
      </c>
      <c r="AI44" s="45"/>
      <c r="AJ44" s="45"/>
      <c r="AK44" s="47"/>
      <c r="AL44" s="47"/>
      <c r="AM44" s="10">
        <f t="shared" si="9"/>
        <v>5</v>
      </c>
      <c r="AN44" s="10">
        <f t="shared" si="10"/>
        <v>1</v>
      </c>
      <c r="AO44" s="10">
        <f t="shared" si="11"/>
        <v>0</v>
      </c>
      <c r="AP44" s="46">
        <v>5</v>
      </c>
    </row>
    <row r="45" spans="1:42" ht="15">
      <c r="A45" s="46"/>
      <c r="B45" s="47">
        <v>18</v>
      </c>
      <c r="C45" s="44">
        <v>87</v>
      </c>
      <c r="D45" s="47" t="s">
        <v>325</v>
      </c>
      <c r="E45" s="47" t="s">
        <v>241</v>
      </c>
      <c r="F45" s="63" t="str">
        <f t="shared" si="6"/>
        <v>Vũ</v>
      </c>
      <c r="G45" s="63" t="str">
        <f t="shared" si="7"/>
        <v/>
      </c>
      <c r="H45" s="63" t="str">
        <f t="shared" si="8"/>
        <v>Hoàng</v>
      </c>
      <c r="I45" s="47"/>
      <c r="J45" s="47"/>
      <c r="K45" s="47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 t="s">
        <v>310</v>
      </c>
      <c r="AB45" s="43"/>
      <c r="AC45" s="43"/>
      <c r="AD45" s="43"/>
      <c r="AE45" s="43"/>
      <c r="AF45" s="45" t="s">
        <v>352</v>
      </c>
      <c r="AG45" s="45"/>
      <c r="AH45" s="45"/>
      <c r="AI45" s="45"/>
      <c r="AJ45" s="45"/>
      <c r="AK45" s="47"/>
      <c r="AL45" s="47"/>
      <c r="AM45" s="10">
        <f t="shared" si="9"/>
        <v>1</v>
      </c>
      <c r="AN45" s="10">
        <f t="shared" si="10"/>
        <v>1</v>
      </c>
      <c r="AO45" s="10">
        <f t="shared" si="11"/>
        <v>0</v>
      </c>
      <c r="AP45" s="46">
        <v>9</v>
      </c>
    </row>
    <row r="46" spans="1:42" ht="15">
      <c r="A46" s="18"/>
      <c r="B46" s="19">
        <v>8</v>
      </c>
      <c r="C46" s="10">
        <v>36</v>
      </c>
      <c r="D46" s="19" t="s">
        <v>317</v>
      </c>
      <c r="E46" s="19" t="s">
        <v>32</v>
      </c>
      <c r="F46" s="63" t="str">
        <f t="shared" si="6"/>
        <v>Trần</v>
      </c>
      <c r="G46" s="63" t="str">
        <f t="shared" si="7"/>
        <v>Trọng</v>
      </c>
      <c r="H46" s="63" t="str">
        <f t="shared" si="8"/>
        <v>Huấn</v>
      </c>
      <c r="I46" s="19"/>
      <c r="J46" s="19"/>
      <c r="K46" s="19"/>
      <c r="M46" s="14"/>
      <c r="N46" s="14"/>
      <c r="O46" s="14"/>
      <c r="P46" s="14"/>
      <c r="Q46" s="14"/>
      <c r="R46" s="14" t="s">
        <v>310</v>
      </c>
      <c r="S46" s="14"/>
      <c r="T46" s="14"/>
      <c r="U46" s="14"/>
      <c r="V46" s="14"/>
      <c r="W46" s="14"/>
      <c r="X46" s="14"/>
      <c r="Y46" s="14"/>
      <c r="Z46" s="14" t="s">
        <v>310</v>
      </c>
      <c r="AA46" s="14"/>
      <c r="AB46" s="14"/>
      <c r="AC46" s="14"/>
      <c r="AD46" s="14" t="s">
        <v>356</v>
      </c>
      <c r="AE46" s="14"/>
      <c r="AF46" s="12"/>
      <c r="AG46" s="12"/>
      <c r="AH46" s="12"/>
      <c r="AI46" s="12"/>
      <c r="AJ46" s="12"/>
      <c r="AK46" s="19"/>
      <c r="AL46" s="19"/>
      <c r="AM46" s="10">
        <f t="shared" si="9"/>
        <v>2</v>
      </c>
      <c r="AN46" s="10">
        <f t="shared" si="10"/>
        <v>0</v>
      </c>
      <c r="AO46" s="10">
        <f t="shared" si="11"/>
        <v>1</v>
      </c>
      <c r="AP46" s="18">
        <v>8</v>
      </c>
    </row>
    <row r="47" spans="1:42" s="18" customFormat="1" ht="15">
      <c r="B47" s="19">
        <v>4</v>
      </c>
      <c r="C47" s="10">
        <v>17</v>
      </c>
      <c r="D47" s="19" t="s">
        <v>251</v>
      </c>
      <c r="E47" s="19" t="s">
        <v>241</v>
      </c>
      <c r="F47" s="63" t="str">
        <f t="shared" si="6"/>
        <v>Đào</v>
      </c>
      <c r="G47" s="63" t="str">
        <f t="shared" si="7"/>
        <v>Thị</v>
      </c>
      <c r="H47" s="63" t="str">
        <f t="shared" si="8"/>
        <v>Huệ</v>
      </c>
      <c r="I47" s="19"/>
      <c r="J47" s="19"/>
      <c r="K47" s="19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 t="s">
        <v>310</v>
      </c>
      <c r="X47" s="14"/>
      <c r="Y47" s="14"/>
      <c r="Z47" s="14"/>
      <c r="AA47" s="14"/>
      <c r="AB47" s="14"/>
      <c r="AC47" s="14"/>
      <c r="AD47" s="14"/>
      <c r="AE47" s="14"/>
      <c r="AF47" s="12"/>
      <c r="AG47" s="12"/>
      <c r="AH47" s="12"/>
      <c r="AI47" s="12"/>
      <c r="AJ47" s="12"/>
      <c r="AK47" s="19"/>
      <c r="AL47" s="19"/>
      <c r="AM47" s="10">
        <f t="shared" si="9"/>
        <v>1</v>
      </c>
      <c r="AN47" s="10">
        <f t="shared" si="10"/>
        <v>0</v>
      </c>
      <c r="AO47" s="10">
        <f t="shared" si="11"/>
        <v>0</v>
      </c>
      <c r="AP47" s="18">
        <v>9</v>
      </c>
    </row>
    <row r="48" spans="1:42" s="18" customFormat="1" ht="15">
      <c r="A48" s="54" t="s">
        <v>330</v>
      </c>
      <c r="B48" s="43">
        <v>7</v>
      </c>
      <c r="C48" s="44">
        <v>30</v>
      </c>
      <c r="D48" s="43" t="s">
        <v>333</v>
      </c>
      <c r="E48" s="43"/>
      <c r="F48" s="63" t="str">
        <f t="shared" si="6"/>
        <v>Bùi</v>
      </c>
      <c r="G48" s="63" t="str">
        <f t="shared" si="7"/>
        <v>Đức</v>
      </c>
      <c r="H48" s="63" t="str">
        <f t="shared" si="8"/>
        <v>Hưng</v>
      </c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  <c r="AB48" s="43"/>
      <c r="AC48" s="43"/>
      <c r="AD48" s="43"/>
      <c r="AE48" s="43"/>
      <c r="AF48" s="45" t="s">
        <v>310</v>
      </c>
      <c r="AG48" s="45"/>
      <c r="AH48" s="45"/>
      <c r="AI48" s="45"/>
      <c r="AJ48" s="45"/>
      <c r="AK48" s="43"/>
      <c r="AL48" s="43"/>
      <c r="AM48" s="10">
        <f t="shared" si="9"/>
        <v>1</v>
      </c>
      <c r="AN48" s="10">
        <f t="shared" si="10"/>
        <v>0</v>
      </c>
      <c r="AO48" s="10">
        <f t="shared" si="11"/>
        <v>0</v>
      </c>
      <c r="AP48" s="54">
        <v>9</v>
      </c>
    </row>
    <row r="49" spans="1:42" s="18" customFormat="1" ht="15">
      <c r="A49" s="18" t="s">
        <v>341</v>
      </c>
      <c r="B49" s="19">
        <v>10</v>
      </c>
      <c r="C49" s="10">
        <v>44</v>
      </c>
      <c r="D49" s="19" t="s">
        <v>279</v>
      </c>
      <c r="E49" s="19" t="s">
        <v>267</v>
      </c>
      <c r="F49" s="63" t="str">
        <f t="shared" si="6"/>
        <v>Nguyễn</v>
      </c>
      <c r="G49" s="63" t="str">
        <f t="shared" si="7"/>
        <v>Thị</v>
      </c>
      <c r="H49" s="63" t="str">
        <f t="shared" si="8"/>
        <v>Hường</v>
      </c>
      <c r="I49" s="19"/>
      <c r="J49" s="19"/>
      <c r="K49" s="19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 t="s">
        <v>310</v>
      </c>
      <c r="X49" s="14"/>
      <c r="Y49" s="14"/>
      <c r="Z49" s="14"/>
      <c r="AA49" s="14"/>
      <c r="AB49" s="14"/>
      <c r="AC49" s="14"/>
      <c r="AD49" s="14"/>
      <c r="AE49" s="14"/>
      <c r="AF49" s="12"/>
      <c r="AG49" s="12"/>
      <c r="AH49" s="12"/>
      <c r="AI49" s="12"/>
      <c r="AJ49" s="12" t="s">
        <v>310</v>
      </c>
      <c r="AK49" s="19"/>
      <c r="AL49" s="19"/>
      <c r="AM49" s="10">
        <f t="shared" si="9"/>
        <v>2</v>
      </c>
      <c r="AN49" s="10">
        <f t="shared" si="10"/>
        <v>0</v>
      </c>
      <c r="AO49" s="10">
        <f t="shared" si="11"/>
        <v>0</v>
      </c>
      <c r="AP49" s="18">
        <v>8</v>
      </c>
    </row>
    <row r="50" spans="1:42" s="18" customFormat="1" ht="15">
      <c r="A50"/>
      <c r="B50" s="10">
        <v>1</v>
      </c>
      <c r="C50" s="10">
        <v>2</v>
      </c>
      <c r="D50" s="10" t="s">
        <v>266</v>
      </c>
      <c r="E50" s="10" t="s">
        <v>267</v>
      </c>
      <c r="F50" s="63" t="str">
        <f t="shared" si="6"/>
        <v>Vũ</v>
      </c>
      <c r="G50" s="63" t="str">
        <f t="shared" si="7"/>
        <v>Thị</v>
      </c>
      <c r="H50" s="63" t="str">
        <f t="shared" si="8"/>
        <v>Hường</v>
      </c>
      <c r="I50" s="10"/>
      <c r="J50" s="10"/>
      <c r="K50" s="10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2"/>
      <c r="AG50" s="12"/>
      <c r="AH50" s="12"/>
      <c r="AI50" s="12"/>
      <c r="AJ50" s="12"/>
      <c r="AK50" s="10"/>
      <c r="AL50" s="10"/>
      <c r="AM50" s="10">
        <f t="shared" si="9"/>
        <v>0</v>
      </c>
      <c r="AN50" s="10">
        <f t="shared" si="10"/>
        <v>0</v>
      </c>
      <c r="AO50" s="10">
        <f t="shared" si="11"/>
        <v>0</v>
      </c>
      <c r="AP50">
        <v>10</v>
      </c>
    </row>
    <row r="51" spans="1:42" s="18" customFormat="1" ht="15">
      <c r="A51" s="46"/>
      <c r="B51" s="47">
        <v>18</v>
      </c>
      <c r="C51" s="44">
        <v>86</v>
      </c>
      <c r="D51" s="47" t="s">
        <v>324</v>
      </c>
      <c r="E51" s="47" t="s">
        <v>238</v>
      </c>
      <c r="F51" s="63" t="str">
        <f t="shared" si="6"/>
        <v>Ngô</v>
      </c>
      <c r="G51" s="63" t="str">
        <f t="shared" si="7"/>
        <v>Bá</v>
      </c>
      <c r="H51" s="63" t="str">
        <f t="shared" si="8"/>
        <v>Huy</v>
      </c>
      <c r="I51" s="47"/>
      <c r="J51" s="47"/>
      <c r="K51" s="47"/>
      <c r="L51" s="43"/>
      <c r="M51" s="43"/>
      <c r="N51" s="43"/>
      <c r="O51" s="43"/>
      <c r="P51" s="43"/>
      <c r="Q51" s="43"/>
      <c r="R51" s="43" t="s">
        <v>310</v>
      </c>
      <c r="S51" s="43"/>
      <c r="T51" s="43"/>
      <c r="U51" s="43" t="s">
        <v>310</v>
      </c>
      <c r="V51" s="43"/>
      <c r="W51" s="43" t="s">
        <v>352</v>
      </c>
      <c r="X51" s="43"/>
      <c r="Y51" s="43"/>
      <c r="Z51" s="43"/>
      <c r="AA51" s="43"/>
      <c r="AB51" s="43"/>
      <c r="AC51" s="43"/>
      <c r="AD51" s="43" t="s">
        <v>310</v>
      </c>
      <c r="AE51" s="43"/>
      <c r="AF51" s="45"/>
      <c r="AG51" s="45"/>
      <c r="AH51" s="45"/>
      <c r="AI51" s="45"/>
      <c r="AJ51" s="45" t="s">
        <v>310</v>
      </c>
      <c r="AK51" s="47"/>
      <c r="AL51" s="47"/>
      <c r="AM51" s="10">
        <f t="shared" si="9"/>
        <v>4</v>
      </c>
      <c r="AN51" s="10">
        <f t="shared" si="10"/>
        <v>1</v>
      </c>
      <c r="AO51" s="10">
        <f t="shared" si="11"/>
        <v>0</v>
      </c>
      <c r="AP51" s="46">
        <v>6</v>
      </c>
    </row>
    <row r="52" spans="1:42" ht="15">
      <c r="B52" s="10">
        <v>15</v>
      </c>
      <c r="C52" s="10">
        <v>72</v>
      </c>
      <c r="D52" s="10" t="s">
        <v>304</v>
      </c>
      <c r="E52" s="10" t="s">
        <v>241</v>
      </c>
      <c r="F52" s="63" t="str">
        <f t="shared" si="6"/>
        <v>Nguyễn</v>
      </c>
      <c r="G52" s="63" t="str">
        <f t="shared" si="7"/>
        <v>Quang</v>
      </c>
      <c r="H52" s="63" t="str">
        <f t="shared" si="8"/>
        <v>Huy</v>
      </c>
      <c r="I52" s="10"/>
      <c r="J52" s="10"/>
      <c r="K52" s="10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 t="s">
        <v>310</v>
      </c>
      <c r="X52" s="14"/>
      <c r="Y52" s="14" t="s">
        <v>352</v>
      </c>
      <c r="Z52" s="14"/>
      <c r="AA52" s="14" t="s">
        <v>310</v>
      </c>
      <c r="AB52" s="14"/>
      <c r="AC52" s="14"/>
      <c r="AD52" s="14" t="s">
        <v>352</v>
      </c>
      <c r="AE52" s="14"/>
      <c r="AF52" s="12"/>
      <c r="AG52" s="12"/>
      <c r="AH52" s="12" t="s">
        <v>310</v>
      </c>
      <c r="AI52" s="12"/>
      <c r="AJ52" s="12"/>
      <c r="AK52" s="10"/>
      <c r="AL52" s="10"/>
      <c r="AM52" s="10">
        <f t="shared" si="9"/>
        <v>3</v>
      </c>
      <c r="AN52" s="10">
        <f t="shared" si="10"/>
        <v>2</v>
      </c>
      <c r="AO52" s="10">
        <f t="shared" si="11"/>
        <v>0</v>
      </c>
      <c r="AP52" s="18">
        <v>7</v>
      </c>
    </row>
    <row r="53" spans="1:42" ht="15">
      <c r="B53" s="10">
        <v>9</v>
      </c>
      <c r="C53" s="10">
        <v>41</v>
      </c>
      <c r="D53" s="10" t="s">
        <v>276</v>
      </c>
      <c r="E53" s="10" t="s">
        <v>241</v>
      </c>
      <c r="F53" s="63" t="str">
        <f t="shared" si="6"/>
        <v>Trần</v>
      </c>
      <c r="G53" s="63" t="str">
        <f t="shared" si="7"/>
        <v>Thị</v>
      </c>
      <c r="H53" s="63" t="str">
        <f t="shared" si="8"/>
        <v>Huyền</v>
      </c>
      <c r="I53" s="10"/>
      <c r="J53" s="10"/>
      <c r="K53" s="10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 t="s">
        <v>352</v>
      </c>
      <c r="AE53" s="14"/>
      <c r="AF53" s="43" t="s">
        <v>356</v>
      </c>
      <c r="AG53" s="12"/>
      <c r="AH53" s="12"/>
      <c r="AI53" s="12"/>
      <c r="AJ53" s="12"/>
      <c r="AK53" s="10"/>
      <c r="AL53" s="10"/>
      <c r="AM53" s="10">
        <f t="shared" si="9"/>
        <v>0</v>
      </c>
      <c r="AN53" s="10">
        <f t="shared" si="10"/>
        <v>1</v>
      </c>
      <c r="AO53" s="10">
        <f t="shared" si="11"/>
        <v>1</v>
      </c>
      <c r="AP53" s="18">
        <v>9</v>
      </c>
    </row>
    <row r="54" spans="1:42" ht="15">
      <c r="B54" s="10">
        <v>3</v>
      </c>
      <c r="C54" s="10">
        <v>11</v>
      </c>
      <c r="D54" s="10" t="s">
        <v>245</v>
      </c>
      <c r="E54" s="10" t="s">
        <v>231</v>
      </c>
      <c r="F54" s="63" t="str">
        <f t="shared" si="6"/>
        <v>Nguyễn</v>
      </c>
      <c r="G54" s="63" t="str">
        <f t="shared" si="7"/>
        <v>Văn</v>
      </c>
      <c r="H54" s="63" t="str">
        <f t="shared" si="8"/>
        <v>Khang</v>
      </c>
      <c r="I54" s="10"/>
      <c r="J54" s="10"/>
      <c r="K54" s="10"/>
      <c r="M54" s="14"/>
      <c r="N54" s="14"/>
      <c r="O54" s="14"/>
      <c r="P54" s="14" t="s">
        <v>310</v>
      </c>
      <c r="Q54" s="14"/>
      <c r="R54" s="14"/>
      <c r="S54" s="14"/>
      <c r="T54" s="14"/>
      <c r="U54" s="14"/>
      <c r="V54" s="14"/>
      <c r="W54" s="14" t="s">
        <v>352</v>
      </c>
      <c r="X54" s="14"/>
      <c r="Y54" s="14" t="s">
        <v>352</v>
      </c>
      <c r="Z54" s="14"/>
      <c r="AA54" s="14"/>
      <c r="AB54" s="14"/>
      <c r="AC54" s="14"/>
      <c r="AD54" s="14"/>
      <c r="AE54" s="14"/>
      <c r="AF54" s="12"/>
      <c r="AG54" s="12"/>
      <c r="AH54" s="12"/>
      <c r="AI54" s="12"/>
      <c r="AJ54" s="12"/>
      <c r="AK54" s="10"/>
      <c r="AL54" s="10"/>
      <c r="AM54" s="10">
        <f t="shared" si="9"/>
        <v>1</v>
      </c>
      <c r="AN54" s="10">
        <f t="shared" si="10"/>
        <v>2</v>
      </c>
      <c r="AO54" s="10">
        <f t="shared" si="11"/>
        <v>0</v>
      </c>
      <c r="AP54" s="41">
        <v>9</v>
      </c>
    </row>
    <row r="55" spans="1:42" ht="15">
      <c r="A55" s="48"/>
      <c r="B55" s="44">
        <v>21</v>
      </c>
      <c r="C55" s="44">
        <v>100</v>
      </c>
      <c r="D55" s="44" t="s">
        <v>109</v>
      </c>
      <c r="E55" s="44" t="s">
        <v>270</v>
      </c>
      <c r="F55" s="63" t="str">
        <f t="shared" si="6"/>
        <v>Trần</v>
      </c>
      <c r="G55" s="63" t="str">
        <f t="shared" si="7"/>
        <v>Thị</v>
      </c>
      <c r="H55" s="63" t="str">
        <f t="shared" si="8"/>
        <v>Lan</v>
      </c>
      <c r="I55" s="44"/>
      <c r="J55" s="44"/>
      <c r="K55" s="44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  <c r="AA55" s="43"/>
      <c r="AB55" s="43"/>
      <c r="AC55" s="43"/>
      <c r="AD55" s="43"/>
      <c r="AE55" s="43"/>
      <c r="AF55" s="45"/>
      <c r="AG55" s="45"/>
      <c r="AH55" s="45"/>
      <c r="AI55" s="45"/>
      <c r="AJ55" s="45"/>
      <c r="AK55" s="44"/>
      <c r="AL55" s="44"/>
      <c r="AM55" s="10">
        <f t="shared" si="9"/>
        <v>0</v>
      </c>
      <c r="AN55" s="10">
        <f t="shared" si="10"/>
        <v>0</v>
      </c>
      <c r="AO55" s="10">
        <f t="shared" si="11"/>
        <v>0</v>
      </c>
      <c r="AP55" s="48">
        <v>10</v>
      </c>
    </row>
    <row r="56" spans="1:42" ht="19.899999999999999" customHeight="1">
      <c r="A56" s="18" t="s">
        <v>321</v>
      </c>
      <c r="B56" s="19">
        <v>6</v>
      </c>
      <c r="C56" s="10">
        <v>25</v>
      </c>
      <c r="D56" s="19" t="s">
        <v>258</v>
      </c>
      <c r="E56" s="19" t="s">
        <v>241</v>
      </c>
      <c r="F56" s="63" t="str">
        <f t="shared" si="6"/>
        <v>Doãn</v>
      </c>
      <c r="G56" s="63" t="str">
        <f t="shared" si="7"/>
        <v>Thị Kim</v>
      </c>
      <c r="H56" s="63" t="str">
        <f t="shared" si="8"/>
        <v>Liên</v>
      </c>
      <c r="I56" s="19"/>
      <c r="J56" s="19"/>
      <c r="K56" s="19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 t="s">
        <v>352</v>
      </c>
      <c r="AE56" s="14"/>
      <c r="AF56" s="12"/>
      <c r="AG56" s="12"/>
      <c r="AH56" s="12"/>
      <c r="AI56" s="12"/>
      <c r="AJ56" s="12"/>
      <c r="AK56" s="19"/>
      <c r="AL56" s="19"/>
      <c r="AM56" s="10">
        <f t="shared" si="9"/>
        <v>0</v>
      </c>
      <c r="AN56" s="10">
        <f t="shared" si="10"/>
        <v>1</v>
      </c>
      <c r="AO56" s="10">
        <f t="shared" si="11"/>
        <v>0</v>
      </c>
      <c r="AP56" s="18">
        <v>10</v>
      </c>
    </row>
    <row r="57" spans="1:42" s="18" customFormat="1" ht="15">
      <c r="B57" s="19">
        <v>12</v>
      </c>
      <c r="C57" s="10">
        <v>57</v>
      </c>
      <c r="D57" s="19" t="s">
        <v>291</v>
      </c>
      <c r="E57" s="19" t="s">
        <v>260</v>
      </c>
      <c r="F57" s="63" t="str">
        <f t="shared" si="6"/>
        <v>Hoàng</v>
      </c>
      <c r="G57" s="63" t="str">
        <f t="shared" si="7"/>
        <v>Thu</v>
      </c>
      <c r="H57" s="63" t="str">
        <f t="shared" si="8"/>
        <v>Liên</v>
      </c>
      <c r="I57" s="19"/>
      <c r="J57" s="19"/>
      <c r="K57" s="19"/>
      <c r="L57" s="14"/>
      <c r="M57" s="14"/>
      <c r="N57" s="14"/>
      <c r="O57" s="14"/>
      <c r="P57" s="14"/>
      <c r="Q57" s="14"/>
      <c r="R57" s="14"/>
      <c r="S57" s="14" t="s">
        <v>310</v>
      </c>
      <c r="T57" s="14"/>
      <c r="U57" s="14"/>
      <c r="V57" s="14"/>
      <c r="W57" s="14"/>
      <c r="X57" s="14"/>
      <c r="Y57" s="14"/>
      <c r="Z57" s="14" t="s">
        <v>352</v>
      </c>
      <c r="AA57" s="14" t="s">
        <v>352</v>
      </c>
      <c r="AB57" s="14"/>
      <c r="AC57" s="14"/>
      <c r="AD57" s="14" t="s">
        <v>310</v>
      </c>
      <c r="AE57" s="14"/>
      <c r="AF57" s="12"/>
      <c r="AG57" s="12" t="s">
        <v>310</v>
      </c>
      <c r="AH57" s="12"/>
      <c r="AI57" s="12" t="s">
        <v>310</v>
      </c>
      <c r="AJ57" s="12" t="s">
        <v>310</v>
      </c>
      <c r="AK57" s="19" t="s">
        <v>310</v>
      </c>
      <c r="AL57" s="19"/>
      <c r="AM57" s="10">
        <f t="shared" si="9"/>
        <v>6</v>
      </c>
      <c r="AN57" s="10">
        <f t="shared" si="10"/>
        <v>2</v>
      </c>
      <c r="AO57" s="10">
        <f t="shared" si="11"/>
        <v>0</v>
      </c>
      <c r="AP57" s="18">
        <v>4</v>
      </c>
    </row>
    <row r="58" spans="1:42" s="18" customFormat="1" ht="15">
      <c r="A58" t="s">
        <v>320</v>
      </c>
      <c r="B58" s="10">
        <v>5</v>
      </c>
      <c r="C58" s="10">
        <v>20</v>
      </c>
      <c r="D58" s="10" t="s">
        <v>254</v>
      </c>
      <c r="E58" s="10" t="s">
        <v>241</v>
      </c>
      <c r="F58" s="63" t="str">
        <f t="shared" si="6"/>
        <v>Nguyễn</v>
      </c>
      <c r="G58" s="63" t="str">
        <f t="shared" si="7"/>
        <v>Thùy</v>
      </c>
      <c r="H58" s="63" t="str">
        <f t="shared" si="8"/>
        <v>Linh</v>
      </c>
      <c r="I58" s="10"/>
      <c r="J58" s="10"/>
      <c r="K58" s="10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2"/>
      <c r="AG58" s="12"/>
      <c r="AH58" s="12"/>
      <c r="AI58" s="12"/>
      <c r="AJ58" s="12"/>
      <c r="AK58" s="10"/>
      <c r="AL58" s="10"/>
      <c r="AM58" s="10">
        <f t="shared" si="9"/>
        <v>0</v>
      </c>
      <c r="AN58" s="10">
        <f t="shared" si="10"/>
        <v>0</v>
      </c>
      <c r="AO58" s="10">
        <f t="shared" si="11"/>
        <v>0</v>
      </c>
      <c r="AP58" s="18">
        <v>10</v>
      </c>
    </row>
    <row r="59" spans="1:42" s="18" customFormat="1" ht="15">
      <c r="B59" s="19">
        <v>10</v>
      </c>
      <c r="C59" s="10">
        <v>48</v>
      </c>
      <c r="D59" s="19" t="s">
        <v>283</v>
      </c>
      <c r="E59" s="19" t="s">
        <v>267</v>
      </c>
      <c r="F59" s="63" t="str">
        <f t="shared" si="6"/>
        <v>Vũ</v>
      </c>
      <c r="G59" s="63" t="str">
        <f t="shared" si="7"/>
        <v>Diệu</v>
      </c>
      <c r="H59" s="63" t="str">
        <f t="shared" si="8"/>
        <v>Linh</v>
      </c>
      <c r="I59" s="19"/>
      <c r="J59" s="19"/>
      <c r="K59" s="19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 t="s">
        <v>310</v>
      </c>
      <c r="X59" s="14"/>
      <c r="Y59" s="14"/>
      <c r="Z59" s="14"/>
      <c r="AA59" s="14"/>
      <c r="AB59" s="14"/>
      <c r="AC59" s="14"/>
      <c r="AD59" s="14"/>
      <c r="AE59" s="14"/>
      <c r="AF59" s="12"/>
      <c r="AG59" s="12"/>
      <c r="AH59" s="12" t="s">
        <v>310</v>
      </c>
      <c r="AI59" s="12"/>
      <c r="AJ59" s="12" t="s">
        <v>310</v>
      </c>
      <c r="AK59" s="19"/>
      <c r="AL59" s="19"/>
      <c r="AM59" s="10">
        <f t="shared" si="9"/>
        <v>3</v>
      </c>
      <c r="AN59" s="10">
        <f t="shared" si="10"/>
        <v>0</v>
      </c>
      <c r="AO59" s="10">
        <f t="shared" si="11"/>
        <v>0</v>
      </c>
      <c r="AP59" s="18">
        <v>7</v>
      </c>
    </row>
    <row r="60" spans="1:42" s="18" customFormat="1" ht="17.25" customHeight="1">
      <c r="A60" s="48" t="s">
        <v>330</v>
      </c>
      <c r="B60" s="44">
        <v>19</v>
      </c>
      <c r="C60" s="44">
        <v>89</v>
      </c>
      <c r="D60" s="44" t="s">
        <v>378</v>
      </c>
      <c r="E60" s="44" t="s">
        <v>231</v>
      </c>
      <c r="F60" s="63" t="str">
        <f t="shared" si="6"/>
        <v>Vũ</v>
      </c>
      <c r="G60" s="63" t="str">
        <f t="shared" si="7"/>
        <v>Quang</v>
      </c>
      <c r="H60" s="63" t="str">
        <f t="shared" si="8"/>
        <v>Linh</v>
      </c>
      <c r="I60" s="44"/>
      <c r="J60" s="44"/>
      <c r="K60" s="44"/>
      <c r="L60" s="43"/>
      <c r="M60" s="43"/>
      <c r="N60" s="43"/>
      <c r="O60" s="43"/>
      <c r="P60" s="43"/>
      <c r="Q60" s="43"/>
      <c r="R60" s="43" t="s">
        <v>310</v>
      </c>
      <c r="S60" s="43"/>
      <c r="T60" s="43"/>
      <c r="U60" s="43"/>
      <c r="V60" s="43"/>
      <c r="W60" s="43" t="s">
        <v>352</v>
      </c>
      <c r="X60" s="43" t="s">
        <v>352</v>
      </c>
      <c r="Y60" s="43"/>
      <c r="Z60" s="43"/>
      <c r="AA60" s="43"/>
      <c r="AB60" s="43"/>
      <c r="AC60" s="43"/>
      <c r="AD60" s="43"/>
      <c r="AE60" s="43"/>
      <c r="AF60" s="45"/>
      <c r="AG60" s="45"/>
      <c r="AH60" s="45"/>
      <c r="AI60" s="45" t="s">
        <v>310</v>
      </c>
      <c r="AJ60" s="45"/>
      <c r="AK60" s="44" t="s">
        <v>310</v>
      </c>
      <c r="AL60" s="44"/>
      <c r="AM60" s="10">
        <f t="shared" si="9"/>
        <v>3</v>
      </c>
      <c r="AN60" s="10">
        <f t="shared" si="10"/>
        <v>2</v>
      </c>
      <c r="AO60" s="10">
        <f t="shared" si="11"/>
        <v>0</v>
      </c>
      <c r="AP60" s="48">
        <v>7</v>
      </c>
    </row>
    <row r="61" spans="1:42" s="18" customFormat="1" ht="17.25" customHeight="1">
      <c r="B61" s="19">
        <v>10</v>
      </c>
      <c r="C61" s="10">
        <v>45</v>
      </c>
      <c r="D61" s="19" t="s">
        <v>280</v>
      </c>
      <c r="E61" s="19" t="s">
        <v>267</v>
      </c>
      <c r="F61" s="63" t="str">
        <f t="shared" si="6"/>
        <v>Vũ</v>
      </c>
      <c r="G61" s="63" t="str">
        <f t="shared" si="7"/>
        <v>Thùy</v>
      </c>
      <c r="H61" s="63" t="str">
        <f t="shared" si="8"/>
        <v>Linh</v>
      </c>
      <c r="I61" s="19"/>
      <c r="J61" s="19"/>
      <c r="K61" s="19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 t="s">
        <v>310</v>
      </c>
      <c r="X61" s="14"/>
      <c r="Y61" s="14"/>
      <c r="Z61" s="14"/>
      <c r="AA61" s="14"/>
      <c r="AB61" s="14"/>
      <c r="AC61" s="14"/>
      <c r="AD61" s="14"/>
      <c r="AE61" s="14"/>
      <c r="AF61" s="12"/>
      <c r="AG61" s="12"/>
      <c r="AH61" s="12"/>
      <c r="AI61" s="12"/>
      <c r="AJ61" s="12" t="s">
        <v>310</v>
      </c>
      <c r="AK61" s="19"/>
      <c r="AL61" s="19"/>
      <c r="AM61" s="10">
        <f t="shared" si="9"/>
        <v>2</v>
      </c>
      <c r="AN61" s="10">
        <f t="shared" si="10"/>
        <v>0</v>
      </c>
      <c r="AO61" s="10">
        <f t="shared" si="11"/>
        <v>0</v>
      </c>
      <c r="AP61" s="18">
        <v>8</v>
      </c>
    </row>
    <row r="62" spans="1:42" ht="15">
      <c r="A62" s="18"/>
      <c r="B62" s="19">
        <v>4</v>
      </c>
      <c r="C62" s="10">
        <v>19</v>
      </c>
      <c r="D62" s="19" t="s">
        <v>253</v>
      </c>
      <c r="E62" s="19" t="s">
        <v>238</v>
      </c>
      <c r="F62" s="63" t="str">
        <f t="shared" si="6"/>
        <v>Phạm</v>
      </c>
      <c r="G62" s="63" t="str">
        <f t="shared" si="7"/>
        <v>Thị</v>
      </c>
      <c r="H62" s="63" t="str">
        <f t="shared" si="8"/>
        <v>Loan</v>
      </c>
      <c r="I62" s="19"/>
      <c r="J62" s="19"/>
      <c r="K62" s="19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2"/>
      <c r="AG62" s="12"/>
      <c r="AH62" s="12"/>
      <c r="AI62" s="12"/>
      <c r="AJ62" s="12"/>
      <c r="AK62" s="19"/>
      <c r="AL62" s="19"/>
      <c r="AM62" s="10">
        <f t="shared" si="9"/>
        <v>0</v>
      </c>
      <c r="AN62" s="10">
        <f t="shared" si="10"/>
        <v>0</v>
      </c>
      <c r="AO62" s="10">
        <f t="shared" si="11"/>
        <v>0</v>
      </c>
      <c r="AP62" s="18">
        <v>10</v>
      </c>
    </row>
    <row r="63" spans="1:42" ht="15">
      <c r="B63" s="10">
        <v>11</v>
      </c>
      <c r="C63" s="10">
        <v>50</v>
      </c>
      <c r="D63" s="10" t="s">
        <v>285</v>
      </c>
      <c r="E63" s="10" t="s">
        <v>231</v>
      </c>
      <c r="F63" s="63" t="str">
        <f t="shared" si="6"/>
        <v>Đỗ</v>
      </c>
      <c r="G63" s="63" t="str">
        <f t="shared" si="7"/>
        <v>Phi</v>
      </c>
      <c r="H63" s="63" t="str">
        <f t="shared" si="8"/>
        <v>Long</v>
      </c>
      <c r="I63" s="10"/>
      <c r="J63" s="10"/>
      <c r="K63" s="10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 t="s">
        <v>310</v>
      </c>
      <c r="AA63" s="14"/>
      <c r="AB63" s="14"/>
      <c r="AC63" s="14"/>
      <c r="AD63" s="14"/>
      <c r="AE63" s="14"/>
      <c r="AF63" s="12"/>
      <c r="AG63" s="12"/>
      <c r="AH63" s="12"/>
      <c r="AI63" s="12"/>
      <c r="AJ63" s="12"/>
      <c r="AK63" s="10"/>
      <c r="AL63" s="10"/>
      <c r="AM63" s="10">
        <f t="shared" si="9"/>
        <v>1</v>
      </c>
      <c r="AN63" s="10">
        <f t="shared" si="10"/>
        <v>0</v>
      </c>
      <c r="AO63" s="10">
        <f t="shared" si="11"/>
        <v>0</v>
      </c>
      <c r="AP63" s="18">
        <v>9</v>
      </c>
    </row>
    <row r="64" spans="1:42" ht="15">
      <c r="A64" s="18" t="s">
        <v>319</v>
      </c>
      <c r="B64" s="19">
        <v>12</v>
      </c>
      <c r="C64" s="10">
        <v>54</v>
      </c>
      <c r="D64" s="19" t="s">
        <v>288</v>
      </c>
      <c r="E64" s="19" t="s">
        <v>231</v>
      </c>
      <c r="F64" s="63" t="str">
        <f t="shared" si="6"/>
        <v>Lê</v>
      </c>
      <c r="G64" s="63" t="str">
        <f t="shared" si="7"/>
        <v>Hoàng</v>
      </c>
      <c r="H64" s="63" t="str">
        <f t="shared" si="8"/>
        <v>Long</v>
      </c>
      <c r="I64" s="19"/>
      <c r="J64" s="19"/>
      <c r="K64" s="19"/>
      <c r="M64" s="14"/>
      <c r="N64" s="14"/>
      <c r="O64" s="14"/>
      <c r="P64" s="14"/>
      <c r="Q64" s="14"/>
      <c r="R64" s="14" t="s">
        <v>310</v>
      </c>
      <c r="S64" s="14"/>
      <c r="T64" s="14"/>
      <c r="U64" s="14"/>
      <c r="V64" s="14"/>
      <c r="W64" s="14"/>
      <c r="X64" s="14" t="s">
        <v>352</v>
      </c>
      <c r="Y64" s="14"/>
      <c r="Z64" s="14"/>
      <c r="AA64" s="14" t="s">
        <v>310</v>
      </c>
      <c r="AB64" s="14"/>
      <c r="AC64" s="14"/>
      <c r="AD64" s="14"/>
      <c r="AE64" s="14"/>
      <c r="AF64" s="14" t="s">
        <v>352</v>
      </c>
      <c r="AG64" s="14" t="s">
        <v>310</v>
      </c>
      <c r="AH64" s="12"/>
      <c r="AI64" s="12"/>
      <c r="AJ64" s="12"/>
      <c r="AK64" s="19" t="s">
        <v>310</v>
      </c>
      <c r="AL64" s="19"/>
      <c r="AM64" s="10">
        <f t="shared" si="9"/>
        <v>4</v>
      </c>
      <c r="AN64" s="10">
        <f t="shared" si="10"/>
        <v>2</v>
      </c>
      <c r="AO64" s="10">
        <f t="shared" si="11"/>
        <v>0</v>
      </c>
      <c r="AP64" s="18">
        <v>6</v>
      </c>
    </row>
    <row r="65" spans="1:42" ht="15">
      <c r="A65" s="18"/>
      <c r="B65" s="19">
        <v>6</v>
      </c>
      <c r="C65" s="10">
        <v>27</v>
      </c>
      <c r="D65" s="19" t="s">
        <v>261</v>
      </c>
      <c r="E65" s="19" t="s">
        <v>260</v>
      </c>
      <c r="F65" s="63" t="str">
        <f t="shared" si="6"/>
        <v>Nguyễn</v>
      </c>
      <c r="G65" s="63" t="str">
        <f t="shared" si="7"/>
        <v>Tiến</v>
      </c>
      <c r="H65" s="63" t="str">
        <f t="shared" si="8"/>
        <v>Mạnh</v>
      </c>
      <c r="I65" s="19"/>
      <c r="J65" s="19"/>
      <c r="K65" s="19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2"/>
      <c r="AG65" s="12"/>
      <c r="AH65" s="12"/>
      <c r="AI65" s="12"/>
      <c r="AJ65" s="12"/>
      <c r="AK65" s="19"/>
      <c r="AL65" s="19"/>
      <c r="AM65" s="10">
        <f t="shared" si="9"/>
        <v>0</v>
      </c>
      <c r="AN65" s="10">
        <f t="shared" si="10"/>
        <v>0</v>
      </c>
      <c r="AO65" s="10">
        <f t="shared" si="11"/>
        <v>0</v>
      </c>
      <c r="AP65" s="18">
        <v>10</v>
      </c>
    </row>
    <row r="66" spans="1:42" ht="15">
      <c r="A66" s="18"/>
      <c r="B66" s="19">
        <v>8</v>
      </c>
      <c r="C66" s="10">
        <v>35</v>
      </c>
      <c r="D66" s="19" t="s">
        <v>272</v>
      </c>
      <c r="E66" s="19" t="s">
        <v>241</v>
      </c>
      <c r="F66" s="63" t="str">
        <f t="shared" si="6"/>
        <v>Bùi</v>
      </c>
      <c r="G66" s="63" t="str">
        <f t="shared" si="7"/>
        <v>Tuấn</v>
      </c>
      <c r="H66" s="63" t="str">
        <f t="shared" si="8"/>
        <v>Minh</v>
      </c>
      <c r="I66" s="19"/>
      <c r="J66" s="19"/>
      <c r="K66" s="19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 t="s">
        <v>352</v>
      </c>
      <c r="X66" s="14"/>
      <c r="Y66" s="14"/>
      <c r="Z66" s="14"/>
      <c r="AA66" s="14"/>
      <c r="AB66" s="14"/>
      <c r="AC66" s="14"/>
      <c r="AD66" s="14"/>
      <c r="AE66" s="14"/>
      <c r="AF66" s="12"/>
      <c r="AG66" s="12"/>
      <c r="AH66" s="12"/>
      <c r="AI66" s="12"/>
      <c r="AJ66" s="12"/>
      <c r="AK66" s="19"/>
      <c r="AL66" s="19"/>
      <c r="AM66" s="10">
        <f t="shared" si="9"/>
        <v>0</v>
      </c>
      <c r="AN66" s="10">
        <f t="shared" si="10"/>
        <v>1</v>
      </c>
      <c r="AO66" s="10">
        <f t="shared" si="11"/>
        <v>0</v>
      </c>
      <c r="AP66" s="18">
        <v>10</v>
      </c>
    </row>
    <row r="67" spans="1:42" s="18" customFormat="1" ht="15">
      <c r="A67" s="18" t="s">
        <v>344</v>
      </c>
      <c r="B67" s="19">
        <v>16</v>
      </c>
      <c r="C67" s="10">
        <v>74</v>
      </c>
      <c r="D67" s="19" t="s">
        <v>306</v>
      </c>
      <c r="E67" s="19" t="s">
        <v>238</v>
      </c>
      <c r="F67" s="63" t="str">
        <f t="shared" ref="F67:F87" si="12">LEFT(D67,FIND(" ",D67,1)-1)</f>
        <v>Đỗ</v>
      </c>
      <c r="G67" s="63" t="str">
        <f t="shared" ref="G67:G87" si="13">TRIM(REPLACE(LEFT(D67,FIND("*",SUBSTITUTE(D67," ","*",LEN(D67)-LEN(SUBSTITUTE(D67," ",""))))-1),1,FIND(" ",D67,1)-1,""))</f>
        <v>Công</v>
      </c>
      <c r="H67" s="63" t="str">
        <f t="shared" ref="H67:H87" si="14">RIGHT(D67,LEN(D67)-FIND("*",SUBSTITUTE(D67," ","*",LEN(D67)-LEN(SUBSTITUTE(D67," ","")))))</f>
        <v>Minh</v>
      </c>
      <c r="I67" s="20"/>
      <c r="J67" s="20"/>
      <c r="K67" s="20"/>
      <c r="L67" s="14"/>
      <c r="M67" s="14"/>
      <c r="N67" s="14"/>
      <c r="O67" s="14"/>
      <c r="P67" s="14"/>
      <c r="Q67" s="14"/>
      <c r="R67" s="14"/>
      <c r="S67" s="14" t="s">
        <v>355</v>
      </c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 t="s">
        <v>310</v>
      </c>
      <c r="AE67" s="14"/>
      <c r="AF67" s="12"/>
      <c r="AG67" s="12" t="s">
        <v>310</v>
      </c>
      <c r="AH67" s="12"/>
      <c r="AI67" s="12"/>
      <c r="AJ67" s="12"/>
      <c r="AK67" s="19"/>
      <c r="AL67" s="19"/>
      <c r="AM67" s="10">
        <f t="shared" ref="AM67:AM87" si="15">COUNTIF(I67:AL67,"=V")</f>
        <v>2</v>
      </c>
      <c r="AN67" s="10">
        <f t="shared" ref="AN67:AN87" si="16">COUNTIF(J67:AM67,"=M(-0.5)")</f>
        <v>0</v>
      </c>
      <c r="AO67" s="10">
        <f t="shared" ref="AO67:AO87" si="17">COUNTIF(K67:AN67,"=M(-1)")</f>
        <v>0</v>
      </c>
      <c r="AP67" s="18">
        <v>8</v>
      </c>
    </row>
    <row r="68" spans="1:42" s="18" customFormat="1" ht="15">
      <c r="A68" s="18" t="s">
        <v>328</v>
      </c>
      <c r="B68" s="19">
        <v>8</v>
      </c>
      <c r="C68" s="10">
        <v>34</v>
      </c>
      <c r="D68" s="19" t="s">
        <v>271</v>
      </c>
      <c r="E68" s="19" t="s">
        <v>32</v>
      </c>
      <c r="F68" s="63" t="str">
        <f t="shared" si="12"/>
        <v>Đồng</v>
      </c>
      <c r="G68" s="63" t="str">
        <f t="shared" si="13"/>
        <v>Quang</v>
      </c>
      <c r="H68" s="63" t="str">
        <f t="shared" si="14"/>
        <v>Minh</v>
      </c>
      <c r="I68" s="19"/>
      <c r="J68" s="19"/>
      <c r="K68" s="19"/>
      <c r="L68" s="14"/>
      <c r="M68" s="14"/>
      <c r="N68" s="14"/>
      <c r="O68" s="14"/>
      <c r="P68" s="14"/>
      <c r="Q68" s="14"/>
      <c r="R68" s="14"/>
      <c r="S68" s="14"/>
      <c r="T68" s="14"/>
      <c r="U68" s="14" t="s">
        <v>310</v>
      </c>
      <c r="V68" s="14"/>
      <c r="W68" s="14" t="s">
        <v>310</v>
      </c>
      <c r="X68" s="14"/>
      <c r="Y68" s="14"/>
      <c r="Z68" s="14" t="s">
        <v>310</v>
      </c>
      <c r="AA68" s="14" t="s">
        <v>310</v>
      </c>
      <c r="AB68" s="14"/>
      <c r="AC68" s="14"/>
      <c r="AD68" s="14"/>
      <c r="AE68" s="14"/>
      <c r="AF68" s="12" t="s">
        <v>310</v>
      </c>
      <c r="AG68" s="12"/>
      <c r="AH68" s="12"/>
      <c r="AI68" s="12"/>
      <c r="AJ68" s="12"/>
      <c r="AK68" s="19"/>
      <c r="AL68" s="19"/>
      <c r="AM68" s="10">
        <f t="shared" si="15"/>
        <v>5</v>
      </c>
      <c r="AN68" s="10">
        <f t="shared" si="16"/>
        <v>0</v>
      </c>
      <c r="AO68" s="10">
        <f t="shared" si="17"/>
        <v>0</v>
      </c>
      <c r="AP68" s="18">
        <v>5</v>
      </c>
    </row>
    <row r="69" spans="1:42" s="18" customFormat="1" ht="15">
      <c r="A69"/>
      <c r="B69" s="10">
        <v>15</v>
      </c>
      <c r="C69" s="10">
        <v>73</v>
      </c>
      <c r="D69" s="10" t="s">
        <v>305</v>
      </c>
      <c r="E69" s="10" t="s">
        <v>238</v>
      </c>
      <c r="F69" s="63" t="str">
        <f t="shared" si="12"/>
        <v>Hoàng</v>
      </c>
      <c r="G69" s="63" t="str">
        <f t="shared" si="13"/>
        <v>Công</v>
      </c>
      <c r="H69" s="63" t="str">
        <f t="shared" si="14"/>
        <v>Minh</v>
      </c>
      <c r="I69" s="17"/>
      <c r="J69" s="17"/>
      <c r="K69" s="17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2"/>
      <c r="AG69" s="12"/>
      <c r="AH69" s="12"/>
      <c r="AI69" s="12" t="s">
        <v>310</v>
      </c>
      <c r="AJ69" s="12"/>
      <c r="AK69" s="10"/>
      <c r="AL69" s="10"/>
      <c r="AM69" s="10">
        <f t="shared" si="15"/>
        <v>1</v>
      </c>
      <c r="AN69" s="10">
        <f t="shared" si="16"/>
        <v>0</v>
      </c>
      <c r="AO69" s="10">
        <f t="shared" si="17"/>
        <v>0</v>
      </c>
      <c r="AP69" s="18">
        <v>9</v>
      </c>
    </row>
    <row r="70" spans="1:42" s="18" customFormat="1" ht="15">
      <c r="A70" s="54"/>
      <c r="B70" s="43">
        <v>7</v>
      </c>
      <c r="C70" s="44">
        <v>31</v>
      </c>
      <c r="D70" s="43" t="s">
        <v>334</v>
      </c>
      <c r="E70" s="43"/>
      <c r="F70" s="63" t="str">
        <f t="shared" si="12"/>
        <v>Lê</v>
      </c>
      <c r="G70" s="63" t="str">
        <f t="shared" si="13"/>
        <v>Phương</v>
      </c>
      <c r="H70" s="63" t="str">
        <f t="shared" si="14"/>
        <v>Nam</v>
      </c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  <c r="AA70" s="43"/>
      <c r="AB70" s="43"/>
      <c r="AC70" s="43"/>
      <c r="AD70" s="14" t="s">
        <v>352</v>
      </c>
      <c r="AE70" s="43"/>
      <c r="AF70" s="45"/>
      <c r="AG70" s="45"/>
      <c r="AH70" s="45"/>
      <c r="AI70" s="45"/>
      <c r="AJ70" s="45"/>
      <c r="AK70" s="43"/>
      <c r="AL70" s="43"/>
      <c r="AM70" s="10">
        <f t="shared" si="15"/>
        <v>0</v>
      </c>
      <c r="AN70" s="10">
        <f t="shared" si="16"/>
        <v>1</v>
      </c>
      <c r="AO70" s="10">
        <f t="shared" si="17"/>
        <v>0</v>
      </c>
      <c r="AP70" s="54">
        <v>10</v>
      </c>
    </row>
    <row r="71" spans="1:42" s="18" customFormat="1" ht="15">
      <c r="A71" s="46" t="s">
        <v>347</v>
      </c>
      <c r="B71" s="47">
        <v>20</v>
      </c>
      <c r="C71" s="44">
        <v>94</v>
      </c>
      <c r="D71" s="47" t="s">
        <v>132</v>
      </c>
      <c r="E71" s="47" t="s">
        <v>270</v>
      </c>
      <c r="F71" s="63" t="str">
        <f t="shared" si="12"/>
        <v>Nguyễn</v>
      </c>
      <c r="G71" s="63" t="str">
        <f t="shared" si="13"/>
        <v>Hoài</v>
      </c>
      <c r="H71" s="63" t="str">
        <f t="shared" si="14"/>
        <v>Nam</v>
      </c>
      <c r="I71" s="47"/>
      <c r="J71" s="47"/>
      <c r="K71" s="47"/>
      <c r="L71" s="43"/>
      <c r="M71" s="43"/>
      <c r="N71" s="43"/>
      <c r="O71" s="43"/>
      <c r="P71" s="43" t="s">
        <v>310</v>
      </c>
      <c r="Q71" s="43"/>
      <c r="R71" s="43"/>
      <c r="S71" s="43"/>
      <c r="T71" s="43"/>
      <c r="U71" s="43"/>
      <c r="V71" s="43"/>
      <c r="W71" s="43" t="s">
        <v>310</v>
      </c>
      <c r="X71" s="43"/>
      <c r="Y71" s="43"/>
      <c r="Z71" s="43"/>
      <c r="AA71" s="43"/>
      <c r="AB71" s="43"/>
      <c r="AC71" s="43"/>
      <c r="AD71" s="43"/>
      <c r="AE71" s="43"/>
      <c r="AF71" s="45"/>
      <c r="AG71" s="45"/>
      <c r="AH71" s="45" t="s">
        <v>310</v>
      </c>
      <c r="AI71" s="45" t="s">
        <v>310</v>
      </c>
      <c r="AJ71" s="45"/>
      <c r="AK71" s="47"/>
      <c r="AL71" s="47"/>
      <c r="AM71" s="10">
        <f t="shared" si="15"/>
        <v>4</v>
      </c>
      <c r="AN71" s="10">
        <f t="shared" si="16"/>
        <v>0</v>
      </c>
      <c r="AO71" s="10">
        <f t="shared" si="17"/>
        <v>0</v>
      </c>
      <c r="AP71" s="46">
        <v>6</v>
      </c>
    </row>
    <row r="72" spans="1:42" ht="15">
      <c r="A72" t="s">
        <v>350</v>
      </c>
      <c r="B72" s="10">
        <v>13</v>
      </c>
      <c r="C72" s="10">
        <v>59</v>
      </c>
      <c r="D72" s="10" t="s">
        <v>292</v>
      </c>
      <c r="E72" s="10" t="s">
        <v>260</v>
      </c>
      <c r="F72" s="63" t="str">
        <f t="shared" si="12"/>
        <v>Nguyễn</v>
      </c>
      <c r="G72" s="63" t="str">
        <f t="shared" si="13"/>
        <v>Hữu</v>
      </c>
      <c r="H72" s="63" t="str">
        <f t="shared" si="14"/>
        <v>Nam</v>
      </c>
      <c r="I72" s="10"/>
      <c r="J72" s="10"/>
      <c r="K72" s="10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 t="s">
        <v>352</v>
      </c>
      <c r="Z72" s="14"/>
      <c r="AA72" s="14"/>
      <c r="AB72" s="14"/>
      <c r="AC72" s="14"/>
      <c r="AD72" s="14"/>
      <c r="AE72" s="14"/>
      <c r="AF72" s="12"/>
      <c r="AG72" s="12"/>
      <c r="AH72" s="12"/>
      <c r="AI72" s="12"/>
      <c r="AJ72" s="12"/>
      <c r="AK72" s="10"/>
      <c r="AL72" s="10"/>
      <c r="AM72" s="10">
        <f t="shared" si="15"/>
        <v>0</v>
      </c>
      <c r="AN72" s="10">
        <f t="shared" si="16"/>
        <v>1</v>
      </c>
      <c r="AO72" s="10">
        <f t="shared" si="17"/>
        <v>0</v>
      </c>
      <c r="AP72" s="18">
        <v>10</v>
      </c>
    </row>
    <row r="73" spans="1:42" ht="15">
      <c r="B73" s="10">
        <v>5</v>
      </c>
      <c r="C73" s="10">
        <v>21</v>
      </c>
      <c r="D73" s="10" t="s">
        <v>255</v>
      </c>
      <c r="E73" s="10" t="s">
        <v>231</v>
      </c>
      <c r="F73" s="63" t="str">
        <f t="shared" si="12"/>
        <v>Nguyễn</v>
      </c>
      <c r="G73" s="63" t="str">
        <f t="shared" si="13"/>
        <v>Thị</v>
      </c>
      <c r="H73" s="63" t="str">
        <f t="shared" si="14"/>
        <v>Ngát</v>
      </c>
      <c r="I73" s="10"/>
      <c r="J73" s="10"/>
      <c r="K73" s="10"/>
      <c r="M73" s="14"/>
      <c r="N73" s="14"/>
      <c r="O73" s="14"/>
      <c r="P73" s="14" t="s">
        <v>310</v>
      </c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 t="s">
        <v>310</v>
      </c>
      <c r="AB73" s="14"/>
      <c r="AC73" s="14"/>
      <c r="AD73" s="14" t="s">
        <v>310</v>
      </c>
      <c r="AE73" s="14"/>
      <c r="AF73" s="12"/>
      <c r="AG73" s="12"/>
      <c r="AH73" s="12"/>
      <c r="AI73" s="12" t="s">
        <v>310</v>
      </c>
      <c r="AJ73" s="12" t="s">
        <v>310</v>
      </c>
      <c r="AK73" s="10"/>
      <c r="AL73" s="10"/>
      <c r="AM73" s="10">
        <f t="shared" si="15"/>
        <v>5</v>
      </c>
      <c r="AN73" s="10">
        <f t="shared" si="16"/>
        <v>0</v>
      </c>
      <c r="AO73" s="10">
        <f t="shared" si="17"/>
        <v>0</v>
      </c>
      <c r="AP73" s="18">
        <v>5</v>
      </c>
    </row>
    <row r="74" spans="1:42" ht="15">
      <c r="A74" t="s">
        <v>357</v>
      </c>
      <c r="B74" s="16">
        <v>17</v>
      </c>
      <c r="C74" s="10">
        <v>80</v>
      </c>
      <c r="D74" s="16" t="s">
        <v>313</v>
      </c>
      <c r="E74" s="10" t="s">
        <v>27</v>
      </c>
      <c r="F74" s="63" t="str">
        <f t="shared" si="12"/>
        <v>Phan</v>
      </c>
      <c r="G74" s="63" t="str">
        <f t="shared" si="13"/>
        <v>Văn</v>
      </c>
      <c r="H74" s="63" t="str">
        <f t="shared" si="14"/>
        <v>Nhật</v>
      </c>
      <c r="I74" s="10"/>
      <c r="J74" s="10"/>
      <c r="K74" s="10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 t="s">
        <v>352</v>
      </c>
      <c r="X74" s="14"/>
      <c r="Y74" s="14"/>
      <c r="Z74" s="14" t="s">
        <v>352</v>
      </c>
      <c r="AA74" s="14"/>
      <c r="AB74" s="14"/>
      <c r="AC74" s="14"/>
      <c r="AD74" s="14"/>
      <c r="AE74" s="14"/>
      <c r="AF74" s="43" t="s">
        <v>356</v>
      </c>
      <c r="AG74" s="12"/>
      <c r="AH74" s="12"/>
      <c r="AI74" s="12"/>
      <c r="AJ74" s="12" t="s">
        <v>310</v>
      </c>
      <c r="AK74" s="10"/>
      <c r="AL74" s="10"/>
      <c r="AM74" s="10">
        <f t="shared" si="15"/>
        <v>1</v>
      </c>
      <c r="AN74" s="10">
        <f t="shared" si="16"/>
        <v>2</v>
      </c>
      <c r="AO74" s="10">
        <f t="shared" si="17"/>
        <v>1</v>
      </c>
      <c r="AP74" s="18">
        <v>8</v>
      </c>
    </row>
    <row r="75" spans="1:42" ht="15">
      <c r="A75" s="18" t="s">
        <v>345</v>
      </c>
      <c r="B75" s="19">
        <v>4</v>
      </c>
      <c r="C75" s="10">
        <v>15</v>
      </c>
      <c r="D75" s="19" t="s">
        <v>249</v>
      </c>
      <c r="E75" s="19" t="s">
        <v>241</v>
      </c>
      <c r="F75" s="63" t="str">
        <f t="shared" si="12"/>
        <v>Đỗ</v>
      </c>
      <c r="G75" s="63" t="str">
        <f t="shared" si="13"/>
        <v>Hồng</v>
      </c>
      <c r="H75" s="63" t="str">
        <f t="shared" si="14"/>
        <v>Nhị</v>
      </c>
      <c r="I75" s="19"/>
      <c r="J75" s="19"/>
      <c r="K75" s="19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2"/>
      <c r="AG75" s="12"/>
      <c r="AH75" s="12"/>
      <c r="AI75" s="12"/>
      <c r="AJ75" s="12"/>
      <c r="AK75" s="19"/>
      <c r="AL75" s="19"/>
      <c r="AM75" s="10">
        <f t="shared" si="15"/>
        <v>0</v>
      </c>
      <c r="AN75" s="10">
        <f t="shared" si="16"/>
        <v>0</v>
      </c>
      <c r="AO75" s="10">
        <f t="shared" si="17"/>
        <v>0</v>
      </c>
      <c r="AP75" s="18">
        <v>10</v>
      </c>
    </row>
    <row r="76" spans="1:42" ht="15">
      <c r="A76" s="18"/>
      <c r="B76" s="19">
        <v>14</v>
      </c>
      <c r="C76" s="10">
        <v>68</v>
      </c>
      <c r="D76" s="19" t="s">
        <v>300</v>
      </c>
      <c r="E76" s="19" t="s">
        <v>260</v>
      </c>
      <c r="F76" s="63" t="str">
        <f t="shared" si="12"/>
        <v>Lê</v>
      </c>
      <c r="G76" s="63" t="str">
        <f t="shared" si="13"/>
        <v>Thị Hồng</v>
      </c>
      <c r="H76" s="63" t="str">
        <f t="shared" si="14"/>
        <v>Nhung</v>
      </c>
      <c r="I76" s="19"/>
      <c r="J76" s="19"/>
      <c r="K76" s="19"/>
      <c r="M76" s="14"/>
      <c r="N76" s="14"/>
      <c r="O76" s="14"/>
      <c r="P76" s="14"/>
      <c r="Q76" s="14"/>
      <c r="R76" s="14"/>
      <c r="S76" s="14"/>
      <c r="T76" s="14"/>
      <c r="U76" s="14"/>
      <c r="V76" s="14" t="s">
        <v>358</v>
      </c>
      <c r="W76" s="14"/>
      <c r="X76" s="14"/>
      <c r="Y76" s="14"/>
      <c r="Z76" s="14"/>
      <c r="AA76" s="14"/>
      <c r="AB76" s="14"/>
      <c r="AC76" s="14"/>
      <c r="AD76" s="14"/>
      <c r="AE76" s="14"/>
      <c r="AF76" s="12"/>
      <c r="AG76" s="12"/>
      <c r="AH76" s="12"/>
      <c r="AI76" s="12"/>
      <c r="AJ76" s="12"/>
      <c r="AK76" s="19"/>
      <c r="AL76" s="19"/>
      <c r="AM76" s="10">
        <f t="shared" si="15"/>
        <v>0</v>
      </c>
      <c r="AN76" s="10">
        <f t="shared" si="16"/>
        <v>0</v>
      </c>
      <c r="AO76" s="10">
        <f t="shared" si="17"/>
        <v>0</v>
      </c>
      <c r="AP76" s="18">
        <v>10</v>
      </c>
    </row>
    <row r="77" spans="1:42" s="18" customFormat="1" ht="15">
      <c r="A77" s="19"/>
      <c r="B77" s="19">
        <v>6</v>
      </c>
      <c r="C77" s="10">
        <v>26</v>
      </c>
      <c r="D77" s="19" t="s">
        <v>259</v>
      </c>
      <c r="E77" s="19" t="s">
        <v>260</v>
      </c>
      <c r="F77" s="63" t="str">
        <f t="shared" si="12"/>
        <v>Nguyễn</v>
      </c>
      <c r="G77" s="63" t="str">
        <f t="shared" si="13"/>
        <v>Thị</v>
      </c>
      <c r="H77" s="63" t="str">
        <f t="shared" si="14"/>
        <v>Nhung</v>
      </c>
      <c r="I77" s="19"/>
      <c r="J77" s="19"/>
      <c r="K77" s="19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2"/>
      <c r="AG77" s="12"/>
      <c r="AH77" s="12"/>
      <c r="AI77" s="12"/>
      <c r="AJ77" s="12"/>
      <c r="AK77" s="19"/>
      <c r="AL77" s="19"/>
      <c r="AM77" s="10">
        <f t="shared" si="15"/>
        <v>0</v>
      </c>
      <c r="AN77" s="10">
        <f t="shared" si="16"/>
        <v>0</v>
      </c>
      <c r="AO77" s="10">
        <f t="shared" si="17"/>
        <v>0</v>
      </c>
      <c r="AP77" s="18">
        <v>10</v>
      </c>
    </row>
    <row r="78" spans="1:42" s="18" customFormat="1" ht="15">
      <c r="A78" s="47"/>
      <c r="B78" s="47">
        <v>18</v>
      </c>
      <c r="C78" s="44">
        <v>84</v>
      </c>
      <c r="D78" s="47" t="s">
        <v>322</v>
      </c>
      <c r="E78" s="47" t="s">
        <v>241</v>
      </c>
      <c r="F78" s="63" t="str">
        <f t="shared" si="12"/>
        <v>Lê</v>
      </c>
      <c r="G78" s="63" t="str">
        <f t="shared" si="13"/>
        <v>Kim</v>
      </c>
      <c r="H78" s="63" t="str">
        <f t="shared" si="14"/>
        <v>Phi</v>
      </c>
      <c r="I78" s="47"/>
      <c r="J78" s="47"/>
      <c r="K78" s="47"/>
      <c r="L78" s="43" t="s">
        <v>310</v>
      </c>
      <c r="M78" s="43"/>
      <c r="N78" s="43"/>
      <c r="O78" s="43"/>
      <c r="P78" s="43" t="s">
        <v>310</v>
      </c>
      <c r="Q78" s="43"/>
      <c r="R78" s="43"/>
      <c r="S78" s="43"/>
      <c r="T78" s="43"/>
      <c r="U78" s="43"/>
      <c r="V78" s="43"/>
      <c r="W78" s="43" t="s">
        <v>352</v>
      </c>
      <c r="X78" s="43" t="s">
        <v>352</v>
      </c>
      <c r="Y78" s="43"/>
      <c r="Z78" s="43"/>
      <c r="AA78" s="43"/>
      <c r="AB78" s="43"/>
      <c r="AC78" s="43"/>
      <c r="AD78" s="43" t="s">
        <v>310</v>
      </c>
      <c r="AE78" s="43"/>
      <c r="AF78" s="45" t="s">
        <v>310</v>
      </c>
      <c r="AG78" s="45"/>
      <c r="AH78" s="45"/>
      <c r="AI78" s="45"/>
      <c r="AJ78" s="45"/>
      <c r="AK78" s="47"/>
      <c r="AL78" s="47"/>
      <c r="AM78" s="10">
        <f t="shared" si="15"/>
        <v>4</v>
      </c>
      <c r="AN78" s="10">
        <f t="shared" si="16"/>
        <v>2</v>
      </c>
      <c r="AO78" s="10">
        <f t="shared" si="17"/>
        <v>0</v>
      </c>
      <c r="AP78" s="46">
        <v>6</v>
      </c>
    </row>
    <row r="79" spans="1:42" s="18" customFormat="1" ht="15">
      <c r="A79" s="10"/>
      <c r="B79" s="10">
        <v>11</v>
      </c>
      <c r="C79" s="10">
        <v>51</v>
      </c>
      <c r="D79" s="10" t="s">
        <v>286</v>
      </c>
      <c r="E79" s="10" t="s">
        <v>238</v>
      </c>
      <c r="F79" s="63" t="str">
        <f t="shared" si="12"/>
        <v>Trần</v>
      </c>
      <c r="G79" s="63" t="str">
        <f t="shared" si="13"/>
        <v>Quang</v>
      </c>
      <c r="H79" s="63" t="str">
        <f t="shared" si="14"/>
        <v>Phú</v>
      </c>
      <c r="I79" s="10"/>
      <c r="J79" s="10"/>
      <c r="K79" s="10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 t="s">
        <v>310</v>
      </c>
      <c r="AB79" s="14"/>
      <c r="AC79" s="14"/>
      <c r="AD79" s="14"/>
      <c r="AE79" s="14"/>
      <c r="AF79" s="12"/>
      <c r="AG79" s="12"/>
      <c r="AH79" s="12"/>
      <c r="AI79" s="12"/>
      <c r="AJ79" s="12"/>
      <c r="AK79" s="10"/>
      <c r="AL79" s="10"/>
      <c r="AM79" s="10">
        <f t="shared" si="15"/>
        <v>1</v>
      </c>
      <c r="AN79" s="10">
        <f t="shared" si="16"/>
        <v>0</v>
      </c>
      <c r="AO79" s="10">
        <f t="shared" si="17"/>
        <v>0</v>
      </c>
      <c r="AP79" s="18">
        <v>9</v>
      </c>
    </row>
    <row r="80" spans="1:42" s="18" customFormat="1" ht="15">
      <c r="A80" s="19"/>
      <c r="B80" s="19">
        <v>6</v>
      </c>
      <c r="C80" s="10">
        <v>29</v>
      </c>
      <c r="D80" s="19" t="s">
        <v>263</v>
      </c>
      <c r="E80" s="19" t="s">
        <v>260</v>
      </c>
      <c r="F80" s="63" t="str">
        <f t="shared" si="12"/>
        <v>Trịnh</v>
      </c>
      <c r="G80" s="63" t="str">
        <f t="shared" si="13"/>
        <v>Duy</v>
      </c>
      <c r="H80" s="63" t="str">
        <f t="shared" si="14"/>
        <v>Phúc</v>
      </c>
      <c r="I80" s="19"/>
      <c r="J80" s="19"/>
      <c r="K80" s="19"/>
      <c r="L80" s="14" t="s">
        <v>310</v>
      </c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 t="s">
        <v>310</v>
      </c>
      <c r="X80" s="14" t="s">
        <v>310</v>
      </c>
      <c r="Y80" s="14"/>
      <c r="Z80" s="14"/>
      <c r="AA80" s="14" t="s">
        <v>310</v>
      </c>
      <c r="AB80" s="14"/>
      <c r="AC80" s="14"/>
      <c r="AD80" s="43" t="s">
        <v>356</v>
      </c>
      <c r="AE80" s="14"/>
      <c r="AF80" s="12"/>
      <c r="AG80" s="12" t="s">
        <v>310</v>
      </c>
      <c r="AH80" s="12"/>
      <c r="AI80" s="12"/>
      <c r="AJ80" s="12" t="s">
        <v>310</v>
      </c>
      <c r="AK80" s="19"/>
      <c r="AL80" s="19"/>
      <c r="AM80" s="10">
        <f t="shared" si="15"/>
        <v>6</v>
      </c>
      <c r="AN80" s="10">
        <f t="shared" si="16"/>
        <v>0</v>
      </c>
      <c r="AO80" s="10">
        <f t="shared" si="17"/>
        <v>1</v>
      </c>
      <c r="AP80" s="18">
        <v>4</v>
      </c>
    </row>
    <row r="81" spans="1:43" s="18" customFormat="1" ht="15">
      <c r="A81" s="44" t="s">
        <v>353</v>
      </c>
      <c r="B81" s="44">
        <v>22</v>
      </c>
      <c r="C81" s="44">
        <v>103</v>
      </c>
      <c r="D81" s="43" t="s">
        <v>338</v>
      </c>
      <c r="E81" s="44" t="s">
        <v>48</v>
      </c>
      <c r="F81" s="63" t="str">
        <f t="shared" si="12"/>
        <v>Vũ</v>
      </c>
      <c r="G81" s="63" t="str">
        <f t="shared" si="13"/>
        <v>Việt</v>
      </c>
      <c r="H81" s="63" t="str">
        <f t="shared" si="14"/>
        <v>Phương</v>
      </c>
      <c r="I81" s="44"/>
      <c r="J81" s="44"/>
      <c r="K81" s="44"/>
      <c r="L81" s="43"/>
      <c r="M81" s="43"/>
      <c r="N81" s="43"/>
      <c r="O81" s="43"/>
      <c r="P81" s="43" t="s">
        <v>352</v>
      </c>
      <c r="Q81" s="43"/>
      <c r="R81" s="43"/>
      <c r="S81" s="43" t="s">
        <v>310</v>
      </c>
      <c r="T81" s="43"/>
      <c r="U81" s="43"/>
      <c r="V81" s="43"/>
      <c r="W81" s="43"/>
      <c r="X81" s="43"/>
      <c r="Y81" s="43" t="s">
        <v>310</v>
      </c>
      <c r="Z81" s="43"/>
      <c r="AA81" s="43"/>
      <c r="AB81" s="43"/>
      <c r="AC81" s="43"/>
      <c r="AD81" s="43" t="s">
        <v>356</v>
      </c>
      <c r="AE81" s="43"/>
      <c r="AF81" s="45"/>
      <c r="AG81" s="14" t="s">
        <v>352</v>
      </c>
      <c r="AH81" s="45"/>
      <c r="AI81" s="45"/>
      <c r="AJ81" s="45" t="s">
        <v>310</v>
      </c>
      <c r="AK81" s="44"/>
      <c r="AL81" s="44"/>
      <c r="AM81" s="10">
        <f t="shared" si="15"/>
        <v>3</v>
      </c>
      <c r="AN81" s="10">
        <f t="shared" si="16"/>
        <v>2</v>
      </c>
      <c r="AO81" s="10">
        <f t="shared" si="17"/>
        <v>1</v>
      </c>
      <c r="AP81" s="48">
        <v>7</v>
      </c>
    </row>
    <row r="82" spans="1:43" ht="16.5" customHeight="1">
      <c r="A82" s="19"/>
      <c r="B82" s="19">
        <v>14</v>
      </c>
      <c r="C82" s="10">
        <v>67</v>
      </c>
      <c r="D82" s="19" t="s">
        <v>299</v>
      </c>
      <c r="E82" s="19" t="s">
        <v>260</v>
      </c>
      <c r="F82" s="63" t="str">
        <f t="shared" si="12"/>
        <v>Hạ</v>
      </c>
      <c r="G82" s="63" t="str">
        <f t="shared" si="13"/>
        <v>Thị</v>
      </c>
      <c r="H82" s="63" t="str">
        <f t="shared" si="14"/>
        <v>Phượng</v>
      </c>
      <c r="I82" s="19"/>
      <c r="J82" s="19"/>
      <c r="K82" s="19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2"/>
      <c r="AG82" s="12"/>
      <c r="AH82" s="12"/>
      <c r="AI82" s="12"/>
      <c r="AJ82" s="12"/>
      <c r="AK82" s="19"/>
      <c r="AL82" s="19"/>
      <c r="AM82" s="10">
        <f t="shared" si="15"/>
        <v>0</v>
      </c>
      <c r="AN82" s="10">
        <f t="shared" si="16"/>
        <v>0</v>
      </c>
      <c r="AO82" s="10">
        <f t="shared" si="17"/>
        <v>0</v>
      </c>
      <c r="AP82" s="18">
        <v>10</v>
      </c>
    </row>
    <row r="83" spans="1:43" ht="15" customHeight="1">
      <c r="A83" s="41"/>
      <c r="B83" s="42">
        <v>2</v>
      </c>
      <c r="C83" s="42">
        <v>9</v>
      </c>
      <c r="D83" s="42" t="s">
        <v>243</v>
      </c>
      <c r="E83" s="42" t="s">
        <v>241</v>
      </c>
      <c r="F83" s="63" t="str">
        <f t="shared" si="12"/>
        <v>Lê</v>
      </c>
      <c r="G83" s="63" t="str">
        <f t="shared" si="13"/>
        <v>Khánh</v>
      </c>
      <c r="H83" s="63" t="str">
        <f t="shared" si="14"/>
        <v>Quân</v>
      </c>
      <c r="I83" s="42"/>
      <c r="J83" s="42"/>
      <c r="K83" s="42"/>
      <c r="L83" s="42"/>
      <c r="M83" s="42"/>
      <c r="N83" s="42"/>
      <c r="O83" s="42" t="s">
        <v>310</v>
      </c>
      <c r="P83" s="42" t="s">
        <v>352</v>
      </c>
      <c r="Q83" s="42"/>
      <c r="R83" s="42"/>
      <c r="S83" s="14"/>
      <c r="T83" s="14"/>
      <c r="U83" s="14"/>
      <c r="V83" s="14"/>
      <c r="W83" s="14" t="s">
        <v>310</v>
      </c>
      <c r="X83" s="14"/>
      <c r="Y83" s="14"/>
      <c r="Z83" s="14"/>
      <c r="AA83" s="14"/>
      <c r="AB83" s="14"/>
      <c r="AC83" s="14"/>
      <c r="AD83" s="14" t="s">
        <v>356</v>
      </c>
      <c r="AE83" s="14"/>
      <c r="AF83" s="12"/>
      <c r="AG83" s="12" t="s">
        <v>310</v>
      </c>
      <c r="AH83" s="12"/>
      <c r="AI83" s="12"/>
      <c r="AJ83" s="12"/>
      <c r="AK83" s="42"/>
      <c r="AL83" s="42"/>
      <c r="AM83" s="10">
        <f t="shared" si="15"/>
        <v>3</v>
      </c>
      <c r="AN83" s="10">
        <f t="shared" si="16"/>
        <v>1</v>
      </c>
      <c r="AO83" s="10">
        <f t="shared" si="17"/>
        <v>1</v>
      </c>
      <c r="AP83" s="41">
        <v>7</v>
      </c>
    </row>
    <row r="84" spans="1:43" ht="15" customHeight="1">
      <c r="B84" s="10">
        <v>1</v>
      </c>
      <c r="C84" s="10">
        <v>4</v>
      </c>
      <c r="D84" s="10" t="s">
        <v>269</v>
      </c>
      <c r="E84" s="10" t="s">
        <v>241</v>
      </c>
      <c r="F84" s="63" t="str">
        <f t="shared" si="12"/>
        <v>Nguyễn</v>
      </c>
      <c r="G84" s="63" t="str">
        <f t="shared" si="13"/>
        <v>Anh</v>
      </c>
      <c r="H84" s="63" t="str">
        <f t="shared" si="14"/>
        <v>Quân</v>
      </c>
      <c r="I84" s="10"/>
      <c r="J84" s="10"/>
      <c r="K84" s="10"/>
      <c r="M84" s="14"/>
      <c r="N84" s="14"/>
      <c r="O84" s="14" t="s">
        <v>310</v>
      </c>
      <c r="P84" s="14" t="s">
        <v>352</v>
      </c>
      <c r="Q84" s="14"/>
      <c r="R84" s="14"/>
      <c r="S84" s="14" t="s">
        <v>310</v>
      </c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 t="s">
        <v>356</v>
      </c>
      <c r="AE84" s="14"/>
      <c r="AF84" s="12"/>
      <c r="AG84" s="12" t="s">
        <v>310</v>
      </c>
      <c r="AH84" s="12"/>
      <c r="AI84" s="12"/>
      <c r="AJ84" s="12"/>
      <c r="AK84" s="10"/>
      <c r="AL84" s="10"/>
      <c r="AM84" s="10">
        <f t="shared" si="15"/>
        <v>3</v>
      </c>
      <c r="AN84" s="10">
        <f t="shared" si="16"/>
        <v>1</v>
      </c>
      <c r="AO84" s="10">
        <f t="shared" si="17"/>
        <v>1</v>
      </c>
      <c r="AP84">
        <v>7</v>
      </c>
    </row>
    <row r="85" spans="1:43" ht="16.5" customHeight="1">
      <c r="B85" s="10">
        <v>9</v>
      </c>
      <c r="C85" s="10">
        <v>43</v>
      </c>
      <c r="D85" s="10" t="s">
        <v>278</v>
      </c>
      <c r="E85" s="10" t="s">
        <v>241</v>
      </c>
      <c r="F85" s="63" t="str">
        <f t="shared" si="12"/>
        <v>Nguyễn</v>
      </c>
      <c r="G85" s="63" t="str">
        <f t="shared" si="13"/>
        <v>Minh</v>
      </c>
      <c r="H85" s="63" t="str">
        <f t="shared" si="14"/>
        <v>Quang</v>
      </c>
      <c r="I85" s="10"/>
      <c r="J85" s="10"/>
      <c r="K85" s="10"/>
      <c r="M85" s="14"/>
      <c r="N85" s="14"/>
      <c r="O85" s="14" t="s">
        <v>310</v>
      </c>
      <c r="P85" s="14"/>
      <c r="Q85" s="14"/>
      <c r="R85" s="14"/>
      <c r="S85" s="14" t="s">
        <v>352</v>
      </c>
      <c r="T85" s="14"/>
      <c r="U85" s="14"/>
      <c r="V85" s="14"/>
      <c r="W85" s="14"/>
      <c r="X85" s="14"/>
      <c r="Y85" s="14"/>
      <c r="Z85" s="14" t="s">
        <v>310</v>
      </c>
      <c r="AA85" s="14" t="s">
        <v>310</v>
      </c>
      <c r="AB85" s="14"/>
      <c r="AC85" s="14"/>
      <c r="AD85" s="43" t="s">
        <v>356</v>
      </c>
      <c r="AE85" s="14"/>
      <c r="AF85" s="12"/>
      <c r="AG85" s="12" t="s">
        <v>310</v>
      </c>
      <c r="AH85" s="12"/>
      <c r="AI85" s="12"/>
      <c r="AJ85" s="12"/>
      <c r="AK85" s="10"/>
      <c r="AL85" s="10"/>
      <c r="AM85" s="10">
        <f t="shared" si="15"/>
        <v>4</v>
      </c>
      <c r="AN85" s="10">
        <f t="shared" si="16"/>
        <v>1</v>
      </c>
      <c r="AO85" s="10">
        <f t="shared" si="17"/>
        <v>1</v>
      </c>
      <c r="AP85" s="18">
        <v>6</v>
      </c>
    </row>
    <row r="86" spans="1:43" ht="15.75" customHeight="1">
      <c r="A86" s="18"/>
      <c r="B86" s="19">
        <v>10</v>
      </c>
      <c r="C86" s="10">
        <v>47</v>
      </c>
      <c r="D86" s="19" t="s">
        <v>282</v>
      </c>
      <c r="E86" s="19" t="s">
        <v>267</v>
      </c>
      <c r="F86" s="63" t="str">
        <f t="shared" si="12"/>
        <v>Đỗ</v>
      </c>
      <c r="G86" s="63" t="str">
        <f t="shared" si="13"/>
        <v>Thị</v>
      </c>
      <c r="H86" s="63" t="str">
        <f t="shared" si="14"/>
        <v>Quyên</v>
      </c>
      <c r="I86" s="19"/>
      <c r="J86" s="19"/>
      <c r="K86" s="19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 t="s">
        <v>310</v>
      </c>
      <c r="X86" s="14"/>
      <c r="Y86" s="14"/>
      <c r="Z86" s="14"/>
      <c r="AA86" s="14"/>
      <c r="AB86" s="14"/>
      <c r="AC86" s="14"/>
      <c r="AD86" s="14"/>
      <c r="AE86" s="14"/>
      <c r="AF86" s="12"/>
      <c r="AG86" s="12"/>
      <c r="AH86" s="12"/>
      <c r="AI86" s="12"/>
      <c r="AJ86" s="12" t="s">
        <v>310</v>
      </c>
      <c r="AK86" s="19"/>
      <c r="AL86" s="19"/>
      <c r="AM86" s="10">
        <f t="shared" si="15"/>
        <v>2</v>
      </c>
      <c r="AN86" s="10">
        <f t="shared" si="16"/>
        <v>0</v>
      </c>
      <c r="AO86" s="10">
        <f t="shared" si="17"/>
        <v>0</v>
      </c>
      <c r="AP86" s="18">
        <v>8</v>
      </c>
    </row>
    <row r="87" spans="1:43" s="46" customFormat="1" ht="19.899999999999999" customHeight="1">
      <c r="A87" s="48"/>
      <c r="B87" s="44">
        <v>22</v>
      </c>
      <c r="C87" s="44">
        <v>104</v>
      </c>
      <c r="D87" s="43" t="s">
        <v>339</v>
      </c>
      <c r="E87" s="44" t="s">
        <v>48</v>
      </c>
      <c r="F87" s="63" t="str">
        <f t="shared" si="12"/>
        <v>Đặng</v>
      </c>
      <c r="G87" s="63" t="str">
        <f t="shared" si="13"/>
        <v>Văn</v>
      </c>
      <c r="H87" s="63" t="str">
        <f t="shared" si="14"/>
        <v>Sâm</v>
      </c>
      <c r="I87" s="44"/>
      <c r="J87" s="44"/>
      <c r="K87" s="44"/>
      <c r="L87" s="43"/>
      <c r="M87" s="43"/>
      <c r="N87" s="43"/>
      <c r="O87" s="43"/>
      <c r="P87" s="43"/>
      <c r="Q87" s="43"/>
      <c r="R87" s="43" t="s">
        <v>310</v>
      </c>
      <c r="S87" s="43" t="s">
        <v>310</v>
      </c>
      <c r="T87" s="43"/>
      <c r="U87" s="43"/>
      <c r="V87" s="43"/>
      <c r="W87" s="43" t="s">
        <v>356</v>
      </c>
      <c r="X87" s="43"/>
      <c r="Y87" s="43"/>
      <c r="Z87" s="43"/>
      <c r="AA87" s="43" t="s">
        <v>310</v>
      </c>
      <c r="AB87" s="43"/>
      <c r="AC87" s="43"/>
      <c r="AD87" s="43" t="s">
        <v>310</v>
      </c>
      <c r="AE87" s="43"/>
      <c r="AF87" s="45" t="s">
        <v>310</v>
      </c>
      <c r="AG87" s="45"/>
      <c r="AH87" s="45"/>
      <c r="AI87" s="45"/>
      <c r="AJ87" s="45"/>
      <c r="AK87" s="44"/>
      <c r="AL87" s="44"/>
      <c r="AM87" s="10">
        <f t="shared" si="15"/>
        <v>5</v>
      </c>
      <c r="AN87" s="10">
        <f t="shared" si="16"/>
        <v>0</v>
      </c>
      <c r="AO87" s="10">
        <f t="shared" si="17"/>
        <v>1</v>
      </c>
      <c r="AP87" s="48">
        <v>5</v>
      </c>
    </row>
    <row r="88" spans="1:43" s="46" customFormat="1" ht="19.899999999999999" customHeight="1">
      <c r="A88" s="22" t="s">
        <v>229</v>
      </c>
      <c r="B88" s="21" t="s">
        <v>342</v>
      </c>
      <c r="C88" s="21"/>
      <c r="D88" s="15" t="s">
        <v>227</v>
      </c>
      <c r="E88" s="15" t="s">
        <v>228</v>
      </c>
      <c r="F88" s="15" t="s">
        <v>367</v>
      </c>
      <c r="G88" s="15" t="s">
        <v>368</v>
      </c>
      <c r="H88" s="15" t="s">
        <v>369</v>
      </c>
      <c r="I88" s="21" t="s">
        <v>196</v>
      </c>
      <c r="J88" s="21" t="s">
        <v>197</v>
      </c>
      <c r="K88" s="21" t="s">
        <v>198</v>
      </c>
      <c r="L88" s="25" t="s">
        <v>199</v>
      </c>
      <c r="M88" s="25" t="s">
        <v>200</v>
      </c>
      <c r="N88" s="25" t="s">
        <v>201</v>
      </c>
      <c r="O88" s="25" t="s">
        <v>202</v>
      </c>
      <c r="P88" s="25" t="s">
        <v>203</v>
      </c>
      <c r="Q88" s="25" t="s">
        <v>204</v>
      </c>
      <c r="R88" s="25" t="s">
        <v>205</v>
      </c>
      <c r="S88" s="25" t="s">
        <v>206</v>
      </c>
      <c r="T88" s="25" t="s">
        <v>207</v>
      </c>
      <c r="U88" s="25" t="s">
        <v>208</v>
      </c>
      <c r="V88" s="25" t="s">
        <v>209</v>
      </c>
      <c r="W88" s="25" t="s">
        <v>210</v>
      </c>
      <c r="X88" s="25" t="s">
        <v>211</v>
      </c>
      <c r="Y88" s="25" t="s">
        <v>212</v>
      </c>
      <c r="Z88" s="25" t="s">
        <v>213</v>
      </c>
      <c r="AA88" s="25" t="s">
        <v>214</v>
      </c>
      <c r="AB88" s="25" t="s">
        <v>215</v>
      </c>
      <c r="AC88" s="25" t="s">
        <v>216</v>
      </c>
      <c r="AD88" s="25" t="s">
        <v>217</v>
      </c>
      <c r="AE88" s="25" t="s">
        <v>218</v>
      </c>
      <c r="AF88" s="23" t="s">
        <v>219</v>
      </c>
      <c r="AG88" s="23" t="s">
        <v>220</v>
      </c>
      <c r="AH88" s="23" t="s">
        <v>221</v>
      </c>
      <c r="AI88" s="23" t="s">
        <v>222</v>
      </c>
      <c r="AJ88" s="23" t="s">
        <v>223</v>
      </c>
      <c r="AK88" s="21" t="s">
        <v>224</v>
      </c>
      <c r="AL88" s="21" t="s">
        <v>225</v>
      </c>
      <c r="AM88" s="21"/>
      <c r="AN88" s="21" t="s">
        <v>373</v>
      </c>
      <c r="AO88" s="21" t="s">
        <v>374</v>
      </c>
      <c r="AP88" s="22" t="s">
        <v>372</v>
      </c>
    </row>
    <row r="89" spans="1:43" s="46" customFormat="1" ht="19.899999999999999" customHeight="1">
      <c r="A89" s="48"/>
      <c r="B89" s="44">
        <v>21</v>
      </c>
      <c r="C89" s="44">
        <v>102</v>
      </c>
      <c r="D89" s="49" t="s">
        <v>157</v>
      </c>
      <c r="E89" s="49" t="s">
        <v>158</v>
      </c>
      <c r="F89" s="63" t="str">
        <f t="shared" ref="F89:F109" si="18">LEFT(D89,FIND(" ",D89,1)-1)</f>
        <v>Nguyễn</v>
      </c>
      <c r="G89" s="63" t="str">
        <f t="shared" ref="G89:G109" si="19">TRIM(REPLACE(LEFT(D89,FIND("*",SUBSTITUTE(D89," ","*",LEN(D89)-LEN(SUBSTITUTE(D89," ",""))))-1),1,FIND(" ",D89,1)-1,""))</f>
        <v>Tiến</v>
      </c>
      <c r="H89" s="63" t="str">
        <f t="shared" ref="H89:H109" si="20">RIGHT(D89,LEN(D89)-FIND("*",SUBSTITUTE(D89," ","*",LEN(D89)-LEN(SUBSTITUTE(D89," ","")))))</f>
        <v>Thái</v>
      </c>
      <c r="I89" s="44"/>
      <c r="J89" s="44"/>
      <c r="K89" s="44"/>
      <c r="L89" s="43"/>
      <c r="M89" s="43"/>
      <c r="N89" s="43"/>
      <c r="O89" s="43"/>
      <c r="P89" s="43"/>
      <c r="Q89" s="43"/>
      <c r="R89" s="43" t="s">
        <v>310</v>
      </c>
      <c r="S89" s="43"/>
      <c r="T89" s="43" t="s">
        <v>310</v>
      </c>
      <c r="U89" s="43"/>
      <c r="V89" s="43"/>
      <c r="W89" s="43"/>
      <c r="X89" s="43" t="s">
        <v>310</v>
      </c>
      <c r="Y89" s="43"/>
      <c r="Z89" s="43"/>
      <c r="AA89" s="43" t="s">
        <v>310</v>
      </c>
      <c r="AB89" s="43"/>
      <c r="AC89" s="43" t="s">
        <v>310</v>
      </c>
      <c r="AD89" s="43" t="s">
        <v>310</v>
      </c>
      <c r="AE89" s="43" t="s">
        <v>310</v>
      </c>
      <c r="AF89" s="45" t="s">
        <v>310</v>
      </c>
      <c r="AG89" s="45" t="s">
        <v>310</v>
      </c>
      <c r="AH89" s="45"/>
      <c r="AI89" s="45" t="s">
        <v>310</v>
      </c>
      <c r="AJ89" s="45"/>
      <c r="AK89" s="44"/>
      <c r="AL89" s="44"/>
      <c r="AM89" s="10">
        <f t="shared" ref="AM89:AM109" si="21">COUNTIF(I89:AL89,"=V")</f>
        <v>10</v>
      </c>
      <c r="AN89" s="10">
        <f t="shared" ref="AN89:AN109" si="22">COUNTIF(J89:AM89,"=M(-0.5)")</f>
        <v>0</v>
      </c>
      <c r="AO89" s="10">
        <f t="shared" ref="AO89:AO109" si="23">COUNTIF(K89:AN89,"=M(-1)")</f>
        <v>0</v>
      </c>
      <c r="AP89" s="48" t="s">
        <v>375</v>
      </c>
    </row>
    <row r="90" spans="1:43" s="46" customFormat="1" ht="19.899999999999999" customHeight="1">
      <c r="A90"/>
      <c r="B90" s="16">
        <v>17</v>
      </c>
      <c r="C90" s="10">
        <v>81</v>
      </c>
      <c r="D90" s="16" t="s">
        <v>314</v>
      </c>
      <c r="E90" s="10" t="s">
        <v>241</v>
      </c>
      <c r="F90" s="63" t="str">
        <f t="shared" si="18"/>
        <v>Phạm</v>
      </c>
      <c r="G90" s="63" t="str">
        <f t="shared" si="19"/>
        <v>Duy</v>
      </c>
      <c r="H90" s="63" t="str">
        <f t="shared" si="20"/>
        <v>Thái</v>
      </c>
      <c r="I90" s="10"/>
      <c r="J90" s="10"/>
      <c r="K90" s="10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 t="s">
        <v>352</v>
      </c>
      <c r="X90" s="14"/>
      <c r="Y90" s="14"/>
      <c r="Z90" s="14"/>
      <c r="AA90" s="14"/>
      <c r="AB90" s="14"/>
      <c r="AC90" s="14"/>
      <c r="AD90" s="14"/>
      <c r="AE90" s="14" t="s">
        <v>310</v>
      </c>
      <c r="AF90" s="12"/>
      <c r="AG90" s="12"/>
      <c r="AH90" s="12"/>
      <c r="AI90" s="12"/>
      <c r="AJ90" s="12"/>
      <c r="AK90" s="10"/>
      <c r="AL90" s="10"/>
      <c r="AM90" s="10">
        <f t="shared" si="21"/>
        <v>1</v>
      </c>
      <c r="AN90" s="10">
        <f t="shared" si="22"/>
        <v>1</v>
      </c>
      <c r="AO90" s="10">
        <f t="shared" si="23"/>
        <v>0</v>
      </c>
      <c r="AP90" s="18">
        <v>9</v>
      </c>
    </row>
    <row r="91" spans="1:43" s="46" customFormat="1" ht="19.899999999999999" customHeight="1">
      <c r="A91"/>
      <c r="B91" s="10">
        <v>3</v>
      </c>
      <c r="C91" s="10">
        <v>13</v>
      </c>
      <c r="D91" s="10" t="s">
        <v>247</v>
      </c>
      <c r="E91" s="10" t="s">
        <v>231</v>
      </c>
      <c r="F91" s="63" t="str">
        <f t="shared" si="18"/>
        <v>Đặng</v>
      </c>
      <c r="G91" s="63" t="str">
        <f t="shared" si="19"/>
        <v>Văn</v>
      </c>
      <c r="H91" s="63" t="str">
        <f t="shared" si="20"/>
        <v>Thắng</v>
      </c>
      <c r="I91" s="10"/>
      <c r="J91" s="10"/>
      <c r="K91" s="10"/>
      <c r="L91" s="14"/>
      <c r="M91" s="14"/>
      <c r="N91" s="14"/>
      <c r="O91" s="14"/>
      <c r="P91" s="14" t="s">
        <v>310</v>
      </c>
      <c r="Q91" s="14"/>
      <c r="R91" s="14" t="s">
        <v>352</v>
      </c>
      <c r="S91" s="14" t="s">
        <v>352</v>
      </c>
      <c r="T91" s="14"/>
      <c r="U91" s="14"/>
      <c r="V91" s="14"/>
      <c r="W91" s="14" t="s">
        <v>352</v>
      </c>
      <c r="X91" s="14"/>
      <c r="Y91" s="14" t="s">
        <v>310</v>
      </c>
      <c r="Z91" s="14"/>
      <c r="AA91" s="14"/>
      <c r="AB91" s="14"/>
      <c r="AC91" s="14"/>
      <c r="AD91" s="43" t="s">
        <v>356</v>
      </c>
      <c r="AE91" s="14"/>
      <c r="AF91" s="43" t="s">
        <v>356</v>
      </c>
      <c r="AG91" s="12" t="s">
        <v>310</v>
      </c>
      <c r="AH91" s="12"/>
      <c r="AI91" s="12"/>
      <c r="AJ91" s="12" t="s">
        <v>310</v>
      </c>
      <c r="AK91" s="10"/>
      <c r="AL91" s="10"/>
      <c r="AM91" s="10">
        <f t="shared" si="21"/>
        <v>4</v>
      </c>
      <c r="AN91" s="10">
        <f t="shared" si="22"/>
        <v>3</v>
      </c>
      <c r="AO91" s="10">
        <f t="shared" si="23"/>
        <v>2</v>
      </c>
      <c r="AP91" s="41">
        <v>5</v>
      </c>
    </row>
    <row r="92" spans="1:43" s="48" customFormat="1" ht="19.899999999999999" customHeight="1">
      <c r="A92" s="18"/>
      <c r="B92" s="19">
        <v>16</v>
      </c>
      <c r="C92" s="10">
        <v>76</v>
      </c>
      <c r="D92" s="19" t="s">
        <v>308</v>
      </c>
      <c r="E92" s="19" t="s">
        <v>238</v>
      </c>
      <c r="F92" s="63" t="str">
        <f t="shared" si="18"/>
        <v>Nguyễn</v>
      </c>
      <c r="G92" s="63" t="str">
        <f t="shared" si="19"/>
        <v>Chiến</v>
      </c>
      <c r="H92" s="63" t="str">
        <f t="shared" si="20"/>
        <v>Thắng</v>
      </c>
      <c r="I92" s="20"/>
      <c r="J92" s="20"/>
      <c r="K92" s="20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2"/>
      <c r="AG92" s="12" t="s">
        <v>310</v>
      </c>
      <c r="AH92" s="12"/>
      <c r="AI92" s="12"/>
      <c r="AJ92" s="12" t="s">
        <v>310</v>
      </c>
      <c r="AK92" s="19"/>
      <c r="AL92" s="19"/>
      <c r="AM92" s="10">
        <f t="shared" si="21"/>
        <v>2</v>
      </c>
      <c r="AN92" s="10">
        <f t="shared" si="22"/>
        <v>0</v>
      </c>
      <c r="AO92" s="10">
        <f t="shared" si="23"/>
        <v>0</v>
      </c>
      <c r="AP92" s="18">
        <v>8</v>
      </c>
      <c r="AQ92" s="48" t="s">
        <v>365</v>
      </c>
    </row>
    <row r="93" spans="1:43" s="48" customFormat="1" ht="19.899999999999999" customHeight="1">
      <c r="B93" s="44">
        <v>21</v>
      </c>
      <c r="C93" s="44">
        <v>101</v>
      </c>
      <c r="D93" s="49" t="s">
        <v>163</v>
      </c>
      <c r="E93" s="49" t="s">
        <v>57</v>
      </c>
      <c r="F93" s="63" t="str">
        <f t="shared" si="18"/>
        <v>Nguyễn</v>
      </c>
      <c r="G93" s="63" t="str">
        <f t="shared" si="19"/>
        <v>Đức</v>
      </c>
      <c r="H93" s="63" t="str">
        <f t="shared" si="20"/>
        <v>Thắng</v>
      </c>
      <c r="I93" s="44"/>
      <c r="J93" s="44"/>
      <c r="K93" s="44"/>
      <c r="L93" s="43"/>
      <c r="M93" s="43"/>
      <c r="N93" s="43"/>
      <c r="O93" s="43"/>
      <c r="P93" s="43"/>
      <c r="Q93" s="43"/>
      <c r="R93" s="43" t="s">
        <v>310</v>
      </c>
      <c r="S93" s="43" t="s">
        <v>310</v>
      </c>
      <c r="T93" s="43"/>
      <c r="U93" s="43"/>
      <c r="V93" s="43"/>
      <c r="W93" s="43"/>
      <c r="X93" s="43" t="s">
        <v>310</v>
      </c>
      <c r="Y93" s="43" t="s">
        <v>352</v>
      </c>
      <c r="Z93" s="43" t="s">
        <v>310</v>
      </c>
      <c r="AA93" s="43" t="s">
        <v>352</v>
      </c>
      <c r="AB93" s="43"/>
      <c r="AC93" s="43"/>
      <c r="AD93" s="43" t="s">
        <v>310</v>
      </c>
      <c r="AE93" s="43"/>
      <c r="AF93" s="45" t="s">
        <v>310</v>
      </c>
      <c r="AG93" s="45"/>
      <c r="AH93" s="45"/>
      <c r="AI93" s="45"/>
      <c r="AJ93" s="45"/>
      <c r="AK93" s="44"/>
      <c r="AL93" s="44"/>
      <c r="AM93" s="10">
        <f t="shared" si="21"/>
        <v>6</v>
      </c>
      <c r="AN93" s="10">
        <f t="shared" si="22"/>
        <v>2</v>
      </c>
      <c r="AO93" s="10">
        <f t="shared" si="23"/>
        <v>0</v>
      </c>
      <c r="AP93" s="48">
        <v>4</v>
      </c>
    </row>
    <row r="94" spans="1:43" s="48" customFormat="1" ht="19.899999999999999" customHeight="1">
      <c r="A94" s="18"/>
      <c r="B94" s="19">
        <v>8</v>
      </c>
      <c r="C94" s="10">
        <v>37</v>
      </c>
      <c r="D94" s="19" t="s">
        <v>273</v>
      </c>
      <c r="E94" s="19" t="s">
        <v>27</v>
      </c>
      <c r="F94" s="63" t="str">
        <f t="shared" si="18"/>
        <v>Nguyễn</v>
      </c>
      <c r="G94" s="63" t="str">
        <f t="shared" si="19"/>
        <v>Khánh</v>
      </c>
      <c r="H94" s="63" t="str">
        <f t="shared" si="20"/>
        <v>Thiện</v>
      </c>
      <c r="I94" s="19"/>
      <c r="J94" s="19"/>
      <c r="K94" s="19"/>
      <c r="L94" s="14"/>
      <c r="M94" s="14"/>
      <c r="N94" s="14"/>
      <c r="O94" s="14"/>
      <c r="P94" s="14"/>
      <c r="Q94" s="14"/>
      <c r="R94" s="14"/>
      <c r="S94" s="14" t="s">
        <v>310</v>
      </c>
      <c r="T94" s="14"/>
      <c r="U94" s="14" t="s">
        <v>310</v>
      </c>
      <c r="V94" s="14"/>
      <c r="W94" s="14" t="s">
        <v>356</v>
      </c>
      <c r="X94" s="14"/>
      <c r="Y94" s="14"/>
      <c r="Z94" s="14"/>
      <c r="AA94" s="14"/>
      <c r="AB94" s="14"/>
      <c r="AC94" s="14"/>
      <c r="AD94" s="14" t="s">
        <v>310</v>
      </c>
      <c r="AE94" s="14"/>
      <c r="AF94" s="12"/>
      <c r="AG94" s="12"/>
      <c r="AH94" s="12"/>
      <c r="AI94" s="12"/>
      <c r="AJ94" s="12"/>
      <c r="AK94" s="19"/>
      <c r="AL94" s="19"/>
      <c r="AM94" s="10">
        <f t="shared" si="21"/>
        <v>3</v>
      </c>
      <c r="AN94" s="10">
        <f t="shared" si="22"/>
        <v>0</v>
      </c>
      <c r="AO94" s="10">
        <f t="shared" si="23"/>
        <v>1</v>
      </c>
      <c r="AP94" s="18">
        <v>7</v>
      </c>
    </row>
    <row r="95" spans="1:43" s="48" customFormat="1" ht="19.899999999999999" customHeight="1">
      <c r="A95"/>
      <c r="B95" s="10">
        <v>5</v>
      </c>
      <c r="C95" s="10">
        <v>24</v>
      </c>
      <c r="D95" s="10" t="s">
        <v>235</v>
      </c>
      <c r="E95" s="10" t="s">
        <v>231</v>
      </c>
      <c r="F95" s="63" t="str">
        <f t="shared" si="18"/>
        <v>Hoàng</v>
      </c>
      <c r="G95" s="63" t="str">
        <f t="shared" si="19"/>
        <v>Thị</v>
      </c>
      <c r="H95" s="63" t="str">
        <f t="shared" si="20"/>
        <v>Thương</v>
      </c>
      <c r="I95" s="10"/>
      <c r="J95" s="10"/>
      <c r="K95" s="10"/>
      <c r="L95" s="14"/>
      <c r="M95" s="14"/>
      <c r="N95" s="14"/>
      <c r="O95" s="14"/>
      <c r="P95" s="14"/>
      <c r="Q95" s="14" t="s">
        <v>310</v>
      </c>
      <c r="R95" s="14"/>
      <c r="S95" s="14" t="s">
        <v>310</v>
      </c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 t="s">
        <v>310</v>
      </c>
      <c r="AE95" s="14"/>
      <c r="AF95" s="12"/>
      <c r="AG95" s="12" t="s">
        <v>310</v>
      </c>
      <c r="AH95" s="12"/>
      <c r="AI95" s="12"/>
      <c r="AJ95" s="12" t="s">
        <v>310</v>
      </c>
      <c r="AK95" s="10"/>
      <c r="AL95" s="10"/>
      <c r="AM95" s="10">
        <f t="shared" si="21"/>
        <v>5</v>
      </c>
      <c r="AN95" s="10">
        <f t="shared" si="22"/>
        <v>0</v>
      </c>
      <c r="AO95" s="10">
        <f t="shared" si="23"/>
        <v>0</v>
      </c>
      <c r="AP95" s="18">
        <v>5</v>
      </c>
    </row>
    <row r="96" spans="1:43" s="48" customFormat="1" ht="19.899999999999999" customHeight="1">
      <c r="A96" s="18"/>
      <c r="B96" s="19">
        <v>16</v>
      </c>
      <c r="C96" s="10">
        <v>75</v>
      </c>
      <c r="D96" s="19" t="s">
        <v>307</v>
      </c>
      <c r="E96" s="19" t="s">
        <v>238</v>
      </c>
      <c r="F96" s="63" t="str">
        <f t="shared" si="18"/>
        <v>Vũ</v>
      </c>
      <c r="G96" s="63" t="str">
        <f t="shared" si="19"/>
        <v>Đức</v>
      </c>
      <c r="H96" s="63" t="str">
        <f t="shared" si="20"/>
        <v>Tỉnh</v>
      </c>
      <c r="I96" s="20"/>
      <c r="J96" s="20"/>
      <c r="K96" s="20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2"/>
      <c r="AG96" s="12"/>
      <c r="AH96" s="12"/>
      <c r="AI96" s="12" t="s">
        <v>310</v>
      </c>
      <c r="AJ96" s="12"/>
      <c r="AK96" s="19"/>
      <c r="AL96" s="19"/>
      <c r="AM96" s="10">
        <f t="shared" si="21"/>
        <v>1</v>
      </c>
      <c r="AN96" s="10">
        <f t="shared" si="22"/>
        <v>0</v>
      </c>
      <c r="AO96" s="10">
        <f t="shared" si="23"/>
        <v>0</v>
      </c>
      <c r="AP96" s="18">
        <v>9</v>
      </c>
    </row>
    <row r="97" spans="1:42" s="46" customFormat="1" ht="15">
      <c r="A97" s="18"/>
      <c r="B97" s="19">
        <v>4</v>
      </c>
      <c r="C97" s="10">
        <v>16</v>
      </c>
      <c r="D97" s="19" t="s">
        <v>250</v>
      </c>
      <c r="E97" s="19" t="s">
        <v>241</v>
      </c>
      <c r="F97" s="63" t="str">
        <f t="shared" si="18"/>
        <v>Trần</v>
      </c>
      <c r="G97" s="63" t="str">
        <f t="shared" si="19"/>
        <v>Thu</v>
      </c>
      <c r="H97" s="63" t="str">
        <f t="shared" si="20"/>
        <v>Trang</v>
      </c>
      <c r="I97" s="19"/>
      <c r="J97" s="19"/>
      <c r="K97" s="19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 t="s">
        <v>310</v>
      </c>
      <c r="W97" s="14"/>
      <c r="X97" s="14"/>
      <c r="Y97" s="14"/>
      <c r="Z97" s="14"/>
      <c r="AA97" s="14"/>
      <c r="AB97" s="14"/>
      <c r="AC97" s="14"/>
      <c r="AD97" s="14" t="s">
        <v>310</v>
      </c>
      <c r="AE97" s="14"/>
      <c r="AF97" s="12"/>
      <c r="AG97" s="12"/>
      <c r="AH97" s="12" t="s">
        <v>310</v>
      </c>
      <c r="AI97" s="12"/>
      <c r="AJ97" s="12"/>
      <c r="AK97" s="19"/>
      <c r="AL97" s="19"/>
      <c r="AM97" s="10">
        <f t="shared" si="21"/>
        <v>3</v>
      </c>
      <c r="AN97" s="10">
        <f t="shared" si="22"/>
        <v>0</v>
      </c>
      <c r="AO97" s="10">
        <f t="shared" si="23"/>
        <v>0</v>
      </c>
      <c r="AP97" s="18">
        <v>7</v>
      </c>
    </row>
    <row r="98" spans="1:42" s="46" customFormat="1" ht="15">
      <c r="A98" s="46" t="s">
        <v>320</v>
      </c>
      <c r="B98" s="47">
        <v>18</v>
      </c>
      <c r="C98" s="44">
        <v>85</v>
      </c>
      <c r="D98" s="47" t="s">
        <v>323</v>
      </c>
      <c r="E98" s="47" t="s">
        <v>32</v>
      </c>
      <c r="F98" s="63" t="str">
        <f t="shared" si="18"/>
        <v>Hoàng</v>
      </c>
      <c r="G98" s="63" t="str">
        <f t="shared" si="19"/>
        <v>Duy</v>
      </c>
      <c r="H98" s="63" t="str">
        <f t="shared" si="20"/>
        <v>Trường</v>
      </c>
      <c r="I98" s="47"/>
      <c r="J98" s="47"/>
      <c r="K98" s="47"/>
      <c r="L98" s="43" t="s">
        <v>310</v>
      </c>
      <c r="M98" s="43"/>
      <c r="N98" s="43"/>
      <c r="O98" s="43" t="s">
        <v>310</v>
      </c>
      <c r="P98" s="43"/>
      <c r="Q98" s="43"/>
      <c r="R98" s="43"/>
      <c r="S98" s="43"/>
      <c r="T98" s="43"/>
      <c r="U98" s="43"/>
      <c r="V98" s="43"/>
      <c r="W98" s="43" t="s">
        <v>310</v>
      </c>
      <c r="X98" s="43"/>
      <c r="Y98" s="43" t="s">
        <v>310</v>
      </c>
      <c r="Z98" s="43" t="s">
        <v>226</v>
      </c>
      <c r="AA98" s="43"/>
      <c r="AB98" s="43"/>
      <c r="AC98" s="43"/>
      <c r="AD98" s="43" t="s">
        <v>310</v>
      </c>
      <c r="AE98" s="43"/>
      <c r="AF98" s="45"/>
      <c r="AG98" s="45"/>
      <c r="AH98" s="45"/>
      <c r="AI98" s="45"/>
      <c r="AJ98" s="45"/>
      <c r="AK98" s="47"/>
      <c r="AL98" s="47"/>
      <c r="AM98" s="10">
        <f t="shared" si="21"/>
        <v>5</v>
      </c>
      <c r="AN98" s="10">
        <f t="shared" si="22"/>
        <v>0</v>
      </c>
      <c r="AO98" s="10">
        <f t="shared" si="23"/>
        <v>0</v>
      </c>
      <c r="AP98" s="46">
        <v>5</v>
      </c>
    </row>
    <row r="99" spans="1:42" s="46" customFormat="1" ht="15">
      <c r="A99" s="41"/>
      <c r="B99" s="42">
        <v>2</v>
      </c>
      <c r="C99" s="42">
        <v>6</v>
      </c>
      <c r="D99" s="42" t="s">
        <v>239</v>
      </c>
      <c r="E99" s="42" t="s">
        <v>238</v>
      </c>
      <c r="F99" s="63" t="str">
        <f t="shared" si="18"/>
        <v>Nguyễn</v>
      </c>
      <c r="G99" s="63" t="str">
        <f t="shared" si="19"/>
        <v>Văn</v>
      </c>
      <c r="H99" s="63" t="str">
        <f t="shared" si="20"/>
        <v>Trường</v>
      </c>
      <c r="I99" s="42"/>
      <c r="J99" s="42"/>
      <c r="K99" s="42"/>
      <c r="L99" s="42"/>
      <c r="M99" s="42"/>
      <c r="N99" s="42" t="s">
        <v>310</v>
      </c>
      <c r="O99" s="42"/>
      <c r="P99" s="42"/>
      <c r="Q99" s="42"/>
      <c r="R99" s="42"/>
      <c r="S99" s="14"/>
      <c r="T99" s="14"/>
      <c r="U99" s="14"/>
      <c r="V99" s="14"/>
      <c r="W99" s="14"/>
      <c r="X99" s="14" t="s">
        <v>310</v>
      </c>
      <c r="Y99" s="14"/>
      <c r="Z99" s="14"/>
      <c r="AA99" s="14"/>
      <c r="AB99" s="14"/>
      <c r="AC99" s="14"/>
      <c r="AD99" s="14"/>
      <c r="AE99" s="14"/>
      <c r="AF99" s="12"/>
      <c r="AG99" s="12" t="s">
        <v>310</v>
      </c>
      <c r="AH99" s="12"/>
      <c r="AI99" s="12"/>
      <c r="AJ99" s="12"/>
      <c r="AK99" s="42"/>
      <c r="AL99" s="42"/>
      <c r="AM99" s="10">
        <f t="shared" si="21"/>
        <v>3</v>
      </c>
      <c r="AN99" s="10">
        <f t="shared" si="22"/>
        <v>0</v>
      </c>
      <c r="AO99" s="10">
        <f t="shared" si="23"/>
        <v>0</v>
      </c>
      <c r="AP99" s="41">
        <v>7</v>
      </c>
    </row>
    <row r="100" spans="1:42" s="46" customFormat="1" ht="15">
      <c r="A100"/>
      <c r="B100" s="10">
        <v>13</v>
      </c>
      <c r="C100" s="10">
        <v>63</v>
      </c>
      <c r="D100" s="10" t="s">
        <v>183</v>
      </c>
      <c r="E100" s="10" t="s">
        <v>332</v>
      </c>
      <c r="F100" s="63" t="str">
        <f t="shared" si="18"/>
        <v>Nguyễn</v>
      </c>
      <c r="G100" s="63" t="str">
        <f t="shared" si="19"/>
        <v>Quang</v>
      </c>
      <c r="H100" s="63" t="str">
        <f t="shared" si="20"/>
        <v>Tú</v>
      </c>
      <c r="I100" s="10"/>
      <c r="J100" s="10"/>
      <c r="K100" s="10"/>
      <c r="L100" s="14"/>
      <c r="M100" s="14"/>
      <c r="N100" s="14"/>
      <c r="O100" s="14"/>
      <c r="P100" s="14" t="s">
        <v>310</v>
      </c>
      <c r="Q100" s="14" t="s">
        <v>310</v>
      </c>
      <c r="R100" s="14" t="s">
        <v>310</v>
      </c>
      <c r="S100" s="14"/>
      <c r="T100" s="14"/>
      <c r="U100" s="14"/>
      <c r="V100" s="14"/>
      <c r="W100" s="14"/>
      <c r="X100" s="14"/>
      <c r="Y100" s="14" t="s">
        <v>310</v>
      </c>
      <c r="Z100" s="14"/>
      <c r="AA100" s="14"/>
      <c r="AB100" s="14"/>
      <c r="AC100" s="14"/>
      <c r="AD100" s="14" t="s">
        <v>352</v>
      </c>
      <c r="AE100" s="14"/>
      <c r="AF100" s="12"/>
      <c r="AG100" s="12"/>
      <c r="AH100" s="12"/>
      <c r="AI100" s="12"/>
      <c r="AJ100" s="12" t="s">
        <v>310</v>
      </c>
      <c r="AK100" s="10"/>
      <c r="AL100" s="10"/>
      <c r="AM100" s="10">
        <f t="shared" si="21"/>
        <v>5</v>
      </c>
      <c r="AN100" s="10">
        <f t="shared" si="22"/>
        <v>1</v>
      </c>
      <c r="AO100" s="10">
        <f t="shared" si="23"/>
        <v>0</v>
      </c>
      <c r="AP100" s="18">
        <v>5</v>
      </c>
    </row>
    <row r="101" spans="1:42" s="46" customFormat="1" ht="15">
      <c r="B101" s="47">
        <v>20</v>
      </c>
      <c r="C101" s="44">
        <v>95</v>
      </c>
      <c r="D101" s="47" t="s">
        <v>178</v>
      </c>
      <c r="E101" s="47" t="s">
        <v>270</v>
      </c>
      <c r="F101" s="63" t="str">
        <f t="shared" si="18"/>
        <v>Đặng</v>
      </c>
      <c r="G101" s="63" t="str">
        <f t="shared" si="19"/>
        <v>Mạnh</v>
      </c>
      <c r="H101" s="63" t="str">
        <f t="shared" si="20"/>
        <v>Tuấn</v>
      </c>
      <c r="I101" s="47"/>
      <c r="J101" s="47"/>
      <c r="K101" s="47"/>
      <c r="L101" s="43"/>
      <c r="M101" s="43"/>
      <c r="N101" s="43"/>
      <c r="O101" s="43"/>
      <c r="P101" s="43" t="s">
        <v>310</v>
      </c>
      <c r="Q101" s="43"/>
      <c r="R101" s="43"/>
      <c r="S101" s="43"/>
      <c r="T101" s="43"/>
      <c r="U101" s="43"/>
      <c r="V101" s="43"/>
      <c r="W101" s="43" t="s">
        <v>352</v>
      </c>
      <c r="X101" s="43" t="s">
        <v>352</v>
      </c>
      <c r="Y101" s="43" t="s">
        <v>352</v>
      </c>
      <c r="Z101" s="43" t="s">
        <v>310</v>
      </c>
      <c r="AA101" s="43"/>
      <c r="AB101" s="43"/>
      <c r="AC101" s="43"/>
      <c r="AD101" s="43"/>
      <c r="AE101" s="43"/>
      <c r="AF101" s="45"/>
      <c r="AG101" s="45"/>
      <c r="AH101" s="45"/>
      <c r="AI101" s="45"/>
      <c r="AJ101" s="45"/>
      <c r="AK101" s="47"/>
      <c r="AL101" s="47"/>
      <c r="AM101" s="10">
        <f t="shared" si="21"/>
        <v>2</v>
      </c>
      <c r="AN101" s="10">
        <f t="shared" si="22"/>
        <v>3</v>
      </c>
      <c r="AO101" s="10">
        <f t="shared" si="23"/>
        <v>0</v>
      </c>
      <c r="AP101" s="46">
        <v>8</v>
      </c>
    </row>
    <row r="102" spans="1:42" s="48" customFormat="1" ht="15" customHeight="1">
      <c r="A102"/>
      <c r="B102" s="10">
        <v>9</v>
      </c>
      <c r="C102" s="10">
        <v>42</v>
      </c>
      <c r="D102" s="10" t="s">
        <v>277</v>
      </c>
      <c r="E102" s="10" t="s">
        <v>241</v>
      </c>
      <c r="F102" s="63" t="str">
        <f t="shared" si="18"/>
        <v>Nguyễn</v>
      </c>
      <c r="G102" s="63" t="str">
        <f t="shared" si="19"/>
        <v>Minh</v>
      </c>
      <c r="H102" s="63" t="str">
        <f t="shared" si="20"/>
        <v>Tuấn</v>
      </c>
      <c r="I102" s="10"/>
      <c r="J102" s="10"/>
      <c r="K102" s="10"/>
      <c r="L102" s="14"/>
      <c r="M102" s="14"/>
      <c r="N102" s="14"/>
      <c r="O102" s="14" t="s">
        <v>310</v>
      </c>
      <c r="P102" s="14" t="s">
        <v>352</v>
      </c>
      <c r="Q102" s="14"/>
      <c r="R102" s="14" t="s">
        <v>310</v>
      </c>
      <c r="S102" s="14"/>
      <c r="T102" s="14"/>
      <c r="U102" s="14"/>
      <c r="V102" s="14"/>
      <c r="W102" s="14"/>
      <c r="X102" s="14"/>
      <c r="Y102" s="14" t="s">
        <v>352</v>
      </c>
      <c r="Z102" s="14"/>
      <c r="AA102" s="14"/>
      <c r="AB102" s="14"/>
      <c r="AC102" s="14"/>
      <c r="AD102" s="14" t="s">
        <v>310</v>
      </c>
      <c r="AE102" s="14"/>
      <c r="AF102" s="12"/>
      <c r="AG102" s="12" t="s">
        <v>310</v>
      </c>
      <c r="AH102" s="12"/>
      <c r="AI102" s="12"/>
      <c r="AJ102" s="12"/>
      <c r="AK102" s="10"/>
      <c r="AL102" s="10"/>
      <c r="AM102" s="10">
        <f t="shared" si="21"/>
        <v>4</v>
      </c>
      <c r="AN102" s="10">
        <f t="shared" si="22"/>
        <v>2</v>
      </c>
      <c r="AO102" s="10">
        <f t="shared" si="23"/>
        <v>0</v>
      </c>
      <c r="AP102" s="18">
        <v>6</v>
      </c>
    </row>
    <row r="103" spans="1:42" s="48" customFormat="1" ht="16.5" customHeight="1">
      <c r="A103"/>
      <c r="B103" s="10">
        <v>13</v>
      </c>
      <c r="C103" s="10">
        <v>61</v>
      </c>
      <c r="D103" s="10" t="s">
        <v>294</v>
      </c>
      <c r="E103" s="10" t="s">
        <v>260</v>
      </c>
      <c r="F103" s="63" t="str">
        <f t="shared" si="18"/>
        <v>Vũ</v>
      </c>
      <c r="G103" s="63" t="str">
        <f t="shared" si="19"/>
        <v>Việt Anh</v>
      </c>
      <c r="H103" s="63" t="str">
        <f t="shared" si="20"/>
        <v>Tuấn</v>
      </c>
      <c r="I103" s="10"/>
      <c r="J103" s="10"/>
      <c r="K103" s="10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2"/>
      <c r="AG103" s="12"/>
      <c r="AH103" s="12"/>
      <c r="AI103" s="12" t="s">
        <v>310</v>
      </c>
      <c r="AJ103" s="12"/>
      <c r="AK103" s="10"/>
      <c r="AL103" s="10"/>
      <c r="AM103" s="10">
        <f t="shared" si="21"/>
        <v>1</v>
      </c>
      <c r="AN103" s="10">
        <f t="shared" si="22"/>
        <v>0</v>
      </c>
      <c r="AO103" s="10">
        <f t="shared" si="23"/>
        <v>0</v>
      </c>
      <c r="AP103" s="18">
        <v>9</v>
      </c>
    </row>
    <row r="104" spans="1:42" s="48" customFormat="1" ht="15" customHeight="1">
      <c r="A104"/>
      <c r="B104" s="64">
        <v>3</v>
      </c>
      <c r="C104" s="10">
        <v>14</v>
      </c>
      <c r="D104" s="64" t="s">
        <v>248</v>
      </c>
      <c r="E104" s="64" t="s">
        <v>231</v>
      </c>
      <c r="F104" s="63" t="str">
        <f t="shared" si="18"/>
        <v>Đỗ</v>
      </c>
      <c r="G104" s="63" t="str">
        <f t="shared" si="19"/>
        <v>Thanh</v>
      </c>
      <c r="H104" s="63" t="str">
        <f t="shared" si="20"/>
        <v>Tùng</v>
      </c>
      <c r="I104" s="64"/>
      <c r="J104" s="64"/>
      <c r="K104" s="64"/>
      <c r="L104" s="24"/>
      <c r="M104" s="24"/>
      <c r="N104" s="24"/>
      <c r="O104" s="24"/>
      <c r="P104" s="24"/>
      <c r="Q104" s="24"/>
      <c r="R104" s="24"/>
      <c r="S104" s="24"/>
      <c r="T104" s="24"/>
      <c r="U104" s="24" t="s">
        <v>310</v>
      </c>
      <c r="V104" s="24"/>
      <c r="W104" s="24" t="s">
        <v>352</v>
      </c>
      <c r="X104" s="24"/>
      <c r="Y104" s="24"/>
      <c r="Z104" s="24"/>
      <c r="AA104" s="24"/>
      <c r="AB104" s="24"/>
      <c r="AC104" s="24"/>
      <c r="AD104" s="24" t="s">
        <v>352</v>
      </c>
      <c r="AE104" s="24"/>
      <c r="AF104" s="66"/>
      <c r="AG104" s="66"/>
      <c r="AH104" s="66"/>
      <c r="AI104" s="66"/>
      <c r="AJ104" s="66"/>
      <c r="AK104" s="64"/>
      <c r="AL104" s="64"/>
      <c r="AM104" s="10">
        <f t="shared" si="21"/>
        <v>1</v>
      </c>
      <c r="AN104" s="10">
        <f t="shared" si="22"/>
        <v>2</v>
      </c>
      <c r="AO104" s="10">
        <f t="shared" si="23"/>
        <v>0</v>
      </c>
      <c r="AP104" s="41">
        <v>9</v>
      </c>
    </row>
    <row r="105" spans="1:42" s="48" customFormat="1" ht="15" customHeight="1">
      <c r="A105" s="46"/>
      <c r="B105" s="65">
        <v>20</v>
      </c>
      <c r="C105" s="44">
        <v>96</v>
      </c>
      <c r="D105" s="65" t="s">
        <v>186</v>
      </c>
      <c r="E105" s="65" t="s">
        <v>270</v>
      </c>
      <c r="F105" s="63" t="str">
        <f t="shared" si="18"/>
        <v>Nguyễn</v>
      </c>
      <c r="G105" s="63" t="str">
        <f t="shared" si="19"/>
        <v>Huy</v>
      </c>
      <c r="H105" s="63" t="str">
        <f t="shared" si="20"/>
        <v>Tùng</v>
      </c>
      <c r="I105" s="65"/>
      <c r="J105" s="65"/>
      <c r="K105" s="65"/>
      <c r="L105" s="52"/>
      <c r="M105" s="52"/>
      <c r="N105" s="52"/>
      <c r="O105" s="52"/>
      <c r="P105" s="52"/>
      <c r="Q105" s="52"/>
      <c r="R105" s="52" t="s">
        <v>310</v>
      </c>
      <c r="S105" s="52"/>
      <c r="T105" s="52"/>
      <c r="U105" s="52"/>
      <c r="V105" s="52"/>
      <c r="W105" s="52" t="s">
        <v>310</v>
      </c>
      <c r="X105" s="52"/>
      <c r="Y105" s="52" t="s">
        <v>310</v>
      </c>
      <c r="Z105" s="52"/>
      <c r="AA105" s="52" t="s">
        <v>310</v>
      </c>
      <c r="AB105" s="52"/>
      <c r="AC105" s="52"/>
      <c r="AD105" s="52"/>
      <c r="AE105" s="52"/>
      <c r="AF105" s="53"/>
      <c r="AG105" s="53"/>
      <c r="AH105" s="53" t="s">
        <v>310</v>
      </c>
      <c r="AI105" s="53"/>
      <c r="AJ105" s="53" t="s">
        <v>310</v>
      </c>
      <c r="AK105" s="65"/>
      <c r="AL105" s="65"/>
      <c r="AM105" s="10">
        <f t="shared" si="21"/>
        <v>6</v>
      </c>
      <c r="AN105" s="10">
        <f t="shared" si="22"/>
        <v>0</v>
      </c>
      <c r="AO105" s="10">
        <f t="shared" si="23"/>
        <v>0</v>
      </c>
      <c r="AP105" s="46">
        <v>4</v>
      </c>
    </row>
    <row r="106" spans="1:42" s="44" customFormat="1" ht="14.25" customHeight="1">
      <c r="A106" s="42" t="s">
        <v>330</v>
      </c>
      <c r="B106" s="42">
        <v>2</v>
      </c>
      <c r="C106" s="42">
        <v>5</v>
      </c>
      <c r="D106" s="42" t="s">
        <v>237</v>
      </c>
      <c r="E106" s="42" t="s">
        <v>238</v>
      </c>
      <c r="F106" s="63" t="str">
        <f t="shared" si="18"/>
        <v>Nguyễn</v>
      </c>
      <c r="G106" s="63" t="str">
        <f t="shared" si="19"/>
        <v>Thanh</v>
      </c>
      <c r="H106" s="63" t="str">
        <f t="shared" si="20"/>
        <v>Tùng</v>
      </c>
      <c r="I106" s="42"/>
      <c r="J106" s="42"/>
      <c r="K106" s="42"/>
      <c r="L106" s="42" t="s">
        <v>310</v>
      </c>
      <c r="M106" s="42"/>
      <c r="N106" s="42"/>
      <c r="O106" s="42"/>
      <c r="P106" s="42"/>
      <c r="Q106" s="42"/>
      <c r="R106" s="42"/>
      <c r="S106" s="14"/>
      <c r="T106" s="14"/>
      <c r="U106" s="14" t="s">
        <v>310</v>
      </c>
      <c r="V106" s="14"/>
      <c r="W106" s="14"/>
      <c r="X106" s="14"/>
      <c r="Y106" s="14"/>
      <c r="Z106" s="14" t="s">
        <v>310</v>
      </c>
      <c r="AA106" s="14"/>
      <c r="AB106" s="14"/>
      <c r="AC106" s="14"/>
      <c r="AD106" s="14"/>
      <c r="AE106" s="14"/>
      <c r="AF106" s="12"/>
      <c r="AG106" s="12"/>
      <c r="AH106" s="12" t="s">
        <v>310</v>
      </c>
      <c r="AI106" s="12"/>
      <c r="AJ106" s="12"/>
      <c r="AK106" s="42"/>
      <c r="AL106" s="42"/>
      <c r="AM106" s="10">
        <f t="shared" si="21"/>
        <v>4</v>
      </c>
      <c r="AN106" s="10">
        <f t="shared" si="22"/>
        <v>0</v>
      </c>
      <c r="AO106" s="10">
        <f t="shared" si="23"/>
        <v>0</v>
      </c>
      <c r="AP106" s="42">
        <v>6</v>
      </c>
    </row>
    <row r="107" spans="1:42" s="44" customFormat="1" ht="14.25" customHeight="1">
      <c r="A107" s="10"/>
      <c r="B107" s="10">
        <v>5</v>
      </c>
      <c r="C107" s="10">
        <v>22</v>
      </c>
      <c r="D107" s="10" t="s">
        <v>256</v>
      </c>
      <c r="E107" s="10" t="s">
        <v>231</v>
      </c>
      <c r="F107" s="63" t="str">
        <f t="shared" si="18"/>
        <v>Nguyễn</v>
      </c>
      <c r="G107" s="63" t="str">
        <f t="shared" si="19"/>
        <v>Vũ Minh</v>
      </c>
      <c r="H107" s="63" t="str">
        <f t="shared" si="20"/>
        <v>Tùng</v>
      </c>
      <c r="I107" s="10"/>
      <c r="J107" s="10"/>
      <c r="K107" s="10"/>
      <c r="L107" s="14"/>
      <c r="M107" s="14"/>
      <c r="N107" s="14"/>
      <c r="O107" s="14"/>
      <c r="P107" s="14" t="s">
        <v>352</v>
      </c>
      <c r="Q107" s="14"/>
      <c r="R107" s="14" t="s">
        <v>310</v>
      </c>
      <c r="S107" s="14" t="s">
        <v>352</v>
      </c>
      <c r="T107" s="14"/>
      <c r="U107" s="14" t="s">
        <v>310</v>
      </c>
      <c r="V107" s="14"/>
      <c r="W107" s="14" t="s">
        <v>352</v>
      </c>
      <c r="X107" s="14"/>
      <c r="Y107" s="14"/>
      <c r="Z107" s="14"/>
      <c r="AA107" s="14" t="s">
        <v>310</v>
      </c>
      <c r="AB107" s="14"/>
      <c r="AC107" s="14"/>
      <c r="AD107" s="14" t="s">
        <v>310</v>
      </c>
      <c r="AE107" s="14"/>
      <c r="AF107" s="12" t="s">
        <v>310</v>
      </c>
      <c r="AG107" s="12"/>
      <c r="AH107" s="12"/>
      <c r="AI107" s="12"/>
      <c r="AJ107" s="12"/>
      <c r="AK107" s="10"/>
      <c r="AL107" s="10"/>
      <c r="AM107" s="10">
        <f t="shared" si="21"/>
        <v>5</v>
      </c>
      <c r="AN107" s="10">
        <f t="shared" si="22"/>
        <v>3</v>
      </c>
      <c r="AO107" s="10">
        <f t="shared" si="23"/>
        <v>0</v>
      </c>
      <c r="AP107" s="19">
        <v>5</v>
      </c>
    </row>
    <row r="108" spans="1:42" s="43" customFormat="1" ht="15.75" customHeight="1">
      <c r="A108" s="10"/>
      <c r="B108" s="10">
        <v>13</v>
      </c>
      <c r="C108" s="10">
        <v>62</v>
      </c>
      <c r="D108" s="10" t="s">
        <v>295</v>
      </c>
      <c r="E108" s="10" t="s">
        <v>260</v>
      </c>
      <c r="F108" s="63" t="str">
        <f t="shared" si="18"/>
        <v>Nguyễn</v>
      </c>
      <c r="G108" s="63" t="str">
        <f t="shared" si="19"/>
        <v>Hoàng</v>
      </c>
      <c r="H108" s="63" t="str">
        <f t="shared" si="20"/>
        <v>Việt</v>
      </c>
      <c r="I108" s="10"/>
      <c r="J108" s="10"/>
      <c r="K108" s="10"/>
      <c r="L108" s="14" t="s">
        <v>310</v>
      </c>
      <c r="M108" s="14"/>
      <c r="N108" s="14"/>
      <c r="O108" s="14"/>
      <c r="P108" s="14" t="s">
        <v>310</v>
      </c>
      <c r="Q108" s="14"/>
      <c r="R108" s="14"/>
      <c r="S108" s="14"/>
      <c r="T108" s="14"/>
      <c r="U108" s="14" t="s">
        <v>310</v>
      </c>
      <c r="V108" s="14"/>
      <c r="W108" s="14"/>
      <c r="X108" s="14"/>
      <c r="Y108" s="14" t="s">
        <v>310</v>
      </c>
      <c r="Z108" s="14"/>
      <c r="AA108" s="14"/>
      <c r="AB108" s="14"/>
      <c r="AC108" s="14"/>
      <c r="AD108" s="14"/>
      <c r="AE108" s="14"/>
      <c r="AF108" s="12"/>
      <c r="AG108" s="12"/>
      <c r="AH108" s="12" t="s">
        <v>310</v>
      </c>
      <c r="AI108" s="12" t="s">
        <v>310</v>
      </c>
      <c r="AJ108" s="12" t="s">
        <v>310</v>
      </c>
      <c r="AK108" s="10"/>
      <c r="AL108" s="10"/>
      <c r="AM108" s="10">
        <f t="shared" si="21"/>
        <v>7</v>
      </c>
      <c r="AN108" s="10">
        <f t="shared" si="22"/>
        <v>0</v>
      </c>
      <c r="AO108" s="10">
        <f t="shared" si="23"/>
        <v>0</v>
      </c>
      <c r="AP108" s="19">
        <v>3</v>
      </c>
    </row>
    <row r="109" spans="1:42" s="54" customFormat="1" ht="16.5" customHeight="1">
      <c r="A109" s="10"/>
      <c r="B109" s="10">
        <v>15</v>
      </c>
      <c r="C109" s="10">
        <v>69</v>
      </c>
      <c r="D109" s="10" t="s">
        <v>301</v>
      </c>
      <c r="E109" s="10" t="s">
        <v>241</v>
      </c>
      <c r="F109" s="63" t="str">
        <f t="shared" si="18"/>
        <v>Nguyễn</v>
      </c>
      <c r="G109" s="63" t="str">
        <f t="shared" si="19"/>
        <v>Văn</v>
      </c>
      <c r="H109" s="63" t="str">
        <f t="shared" si="20"/>
        <v>Vinh</v>
      </c>
      <c r="I109" s="10"/>
      <c r="J109" s="10"/>
      <c r="K109" s="10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2" t="s">
        <v>310</v>
      </c>
      <c r="AG109" s="12"/>
      <c r="AH109" s="12"/>
      <c r="AI109" s="12"/>
      <c r="AJ109" s="12" t="s">
        <v>310</v>
      </c>
      <c r="AK109" s="10"/>
      <c r="AL109" s="10"/>
      <c r="AM109" s="10">
        <f t="shared" si="21"/>
        <v>2</v>
      </c>
      <c r="AN109" s="10">
        <f t="shared" si="22"/>
        <v>0</v>
      </c>
      <c r="AO109" s="10">
        <f t="shared" si="23"/>
        <v>0</v>
      </c>
      <c r="AP109" s="18">
        <v>8</v>
      </c>
    </row>
    <row r="110" spans="1:42" ht="19.899999999999999" customHeight="1">
      <c r="G110" s="63"/>
      <c r="AD110" s="13">
        <f>COUNTIF(AD4:AD109,"=V")</f>
        <v>18</v>
      </c>
    </row>
    <row r="111" spans="1:42" ht="19.899999999999999" customHeight="1">
      <c r="A111" t="s">
        <v>370</v>
      </c>
      <c r="C111">
        <f>106-41</f>
        <v>65</v>
      </c>
      <c r="G111" s="63"/>
    </row>
    <row r="112" spans="1:42" ht="19.899999999999999" customHeight="1">
      <c r="A112" t="s">
        <v>371</v>
      </c>
    </row>
  </sheetData>
  <sortState ref="A3:AP109">
    <sortCondition ref="H3:H109"/>
    <sortCondition ref="F3:F109"/>
    <sortCondition ref="G3:G109"/>
  </sortState>
  <pageMargins left="0.7" right="0.7" top="0.75" bottom="0.75" header="0.3" footer="0.3"/>
  <pageSetup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L111"/>
  <sheetViews>
    <sheetView topLeftCell="A16" workbookViewId="0">
      <pane xSplit="4" topLeftCell="E1" activePane="topRight" state="frozen"/>
      <selection pane="topRight" activeCell="A27" sqref="A27"/>
    </sheetView>
  </sheetViews>
  <sheetFormatPr defaultRowHeight="19.899999999999999" customHeight="1"/>
  <cols>
    <col min="1" max="1" width="32.85546875" customWidth="1"/>
    <col min="4" max="4" width="24.28515625" customWidth="1"/>
    <col min="5" max="5" width="13.42578125" customWidth="1"/>
    <col min="8" max="8" width="9.140625" customWidth="1"/>
    <col min="9" max="9" width="9.140625" style="14"/>
    <col min="10" max="28" width="9.140625" style="13"/>
    <col min="29" max="33" width="9.140625" style="11"/>
  </cols>
  <sheetData>
    <row r="1" spans="1:38" ht="19.899999999999999" customHeight="1">
      <c r="I1" s="24"/>
    </row>
    <row r="2" spans="1:38" ht="19.899999999999999" customHeight="1">
      <c r="D2" t="s">
        <v>348</v>
      </c>
      <c r="I2" s="24"/>
    </row>
    <row r="3" spans="1:38" s="22" customFormat="1" ht="19.899999999999999" customHeight="1">
      <c r="A3" s="21" t="s">
        <v>229</v>
      </c>
      <c r="B3" s="21" t="s">
        <v>342</v>
      </c>
      <c r="C3" s="21"/>
      <c r="D3" s="15" t="s">
        <v>227</v>
      </c>
      <c r="E3" s="15" t="s">
        <v>228</v>
      </c>
      <c r="F3" s="21" t="s">
        <v>196</v>
      </c>
      <c r="G3" s="21" t="s">
        <v>197</v>
      </c>
      <c r="H3" s="21" t="s">
        <v>198</v>
      </c>
      <c r="I3" s="25" t="s">
        <v>199</v>
      </c>
      <c r="J3" s="25" t="s">
        <v>200</v>
      </c>
      <c r="K3" s="25" t="s">
        <v>201</v>
      </c>
      <c r="L3" s="25" t="s">
        <v>202</v>
      </c>
      <c r="M3" s="25" t="s">
        <v>203</v>
      </c>
      <c r="N3" s="25" t="s">
        <v>204</v>
      </c>
      <c r="O3" s="25" t="s">
        <v>205</v>
      </c>
      <c r="P3" s="25" t="s">
        <v>206</v>
      </c>
      <c r="Q3" s="25" t="s">
        <v>207</v>
      </c>
      <c r="R3" s="25" t="s">
        <v>208</v>
      </c>
      <c r="S3" s="25" t="s">
        <v>209</v>
      </c>
      <c r="T3" s="25" t="s">
        <v>210</v>
      </c>
      <c r="U3" s="25" t="s">
        <v>211</v>
      </c>
      <c r="V3" s="25" t="s">
        <v>212</v>
      </c>
      <c r="W3" s="25" t="s">
        <v>213</v>
      </c>
      <c r="X3" s="25" t="s">
        <v>214</v>
      </c>
      <c r="Y3" s="25" t="s">
        <v>215</v>
      </c>
      <c r="Z3" s="25" t="s">
        <v>216</v>
      </c>
      <c r="AA3" s="25" t="s">
        <v>217</v>
      </c>
      <c r="AB3" s="25" t="s">
        <v>218</v>
      </c>
      <c r="AC3" s="23" t="s">
        <v>219</v>
      </c>
      <c r="AD3" s="23" t="s">
        <v>220</v>
      </c>
      <c r="AE3" s="23" t="s">
        <v>221</v>
      </c>
      <c r="AF3" s="23" t="s">
        <v>222</v>
      </c>
      <c r="AG3" s="23" t="s">
        <v>223</v>
      </c>
      <c r="AH3" s="21" t="s">
        <v>224</v>
      </c>
      <c r="AI3" s="21" t="s">
        <v>225</v>
      </c>
      <c r="AJ3" s="21"/>
      <c r="AK3" s="21" t="s">
        <v>363</v>
      </c>
    </row>
    <row r="4" spans="1:38" ht="15">
      <c r="A4" t="s">
        <v>265</v>
      </c>
      <c r="B4" s="10">
        <v>1</v>
      </c>
      <c r="C4" s="10">
        <v>1</v>
      </c>
      <c r="D4" s="10" t="s">
        <v>264</v>
      </c>
      <c r="E4" s="10" t="s">
        <v>231</v>
      </c>
      <c r="F4" s="10"/>
      <c r="G4" s="10"/>
      <c r="H4" s="10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2"/>
      <c r="AD4" s="12"/>
      <c r="AE4" s="12"/>
      <c r="AF4" s="12"/>
      <c r="AG4" s="12"/>
      <c r="AH4" s="10"/>
      <c r="AI4" s="10"/>
      <c r="AJ4" s="10">
        <f>COUNTIF(F4:AI4,"=V")</f>
        <v>0</v>
      </c>
      <c r="AK4" s="10"/>
    </row>
    <row r="5" spans="1:38" ht="15">
      <c r="B5" s="10">
        <v>1</v>
      </c>
      <c r="C5" s="10">
        <v>2</v>
      </c>
      <c r="D5" s="10" t="s">
        <v>266</v>
      </c>
      <c r="E5" s="10" t="s">
        <v>267</v>
      </c>
      <c r="F5" s="10"/>
      <c r="G5" s="10"/>
      <c r="H5" s="10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2"/>
      <c r="AD5" s="12"/>
      <c r="AE5" s="12"/>
      <c r="AF5" s="12"/>
      <c r="AG5" s="12"/>
      <c r="AH5" s="10"/>
      <c r="AI5" s="10"/>
      <c r="AJ5" s="10">
        <f t="shared" ref="AJ5:AJ68" si="0">COUNTIF(F5:AI5,"=V")</f>
        <v>0</v>
      </c>
      <c r="AK5" s="10"/>
    </row>
    <row r="6" spans="1:38" ht="15">
      <c r="B6" s="10">
        <v>1</v>
      </c>
      <c r="C6" s="10">
        <v>3</v>
      </c>
      <c r="D6" s="10" t="s">
        <v>268</v>
      </c>
      <c r="E6" s="10" t="s">
        <v>267</v>
      </c>
      <c r="F6" s="10"/>
      <c r="G6" s="10"/>
      <c r="H6" s="10"/>
      <c r="J6" s="14"/>
      <c r="K6" s="14"/>
      <c r="L6" s="14"/>
      <c r="M6" s="14" t="s">
        <v>352</v>
      </c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2"/>
      <c r="AD6" s="12"/>
      <c r="AE6" s="12"/>
      <c r="AF6" s="12"/>
      <c r="AG6" s="12" t="s">
        <v>310</v>
      </c>
      <c r="AH6" s="10"/>
      <c r="AI6" s="10"/>
      <c r="AJ6" s="10">
        <f t="shared" si="0"/>
        <v>1</v>
      </c>
      <c r="AK6" s="10"/>
    </row>
    <row r="7" spans="1:38" ht="15">
      <c r="B7" s="10">
        <v>1</v>
      </c>
      <c r="C7" s="10">
        <v>4</v>
      </c>
      <c r="D7" s="10" t="s">
        <v>269</v>
      </c>
      <c r="E7" s="10" t="s">
        <v>241</v>
      </c>
      <c r="F7" s="10"/>
      <c r="G7" s="10"/>
      <c r="H7" s="10"/>
      <c r="J7" s="14"/>
      <c r="K7" s="14"/>
      <c r="L7" s="14" t="s">
        <v>310</v>
      </c>
      <c r="M7" s="14" t="s">
        <v>352</v>
      </c>
      <c r="N7" s="14"/>
      <c r="O7" s="14"/>
      <c r="P7" s="14" t="s">
        <v>310</v>
      </c>
      <c r="Q7" s="14"/>
      <c r="R7" s="14"/>
      <c r="S7" s="14"/>
      <c r="T7" s="14"/>
      <c r="U7" s="14"/>
      <c r="V7" s="14"/>
      <c r="W7" s="14"/>
      <c r="X7" s="14"/>
      <c r="Y7" s="14"/>
      <c r="Z7" s="14"/>
      <c r="AA7" s="14" t="s">
        <v>356</v>
      </c>
      <c r="AB7" s="14"/>
      <c r="AC7" s="12"/>
      <c r="AD7" s="12" t="s">
        <v>310</v>
      </c>
      <c r="AE7" s="12"/>
      <c r="AF7" s="12"/>
      <c r="AG7" s="12"/>
      <c r="AH7" s="10"/>
      <c r="AI7" s="10"/>
      <c r="AJ7" s="10">
        <f t="shared" si="0"/>
        <v>3</v>
      </c>
      <c r="AK7" s="10"/>
    </row>
    <row r="8" spans="1:38" s="41" customFormat="1" ht="19.899999999999999" customHeight="1">
      <c r="A8" s="41" t="s">
        <v>330</v>
      </c>
      <c r="B8" s="42">
        <v>2</v>
      </c>
      <c r="C8" s="42">
        <v>5</v>
      </c>
      <c r="D8" s="42" t="s">
        <v>237</v>
      </c>
      <c r="E8" s="42" t="s">
        <v>238</v>
      </c>
      <c r="F8" s="42"/>
      <c r="G8" s="42"/>
      <c r="H8" s="42"/>
      <c r="I8" s="42" t="s">
        <v>310</v>
      </c>
      <c r="J8" s="42"/>
      <c r="K8" s="42"/>
      <c r="L8" s="42"/>
      <c r="M8" s="42"/>
      <c r="N8" s="42"/>
      <c r="O8" s="42"/>
      <c r="P8" s="14"/>
      <c r="Q8" s="14"/>
      <c r="R8" s="14" t="s">
        <v>310</v>
      </c>
      <c r="S8" s="14"/>
      <c r="T8" s="14"/>
      <c r="U8" s="14"/>
      <c r="V8" s="14"/>
      <c r="W8" s="14" t="s">
        <v>310</v>
      </c>
      <c r="X8" s="14"/>
      <c r="Y8" s="14"/>
      <c r="Z8" s="14"/>
      <c r="AA8" s="14"/>
      <c r="AB8" s="14"/>
      <c r="AC8" s="12"/>
      <c r="AD8" s="12"/>
      <c r="AE8" s="12" t="s">
        <v>310</v>
      </c>
      <c r="AF8" s="12"/>
      <c r="AG8" s="12"/>
      <c r="AH8" s="42"/>
      <c r="AI8" s="42"/>
      <c r="AJ8" s="10">
        <f t="shared" si="0"/>
        <v>4</v>
      </c>
      <c r="AK8" s="42"/>
      <c r="AL8" s="41" t="s">
        <v>362</v>
      </c>
    </row>
    <row r="9" spans="1:38" s="41" customFormat="1" ht="19.899999999999999" customHeight="1">
      <c r="B9" s="42">
        <v>2</v>
      </c>
      <c r="C9" s="42">
        <v>6</v>
      </c>
      <c r="D9" s="42" t="s">
        <v>239</v>
      </c>
      <c r="E9" s="42" t="s">
        <v>238</v>
      </c>
      <c r="F9" s="42"/>
      <c r="G9" s="42"/>
      <c r="H9" s="42"/>
      <c r="I9" s="42"/>
      <c r="J9" s="42"/>
      <c r="K9" s="42" t="s">
        <v>310</v>
      </c>
      <c r="L9" s="42"/>
      <c r="M9" s="42"/>
      <c r="N9" s="42"/>
      <c r="O9" s="42"/>
      <c r="P9" s="14"/>
      <c r="Q9" s="14"/>
      <c r="R9" s="14"/>
      <c r="S9" s="14"/>
      <c r="T9" s="14"/>
      <c r="U9" s="14" t="s">
        <v>310</v>
      </c>
      <c r="V9" s="14"/>
      <c r="W9" s="14"/>
      <c r="X9" s="14"/>
      <c r="Y9" s="14"/>
      <c r="Z9" s="14"/>
      <c r="AA9" s="14"/>
      <c r="AB9" s="14"/>
      <c r="AC9" s="12"/>
      <c r="AD9" s="12" t="s">
        <v>310</v>
      </c>
      <c r="AE9" s="12"/>
      <c r="AF9" s="12"/>
      <c r="AG9" s="12"/>
      <c r="AH9" s="42"/>
      <c r="AI9" s="42"/>
      <c r="AJ9" s="10">
        <f t="shared" si="0"/>
        <v>3</v>
      </c>
      <c r="AK9" s="42"/>
      <c r="AL9" s="41" t="s">
        <v>364</v>
      </c>
    </row>
    <row r="10" spans="1:38" s="41" customFormat="1" ht="19.899999999999999" customHeight="1">
      <c r="B10" s="42">
        <v>2</v>
      </c>
      <c r="C10" s="42">
        <v>7</v>
      </c>
      <c r="D10" s="42" t="s">
        <v>240</v>
      </c>
      <c r="E10" s="42" t="s">
        <v>241</v>
      </c>
      <c r="F10" s="42"/>
      <c r="G10" s="42"/>
      <c r="H10" s="42"/>
      <c r="I10" s="42"/>
      <c r="J10" s="42"/>
      <c r="K10" s="42"/>
      <c r="L10" s="42" t="s">
        <v>310</v>
      </c>
      <c r="M10" s="42"/>
      <c r="N10" s="42"/>
      <c r="O10" s="42"/>
      <c r="P10" s="14"/>
      <c r="Q10" s="14"/>
      <c r="R10" s="14"/>
      <c r="S10" s="14"/>
      <c r="T10" s="14"/>
      <c r="U10" s="14" t="s">
        <v>310</v>
      </c>
      <c r="V10" s="14"/>
      <c r="W10" s="14"/>
      <c r="X10" s="14"/>
      <c r="Y10" s="14"/>
      <c r="Z10" s="14"/>
      <c r="AA10" s="14"/>
      <c r="AB10" s="14"/>
      <c r="AC10" s="12"/>
      <c r="AD10" s="12"/>
      <c r="AE10" s="12"/>
      <c r="AF10" s="12"/>
      <c r="AG10" s="12"/>
      <c r="AH10" s="42"/>
      <c r="AI10" s="42"/>
      <c r="AJ10" s="10">
        <f t="shared" si="0"/>
        <v>2</v>
      </c>
      <c r="AK10" s="42"/>
    </row>
    <row r="11" spans="1:38" s="41" customFormat="1" ht="19.899999999999999" customHeight="1">
      <c r="B11" s="42">
        <v>2</v>
      </c>
      <c r="C11" s="42">
        <v>8</v>
      </c>
      <c r="D11" s="42" t="s">
        <v>242</v>
      </c>
      <c r="E11" s="42" t="s">
        <v>241</v>
      </c>
      <c r="F11" s="42"/>
      <c r="G11" s="42"/>
      <c r="H11" s="42"/>
      <c r="I11" s="42"/>
      <c r="J11" s="42"/>
      <c r="K11" s="42"/>
      <c r="L11" s="42" t="s">
        <v>310</v>
      </c>
      <c r="M11" s="42"/>
      <c r="N11" s="42"/>
      <c r="O11" s="42"/>
      <c r="P11" s="14"/>
      <c r="Q11" s="14"/>
      <c r="R11" s="14" t="s">
        <v>356</v>
      </c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2"/>
      <c r="AD11" s="12" t="s">
        <v>310</v>
      </c>
      <c r="AE11" s="12"/>
      <c r="AF11" s="12"/>
      <c r="AG11" s="12"/>
      <c r="AH11" s="42"/>
      <c r="AI11" s="42"/>
      <c r="AJ11" s="10">
        <f t="shared" si="0"/>
        <v>2</v>
      </c>
      <c r="AK11" s="42"/>
    </row>
    <row r="12" spans="1:38" s="41" customFormat="1" ht="19.899999999999999" customHeight="1">
      <c r="B12" s="42">
        <v>2</v>
      </c>
      <c r="C12" s="42">
        <v>9</v>
      </c>
      <c r="D12" s="42" t="s">
        <v>243</v>
      </c>
      <c r="E12" s="42" t="s">
        <v>241</v>
      </c>
      <c r="F12" s="42"/>
      <c r="G12" s="42"/>
      <c r="H12" s="42"/>
      <c r="I12" s="42"/>
      <c r="J12" s="42"/>
      <c r="K12" s="42"/>
      <c r="L12" s="42" t="s">
        <v>310</v>
      </c>
      <c r="M12" s="42" t="s">
        <v>352</v>
      </c>
      <c r="N12" s="42"/>
      <c r="O12" s="42"/>
      <c r="P12" s="14"/>
      <c r="Q12" s="14"/>
      <c r="R12" s="14"/>
      <c r="S12" s="14"/>
      <c r="T12" s="14" t="s">
        <v>310</v>
      </c>
      <c r="U12" s="14"/>
      <c r="V12" s="14"/>
      <c r="W12" s="14"/>
      <c r="X12" s="14"/>
      <c r="Y12" s="14"/>
      <c r="Z12" s="14"/>
      <c r="AA12" s="14" t="s">
        <v>356</v>
      </c>
      <c r="AB12" s="14"/>
      <c r="AC12" s="12"/>
      <c r="AD12" s="12" t="s">
        <v>310</v>
      </c>
      <c r="AE12" s="12"/>
      <c r="AF12" s="12"/>
      <c r="AG12" s="12"/>
      <c r="AH12" s="42"/>
      <c r="AI12" s="42"/>
      <c r="AJ12" s="10">
        <f t="shared" si="0"/>
        <v>3</v>
      </c>
      <c r="AK12" s="42"/>
    </row>
    <row r="13" spans="1:38" ht="15">
      <c r="A13" t="s">
        <v>320</v>
      </c>
      <c r="B13" s="10">
        <v>3</v>
      </c>
      <c r="C13" s="10">
        <v>10</v>
      </c>
      <c r="D13" s="10" t="s">
        <v>244</v>
      </c>
      <c r="E13" s="10" t="s">
        <v>231</v>
      </c>
      <c r="F13" s="10"/>
      <c r="G13" s="10"/>
      <c r="H13" s="10"/>
      <c r="J13" s="14"/>
      <c r="K13" s="14"/>
      <c r="L13" s="14"/>
      <c r="M13" s="14"/>
      <c r="N13" s="14"/>
      <c r="O13" s="14"/>
      <c r="P13" s="14"/>
      <c r="Q13" s="14" t="s">
        <v>310</v>
      </c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2"/>
      <c r="AD13" s="12"/>
      <c r="AE13" s="12"/>
      <c r="AF13" s="12"/>
      <c r="AG13" s="12"/>
      <c r="AH13" s="10"/>
      <c r="AI13" s="10"/>
      <c r="AJ13" s="10">
        <f t="shared" si="0"/>
        <v>1</v>
      </c>
      <c r="AK13" s="10"/>
    </row>
    <row r="14" spans="1:38" ht="15">
      <c r="B14" s="10">
        <v>3</v>
      </c>
      <c r="C14" s="10">
        <v>11</v>
      </c>
      <c r="D14" s="10" t="s">
        <v>245</v>
      </c>
      <c r="E14" s="10" t="s">
        <v>231</v>
      </c>
      <c r="F14" s="10"/>
      <c r="G14" s="10"/>
      <c r="H14" s="10"/>
      <c r="J14" s="14"/>
      <c r="K14" s="14"/>
      <c r="L14" s="14"/>
      <c r="M14" s="14" t="s">
        <v>310</v>
      </c>
      <c r="N14" s="14"/>
      <c r="O14" s="14"/>
      <c r="P14" s="14"/>
      <c r="Q14" s="14"/>
      <c r="R14" s="14"/>
      <c r="S14" s="14"/>
      <c r="T14" s="14" t="s">
        <v>352</v>
      </c>
      <c r="U14" s="14"/>
      <c r="V14" s="14" t="s">
        <v>352</v>
      </c>
      <c r="W14" s="14"/>
      <c r="X14" s="14"/>
      <c r="Y14" s="14"/>
      <c r="Z14" s="14"/>
      <c r="AA14" s="14"/>
      <c r="AB14" s="14"/>
      <c r="AC14" s="12"/>
      <c r="AD14" s="12"/>
      <c r="AE14" s="12"/>
      <c r="AF14" s="12"/>
      <c r="AG14" s="12"/>
      <c r="AH14" s="10"/>
      <c r="AI14" s="10"/>
      <c r="AJ14" s="10">
        <f t="shared" si="0"/>
        <v>1</v>
      </c>
      <c r="AK14" s="10"/>
    </row>
    <row r="15" spans="1:38" ht="15">
      <c r="B15" s="10">
        <v>3</v>
      </c>
      <c r="C15" s="10">
        <v>12</v>
      </c>
      <c r="D15" s="10" t="s">
        <v>246</v>
      </c>
      <c r="E15" s="10" t="s">
        <v>231</v>
      </c>
      <c r="F15" s="10"/>
      <c r="G15" s="10"/>
      <c r="H15" s="10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 t="s">
        <v>356</v>
      </c>
      <c r="AB15" s="14"/>
      <c r="AC15" s="12"/>
      <c r="AD15" s="12"/>
      <c r="AE15" s="12"/>
      <c r="AF15" s="12"/>
      <c r="AG15" s="12"/>
      <c r="AH15" s="10"/>
      <c r="AI15" s="10"/>
      <c r="AJ15" s="10">
        <f t="shared" si="0"/>
        <v>0</v>
      </c>
      <c r="AK15" s="10"/>
    </row>
    <row r="16" spans="1:38" ht="15">
      <c r="B16" s="10">
        <v>3</v>
      </c>
      <c r="C16" s="10">
        <v>13</v>
      </c>
      <c r="D16" s="10" t="s">
        <v>247</v>
      </c>
      <c r="E16" s="10" t="s">
        <v>231</v>
      </c>
      <c r="F16" s="10"/>
      <c r="G16" s="10"/>
      <c r="H16" s="10"/>
      <c r="J16" s="14"/>
      <c r="K16" s="14"/>
      <c r="L16" s="14"/>
      <c r="M16" s="14" t="s">
        <v>310</v>
      </c>
      <c r="N16" s="14"/>
      <c r="O16" s="14" t="s">
        <v>352</v>
      </c>
      <c r="P16" s="14" t="s">
        <v>352</v>
      </c>
      <c r="Q16" s="14"/>
      <c r="R16" s="14"/>
      <c r="S16" s="14"/>
      <c r="T16" s="14" t="s">
        <v>352</v>
      </c>
      <c r="U16" s="14"/>
      <c r="V16" s="14" t="s">
        <v>310</v>
      </c>
      <c r="W16" s="14"/>
      <c r="X16" s="14"/>
      <c r="Y16" s="14"/>
      <c r="Z16" s="14"/>
      <c r="AA16" s="43" t="s">
        <v>356</v>
      </c>
      <c r="AB16" s="14"/>
      <c r="AC16" s="43" t="s">
        <v>356</v>
      </c>
      <c r="AD16" s="12" t="s">
        <v>310</v>
      </c>
      <c r="AE16" s="12"/>
      <c r="AF16" s="12"/>
      <c r="AG16" s="12" t="s">
        <v>310</v>
      </c>
      <c r="AH16" s="10"/>
      <c r="AI16" s="10"/>
      <c r="AJ16" s="10">
        <f t="shared" si="0"/>
        <v>4</v>
      </c>
      <c r="AK16" s="10"/>
    </row>
    <row r="17" spans="1:37" ht="15">
      <c r="B17" s="10">
        <v>3</v>
      </c>
      <c r="C17" s="10">
        <v>14</v>
      </c>
      <c r="D17" s="10" t="s">
        <v>248</v>
      </c>
      <c r="E17" s="10" t="s">
        <v>231</v>
      </c>
      <c r="F17" s="10"/>
      <c r="G17" s="10"/>
      <c r="H17" s="10"/>
      <c r="J17" s="14"/>
      <c r="K17" s="14"/>
      <c r="L17" s="14"/>
      <c r="M17" s="14"/>
      <c r="N17" s="14"/>
      <c r="O17" s="14"/>
      <c r="P17" s="14"/>
      <c r="Q17" s="14"/>
      <c r="R17" s="14" t="s">
        <v>310</v>
      </c>
      <c r="S17" s="14"/>
      <c r="T17" s="14" t="s">
        <v>352</v>
      </c>
      <c r="U17" s="14"/>
      <c r="V17" s="14"/>
      <c r="W17" s="14"/>
      <c r="X17" s="14"/>
      <c r="Y17" s="14"/>
      <c r="Z17" s="14"/>
      <c r="AA17" s="14" t="s">
        <v>352</v>
      </c>
      <c r="AB17" s="14"/>
      <c r="AC17" s="12"/>
      <c r="AD17" s="12"/>
      <c r="AE17" s="12"/>
      <c r="AF17" s="12"/>
      <c r="AG17" s="12"/>
      <c r="AH17" s="10"/>
      <c r="AI17" s="10"/>
      <c r="AJ17" s="10">
        <f t="shared" si="0"/>
        <v>1</v>
      </c>
      <c r="AK17" s="10"/>
    </row>
    <row r="18" spans="1:37" s="18" customFormat="1" ht="15">
      <c r="A18" s="18" t="s">
        <v>345</v>
      </c>
      <c r="B18" s="19">
        <v>4</v>
      </c>
      <c r="C18" s="10">
        <v>15</v>
      </c>
      <c r="D18" s="19" t="s">
        <v>249</v>
      </c>
      <c r="E18" s="19" t="s">
        <v>241</v>
      </c>
      <c r="F18" s="19"/>
      <c r="G18" s="19"/>
      <c r="H18" s="19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2"/>
      <c r="AD18" s="12"/>
      <c r="AE18" s="12"/>
      <c r="AF18" s="12"/>
      <c r="AG18" s="12"/>
      <c r="AH18" s="19"/>
      <c r="AI18" s="19"/>
      <c r="AJ18" s="10">
        <f t="shared" si="0"/>
        <v>0</v>
      </c>
      <c r="AK18" s="19"/>
    </row>
    <row r="19" spans="1:37" s="18" customFormat="1" ht="15">
      <c r="B19" s="19">
        <v>4</v>
      </c>
      <c r="C19" s="10">
        <v>16</v>
      </c>
      <c r="D19" s="19" t="s">
        <v>250</v>
      </c>
      <c r="E19" s="19" t="s">
        <v>241</v>
      </c>
      <c r="F19" s="19"/>
      <c r="G19" s="19"/>
      <c r="H19" s="19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 t="s">
        <v>310</v>
      </c>
      <c r="T19" s="14"/>
      <c r="U19" s="14"/>
      <c r="V19" s="14"/>
      <c r="W19" s="14"/>
      <c r="X19" s="14"/>
      <c r="Y19" s="14"/>
      <c r="Z19" s="14"/>
      <c r="AA19" s="14" t="s">
        <v>310</v>
      </c>
      <c r="AB19" s="14"/>
      <c r="AC19" s="12"/>
      <c r="AD19" s="12"/>
      <c r="AE19" s="12" t="s">
        <v>310</v>
      </c>
      <c r="AF19" s="12"/>
      <c r="AG19" s="12"/>
      <c r="AH19" s="19"/>
      <c r="AI19" s="19"/>
      <c r="AJ19" s="10">
        <f t="shared" si="0"/>
        <v>3</v>
      </c>
      <c r="AK19" s="19"/>
    </row>
    <row r="20" spans="1:37" s="18" customFormat="1" ht="15">
      <c r="B20" s="19">
        <v>4</v>
      </c>
      <c r="C20" s="10">
        <v>17</v>
      </c>
      <c r="D20" s="19" t="s">
        <v>251</v>
      </c>
      <c r="E20" s="19" t="s">
        <v>241</v>
      </c>
      <c r="F20" s="19"/>
      <c r="G20" s="19"/>
      <c r="H20" s="19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 t="s">
        <v>310</v>
      </c>
      <c r="U20" s="14"/>
      <c r="V20" s="14"/>
      <c r="W20" s="14"/>
      <c r="X20" s="14"/>
      <c r="Y20" s="14"/>
      <c r="Z20" s="14"/>
      <c r="AA20" s="14"/>
      <c r="AB20" s="14"/>
      <c r="AC20" s="12"/>
      <c r="AD20" s="12"/>
      <c r="AE20" s="12"/>
      <c r="AF20" s="12"/>
      <c r="AG20" s="12"/>
      <c r="AH20" s="19"/>
      <c r="AI20" s="19"/>
      <c r="AJ20" s="10">
        <f t="shared" si="0"/>
        <v>1</v>
      </c>
      <c r="AK20" s="19"/>
    </row>
    <row r="21" spans="1:37" s="18" customFormat="1" ht="15">
      <c r="B21" s="19">
        <v>4</v>
      </c>
      <c r="C21" s="10">
        <v>18</v>
      </c>
      <c r="D21" s="19" t="s">
        <v>252</v>
      </c>
      <c r="E21" s="19" t="s">
        <v>241</v>
      </c>
      <c r="F21" s="19"/>
      <c r="G21" s="19"/>
      <c r="H21" s="19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2"/>
      <c r="AD21" s="12"/>
      <c r="AE21" s="12"/>
      <c r="AF21" s="12"/>
      <c r="AG21" s="12"/>
      <c r="AH21" s="19"/>
      <c r="AI21" s="19"/>
      <c r="AJ21" s="10">
        <f t="shared" si="0"/>
        <v>0</v>
      </c>
      <c r="AK21" s="19"/>
    </row>
    <row r="22" spans="1:37" s="18" customFormat="1" ht="15">
      <c r="B22" s="19">
        <v>4</v>
      </c>
      <c r="C22" s="10">
        <v>19</v>
      </c>
      <c r="D22" s="19" t="s">
        <v>253</v>
      </c>
      <c r="E22" s="19" t="s">
        <v>238</v>
      </c>
      <c r="F22" s="19"/>
      <c r="G22" s="19"/>
      <c r="H22" s="19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2"/>
      <c r="AD22" s="12"/>
      <c r="AE22" s="12"/>
      <c r="AF22" s="12"/>
      <c r="AG22" s="12"/>
      <c r="AH22" s="19"/>
      <c r="AI22" s="19"/>
      <c r="AJ22" s="10">
        <f t="shared" si="0"/>
        <v>0</v>
      </c>
      <c r="AK22" s="19"/>
    </row>
    <row r="23" spans="1:37" ht="15">
      <c r="A23" t="s">
        <v>320</v>
      </c>
      <c r="B23" s="10">
        <v>5</v>
      </c>
      <c r="C23" s="10">
        <v>20</v>
      </c>
      <c r="D23" s="10" t="s">
        <v>254</v>
      </c>
      <c r="E23" s="10" t="s">
        <v>241</v>
      </c>
      <c r="F23" s="10"/>
      <c r="G23" s="10"/>
      <c r="H23" s="10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2"/>
      <c r="AD23" s="12"/>
      <c r="AE23" s="12"/>
      <c r="AF23" s="12"/>
      <c r="AG23" s="12"/>
      <c r="AH23" s="10"/>
      <c r="AI23" s="10"/>
      <c r="AJ23" s="10">
        <f t="shared" si="0"/>
        <v>0</v>
      </c>
      <c r="AK23" s="10"/>
    </row>
    <row r="24" spans="1:37" ht="15">
      <c r="B24" s="10">
        <v>5</v>
      </c>
      <c r="C24" s="10">
        <v>21</v>
      </c>
      <c r="D24" s="10" t="s">
        <v>255</v>
      </c>
      <c r="E24" s="10" t="s">
        <v>231</v>
      </c>
      <c r="F24" s="10"/>
      <c r="G24" s="10"/>
      <c r="H24" s="10"/>
      <c r="J24" s="14"/>
      <c r="K24" s="14"/>
      <c r="L24" s="14"/>
      <c r="M24" s="14" t="s">
        <v>310</v>
      </c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 t="s">
        <v>310</v>
      </c>
      <c r="Y24" s="14"/>
      <c r="Z24" s="14"/>
      <c r="AA24" s="14" t="s">
        <v>310</v>
      </c>
      <c r="AB24" s="14"/>
      <c r="AC24" s="12"/>
      <c r="AD24" s="12"/>
      <c r="AE24" s="12"/>
      <c r="AF24" s="12" t="s">
        <v>310</v>
      </c>
      <c r="AG24" s="12" t="s">
        <v>310</v>
      </c>
      <c r="AH24" s="10"/>
      <c r="AI24" s="10"/>
      <c r="AJ24" s="10">
        <f t="shared" si="0"/>
        <v>5</v>
      </c>
      <c r="AK24" s="10"/>
    </row>
    <row r="25" spans="1:37" ht="15">
      <c r="B25" s="10">
        <v>5</v>
      </c>
      <c r="C25" s="10">
        <v>22</v>
      </c>
      <c r="D25" s="10" t="s">
        <v>256</v>
      </c>
      <c r="E25" s="10" t="s">
        <v>231</v>
      </c>
      <c r="F25" s="10"/>
      <c r="G25" s="10"/>
      <c r="H25" s="10"/>
      <c r="J25" s="14"/>
      <c r="K25" s="14"/>
      <c r="L25" s="14"/>
      <c r="M25" s="14" t="s">
        <v>352</v>
      </c>
      <c r="N25" s="14"/>
      <c r="O25" s="14" t="s">
        <v>310</v>
      </c>
      <c r="P25" s="14" t="s">
        <v>352</v>
      </c>
      <c r="Q25" s="14"/>
      <c r="R25" s="14" t="s">
        <v>310</v>
      </c>
      <c r="S25" s="14"/>
      <c r="T25" s="14" t="s">
        <v>352</v>
      </c>
      <c r="U25" s="14"/>
      <c r="V25" s="14"/>
      <c r="W25" s="14"/>
      <c r="X25" s="14" t="s">
        <v>310</v>
      </c>
      <c r="Y25" s="14"/>
      <c r="Z25" s="14"/>
      <c r="AA25" s="14" t="s">
        <v>310</v>
      </c>
      <c r="AB25" s="14"/>
      <c r="AC25" s="12" t="s">
        <v>310</v>
      </c>
      <c r="AD25" s="12"/>
      <c r="AE25" s="12"/>
      <c r="AF25" s="12"/>
      <c r="AG25" s="12"/>
      <c r="AH25" s="10"/>
      <c r="AI25" s="10"/>
      <c r="AJ25" s="10">
        <f t="shared" si="0"/>
        <v>5</v>
      </c>
      <c r="AK25" s="10"/>
    </row>
    <row r="26" spans="1:37" ht="15">
      <c r="B26" s="10">
        <v>5</v>
      </c>
      <c r="C26" s="10">
        <v>23</v>
      </c>
      <c r="D26" s="10" t="s">
        <v>257</v>
      </c>
      <c r="E26" s="10" t="s">
        <v>231</v>
      </c>
      <c r="F26" s="10"/>
      <c r="G26" s="10"/>
      <c r="H26" s="10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2"/>
      <c r="AD26" s="12"/>
      <c r="AE26" s="12"/>
      <c r="AF26" s="12"/>
      <c r="AG26" s="12"/>
      <c r="AH26" s="10"/>
      <c r="AI26" s="10"/>
      <c r="AJ26" s="10">
        <f t="shared" si="0"/>
        <v>0</v>
      </c>
      <c r="AK26" s="10"/>
    </row>
    <row r="27" spans="1:37" ht="19.899999999999999" customHeight="1">
      <c r="B27" s="10">
        <v>5</v>
      </c>
      <c r="C27" s="10">
        <v>24</v>
      </c>
      <c r="D27" s="10" t="s">
        <v>235</v>
      </c>
      <c r="E27" s="10" t="s">
        <v>231</v>
      </c>
      <c r="F27" s="10"/>
      <c r="G27" s="10"/>
      <c r="H27" s="10"/>
      <c r="J27" s="14"/>
      <c r="K27" s="14"/>
      <c r="L27" s="14"/>
      <c r="M27" s="14"/>
      <c r="N27" s="14" t="s">
        <v>310</v>
      </c>
      <c r="O27" s="14"/>
      <c r="P27" s="14" t="s">
        <v>310</v>
      </c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 t="s">
        <v>310</v>
      </c>
      <c r="AB27" s="14"/>
      <c r="AC27" s="12"/>
      <c r="AD27" s="12" t="s">
        <v>310</v>
      </c>
      <c r="AE27" s="12"/>
      <c r="AF27" s="12"/>
      <c r="AG27" s="12" t="s">
        <v>310</v>
      </c>
      <c r="AH27" s="10"/>
      <c r="AI27" s="10"/>
      <c r="AJ27" s="10">
        <f t="shared" si="0"/>
        <v>5</v>
      </c>
      <c r="AK27" s="10"/>
    </row>
    <row r="28" spans="1:37" s="18" customFormat="1" ht="15">
      <c r="A28" s="18" t="s">
        <v>321</v>
      </c>
      <c r="B28" s="19">
        <v>6</v>
      </c>
      <c r="C28" s="10">
        <v>25</v>
      </c>
      <c r="D28" s="19" t="s">
        <v>258</v>
      </c>
      <c r="E28" s="19" t="s">
        <v>241</v>
      </c>
      <c r="F28" s="19"/>
      <c r="G28" s="19"/>
      <c r="H28" s="19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 t="s">
        <v>352</v>
      </c>
      <c r="AB28" s="14"/>
      <c r="AC28" s="12"/>
      <c r="AD28" s="12"/>
      <c r="AE28" s="12"/>
      <c r="AF28" s="12"/>
      <c r="AG28" s="12"/>
      <c r="AH28" s="19"/>
      <c r="AI28" s="19"/>
      <c r="AJ28" s="10">
        <f t="shared" si="0"/>
        <v>0</v>
      </c>
      <c r="AK28" s="19"/>
    </row>
    <row r="29" spans="1:37" s="18" customFormat="1" ht="15">
      <c r="B29" s="19">
        <v>6</v>
      </c>
      <c r="C29" s="10">
        <v>26</v>
      </c>
      <c r="D29" s="19" t="s">
        <v>259</v>
      </c>
      <c r="E29" s="19" t="s">
        <v>260</v>
      </c>
      <c r="F29" s="19"/>
      <c r="G29" s="19"/>
      <c r="H29" s="19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2"/>
      <c r="AD29" s="12"/>
      <c r="AE29" s="12"/>
      <c r="AF29" s="12"/>
      <c r="AG29" s="12"/>
      <c r="AH29" s="19"/>
      <c r="AI29" s="19"/>
      <c r="AJ29" s="10">
        <f t="shared" si="0"/>
        <v>0</v>
      </c>
      <c r="AK29" s="19"/>
    </row>
    <row r="30" spans="1:37" s="18" customFormat="1" ht="15">
      <c r="B30" s="19">
        <v>6</v>
      </c>
      <c r="C30" s="10">
        <v>27</v>
      </c>
      <c r="D30" s="19" t="s">
        <v>261</v>
      </c>
      <c r="E30" s="19" t="s">
        <v>260</v>
      </c>
      <c r="F30" s="19"/>
      <c r="G30" s="19"/>
      <c r="H30" s="19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2"/>
      <c r="AD30" s="12"/>
      <c r="AE30" s="12"/>
      <c r="AF30" s="12"/>
      <c r="AG30" s="12"/>
      <c r="AH30" s="19"/>
      <c r="AI30" s="19"/>
      <c r="AJ30" s="10">
        <f t="shared" si="0"/>
        <v>0</v>
      </c>
      <c r="AK30" s="19"/>
    </row>
    <row r="31" spans="1:37" s="18" customFormat="1" ht="15">
      <c r="B31" s="19">
        <v>6</v>
      </c>
      <c r="C31" s="10">
        <v>28</v>
      </c>
      <c r="D31" s="19" t="s">
        <v>262</v>
      </c>
      <c r="E31" s="19" t="s">
        <v>260</v>
      </c>
      <c r="F31" s="19"/>
      <c r="G31" s="19"/>
      <c r="H31" s="19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 t="s">
        <v>352</v>
      </c>
      <c r="AB31" s="14"/>
      <c r="AC31" s="12"/>
      <c r="AD31" s="14" t="s">
        <v>352</v>
      </c>
      <c r="AE31" s="12"/>
      <c r="AF31" s="12"/>
      <c r="AG31" s="12"/>
      <c r="AH31" s="19"/>
      <c r="AI31" s="19"/>
      <c r="AJ31" s="10">
        <f t="shared" si="0"/>
        <v>0</v>
      </c>
      <c r="AK31" s="19"/>
    </row>
    <row r="32" spans="1:37" s="18" customFormat="1" ht="15">
      <c r="B32" s="19">
        <v>6</v>
      </c>
      <c r="C32" s="10">
        <v>29</v>
      </c>
      <c r="D32" s="19" t="s">
        <v>263</v>
      </c>
      <c r="E32" s="19" t="s">
        <v>260</v>
      </c>
      <c r="F32" s="19"/>
      <c r="G32" s="19"/>
      <c r="H32" s="19"/>
      <c r="I32" s="14" t="s">
        <v>310</v>
      </c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 t="s">
        <v>310</v>
      </c>
      <c r="U32" s="14" t="s">
        <v>310</v>
      </c>
      <c r="V32" s="14"/>
      <c r="W32" s="14"/>
      <c r="X32" s="14" t="s">
        <v>310</v>
      </c>
      <c r="Y32" s="14"/>
      <c r="Z32" s="14"/>
      <c r="AA32" s="43" t="s">
        <v>356</v>
      </c>
      <c r="AB32" s="14"/>
      <c r="AC32" s="12"/>
      <c r="AD32" s="12" t="s">
        <v>310</v>
      </c>
      <c r="AE32" s="12"/>
      <c r="AF32" s="12"/>
      <c r="AG32" s="12" t="s">
        <v>310</v>
      </c>
      <c r="AH32" s="19"/>
      <c r="AI32" s="19"/>
      <c r="AJ32" s="10">
        <f t="shared" si="0"/>
        <v>6</v>
      </c>
      <c r="AK32" s="19"/>
    </row>
    <row r="33" spans="1:37" s="43" customFormat="1" ht="16.5" customHeight="1">
      <c r="A33" s="43" t="s">
        <v>330</v>
      </c>
      <c r="B33" s="43">
        <v>7</v>
      </c>
      <c r="C33" s="44">
        <v>30</v>
      </c>
      <c r="D33" s="43" t="s">
        <v>333</v>
      </c>
      <c r="AC33" s="45" t="s">
        <v>310</v>
      </c>
      <c r="AD33" s="45"/>
      <c r="AE33" s="45"/>
      <c r="AF33" s="45"/>
      <c r="AG33" s="45"/>
      <c r="AJ33" s="10">
        <f t="shared" si="0"/>
        <v>1</v>
      </c>
    </row>
    <row r="34" spans="1:37" s="43" customFormat="1" ht="17.25" customHeight="1">
      <c r="B34" s="43">
        <v>7</v>
      </c>
      <c r="C34" s="44">
        <v>31</v>
      </c>
      <c r="D34" s="43" t="s">
        <v>334</v>
      </c>
      <c r="AA34" s="14" t="s">
        <v>352</v>
      </c>
      <c r="AC34" s="45"/>
      <c r="AD34" s="45"/>
      <c r="AE34" s="45"/>
      <c r="AF34" s="45"/>
      <c r="AG34" s="45"/>
      <c r="AJ34" s="10">
        <f t="shared" si="0"/>
        <v>0</v>
      </c>
    </row>
    <row r="35" spans="1:37" s="43" customFormat="1" ht="16.5" customHeight="1">
      <c r="B35" s="43">
        <v>7</v>
      </c>
      <c r="C35" s="44">
        <v>32</v>
      </c>
      <c r="D35" s="43" t="s">
        <v>335</v>
      </c>
      <c r="AC35" s="45"/>
      <c r="AD35" s="45"/>
      <c r="AE35" s="45"/>
      <c r="AF35" s="45"/>
      <c r="AG35" s="45"/>
      <c r="AJ35" s="10">
        <f t="shared" si="0"/>
        <v>0</v>
      </c>
    </row>
    <row r="36" spans="1:37" s="43" customFormat="1" ht="15" customHeight="1">
      <c r="B36" s="43">
        <v>7</v>
      </c>
      <c r="C36" s="44">
        <v>33</v>
      </c>
      <c r="D36" s="43" t="s">
        <v>336</v>
      </c>
      <c r="M36" s="43" t="s">
        <v>310</v>
      </c>
      <c r="N36" s="43" t="s">
        <v>310</v>
      </c>
      <c r="O36" s="43" t="s">
        <v>310</v>
      </c>
      <c r="AC36" s="45"/>
      <c r="AD36" s="45" t="s">
        <v>310</v>
      </c>
      <c r="AE36" s="45"/>
      <c r="AF36" s="45"/>
      <c r="AG36" s="45"/>
      <c r="AJ36" s="10">
        <f t="shared" si="0"/>
        <v>4</v>
      </c>
    </row>
    <row r="37" spans="1:37" s="18" customFormat="1" ht="15">
      <c r="A37" s="18" t="s">
        <v>328</v>
      </c>
      <c r="B37" s="19">
        <v>8</v>
      </c>
      <c r="C37" s="10">
        <v>34</v>
      </c>
      <c r="D37" s="19" t="s">
        <v>271</v>
      </c>
      <c r="E37" s="19" t="s">
        <v>32</v>
      </c>
      <c r="F37" s="19"/>
      <c r="G37" s="19"/>
      <c r="H37" s="19"/>
      <c r="I37" s="14"/>
      <c r="J37" s="14"/>
      <c r="K37" s="14"/>
      <c r="L37" s="14"/>
      <c r="M37" s="14"/>
      <c r="N37" s="14"/>
      <c r="O37" s="14"/>
      <c r="P37" s="14"/>
      <c r="Q37" s="14"/>
      <c r="R37" s="14" t="s">
        <v>310</v>
      </c>
      <c r="S37" s="14"/>
      <c r="T37" s="14" t="s">
        <v>310</v>
      </c>
      <c r="U37" s="14"/>
      <c r="V37" s="14"/>
      <c r="W37" s="14" t="s">
        <v>310</v>
      </c>
      <c r="X37" s="14" t="s">
        <v>310</v>
      </c>
      <c r="Y37" s="14"/>
      <c r="Z37" s="14"/>
      <c r="AA37" s="14"/>
      <c r="AB37" s="14"/>
      <c r="AC37" s="12" t="s">
        <v>310</v>
      </c>
      <c r="AD37" s="12"/>
      <c r="AE37" s="12"/>
      <c r="AF37" s="12"/>
      <c r="AG37" s="12"/>
      <c r="AH37" s="19"/>
      <c r="AI37" s="19"/>
      <c r="AJ37" s="10">
        <f t="shared" si="0"/>
        <v>5</v>
      </c>
      <c r="AK37" s="19"/>
    </row>
    <row r="38" spans="1:37" s="18" customFormat="1" ht="15">
      <c r="B38" s="19">
        <v>8</v>
      </c>
      <c r="C38" s="10">
        <v>35</v>
      </c>
      <c r="D38" s="19" t="s">
        <v>272</v>
      </c>
      <c r="E38" s="19" t="s">
        <v>241</v>
      </c>
      <c r="F38" s="19"/>
      <c r="G38" s="19"/>
      <c r="H38" s="19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 t="s">
        <v>352</v>
      </c>
      <c r="U38" s="14"/>
      <c r="V38" s="14"/>
      <c r="W38" s="14"/>
      <c r="X38" s="14"/>
      <c r="Y38" s="14"/>
      <c r="Z38" s="14"/>
      <c r="AA38" s="14"/>
      <c r="AB38" s="14"/>
      <c r="AC38" s="12"/>
      <c r="AD38" s="12"/>
      <c r="AE38" s="12"/>
      <c r="AF38" s="12"/>
      <c r="AG38" s="12"/>
      <c r="AH38" s="19"/>
      <c r="AI38" s="19"/>
      <c r="AJ38" s="10">
        <f t="shared" si="0"/>
        <v>0</v>
      </c>
      <c r="AK38" s="19"/>
    </row>
    <row r="39" spans="1:37" s="18" customFormat="1" ht="15">
      <c r="B39" s="19">
        <v>8</v>
      </c>
      <c r="C39" s="10">
        <v>36</v>
      </c>
      <c r="D39" s="19" t="s">
        <v>317</v>
      </c>
      <c r="E39" s="19" t="s">
        <v>32</v>
      </c>
      <c r="F39" s="19"/>
      <c r="G39" s="19"/>
      <c r="H39" s="19"/>
      <c r="I39" s="14"/>
      <c r="J39" s="14"/>
      <c r="K39" s="14"/>
      <c r="L39" s="14"/>
      <c r="M39" s="14"/>
      <c r="N39" s="14"/>
      <c r="O39" s="14" t="s">
        <v>310</v>
      </c>
      <c r="P39" s="14"/>
      <c r="Q39" s="14"/>
      <c r="R39" s="14"/>
      <c r="S39" s="14"/>
      <c r="T39" s="14"/>
      <c r="U39" s="14"/>
      <c r="V39" s="14"/>
      <c r="W39" s="14" t="s">
        <v>310</v>
      </c>
      <c r="X39" s="14"/>
      <c r="Y39" s="14"/>
      <c r="Z39" s="14"/>
      <c r="AA39" s="14" t="s">
        <v>356</v>
      </c>
      <c r="AB39" s="14"/>
      <c r="AC39" s="12"/>
      <c r="AD39" s="12"/>
      <c r="AE39" s="12"/>
      <c r="AF39" s="12"/>
      <c r="AG39" s="12"/>
      <c r="AH39" s="19"/>
      <c r="AI39" s="19"/>
      <c r="AJ39" s="10">
        <f t="shared" si="0"/>
        <v>2</v>
      </c>
      <c r="AK39" s="19"/>
    </row>
    <row r="40" spans="1:37" s="18" customFormat="1" ht="15">
      <c r="B40" s="19">
        <v>8</v>
      </c>
      <c r="C40" s="10">
        <v>37</v>
      </c>
      <c r="D40" s="19" t="s">
        <v>273</v>
      </c>
      <c r="E40" s="19" t="s">
        <v>27</v>
      </c>
      <c r="F40" s="19"/>
      <c r="G40" s="19"/>
      <c r="H40" s="19"/>
      <c r="I40" s="14"/>
      <c r="J40" s="14"/>
      <c r="K40" s="14"/>
      <c r="L40" s="14"/>
      <c r="M40" s="14"/>
      <c r="N40" s="14"/>
      <c r="O40" s="14"/>
      <c r="P40" s="14" t="s">
        <v>310</v>
      </c>
      <c r="Q40" s="14"/>
      <c r="R40" s="14" t="s">
        <v>310</v>
      </c>
      <c r="S40" s="14"/>
      <c r="T40" s="14" t="s">
        <v>356</v>
      </c>
      <c r="U40" s="14"/>
      <c r="V40" s="14"/>
      <c r="W40" s="14"/>
      <c r="X40" s="14"/>
      <c r="Y40" s="14"/>
      <c r="Z40" s="14"/>
      <c r="AA40" s="14" t="s">
        <v>310</v>
      </c>
      <c r="AB40" s="14"/>
      <c r="AC40" s="12"/>
      <c r="AD40" s="12"/>
      <c r="AE40" s="12"/>
      <c r="AF40" s="12"/>
      <c r="AG40" s="12"/>
      <c r="AH40" s="19"/>
      <c r="AI40" s="19"/>
      <c r="AJ40" s="10">
        <f t="shared" si="0"/>
        <v>3</v>
      </c>
      <c r="AK40" s="19"/>
    </row>
    <row r="41" spans="1:37" s="56" customFormat="1" ht="15">
      <c r="B41" s="57">
        <v>8</v>
      </c>
      <c r="C41" s="33">
        <v>38</v>
      </c>
      <c r="D41" s="57" t="s">
        <v>327</v>
      </c>
      <c r="E41" s="57" t="s">
        <v>27</v>
      </c>
      <c r="F41" s="57"/>
      <c r="G41" s="57"/>
      <c r="H41" s="57"/>
      <c r="I41" s="34"/>
      <c r="J41" s="34"/>
      <c r="K41" s="34"/>
      <c r="L41" s="34"/>
      <c r="M41" s="34" t="s">
        <v>310</v>
      </c>
      <c r="N41" s="34"/>
      <c r="O41" s="34" t="s">
        <v>310</v>
      </c>
      <c r="P41" s="34" t="s">
        <v>310</v>
      </c>
      <c r="Q41" s="34" t="s">
        <v>310</v>
      </c>
      <c r="R41" s="34" t="s">
        <v>310</v>
      </c>
      <c r="S41" s="34"/>
      <c r="T41" s="34" t="s">
        <v>310</v>
      </c>
      <c r="U41" s="34" t="s">
        <v>352</v>
      </c>
      <c r="V41" s="34" t="s">
        <v>310</v>
      </c>
      <c r="W41" s="34" t="s">
        <v>310</v>
      </c>
      <c r="X41" s="34" t="s">
        <v>310</v>
      </c>
      <c r="Y41" s="34"/>
      <c r="Z41" s="34"/>
      <c r="AA41" s="34"/>
      <c r="AB41" s="34"/>
      <c r="AC41" s="35"/>
      <c r="AD41" s="35"/>
      <c r="AE41" s="35"/>
      <c r="AF41" s="35"/>
      <c r="AG41" s="35"/>
      <c r="AH41" s="57"/>
      <c r="AI41" s="57"/>
      <c r="AJ41" s="10">
        <f t="shared" si="0"/>
        <v>9</v>
      </c>
      <c r="AK41" s="57"/>
    </row>
    <row r="42" spans="1:37" ht="15">
      <c r="A42" t="s">
        <v>329</v>
      </c>
      <c r="B42" s="10">
        <v>9</v>
      </c>
      <c r="C42" s="10">
        <v>39</v>
      </c>
      <c r="D42" s="10" t="s">
        <v>274</v>
      </c>
      <c r="E42" s="10" t="s">
        <v>241</v>
      </c>
      <c r="F42" s="10"/>
      <c r="G42" s="10"/>
      <c r="H42" s="10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2"/>
      <c r="AD42" s="12"/>
      <c r="AE42" s="12"/>
      <c r="AF42" s="12"/>
      <c r="AG42" s="12"/>
      <c r="AH42" s="10"/>
      <c r="AI42" s="10"/>
      <c r="AJ42" s="10">
        <f t="shared" si="0"/>
        <v>0</v>
      </c>
      <c r="AK42" s="10"/>
    </row>
    <row r="43" spans="1:37" ht="15">
      <c r="B43" s="10">
        <v>9</v>
      </c>
      <c r="C43" s="10">
        <v>40</v>
      </c>
      <c r="D43" s="10" t="s">
        <v>275</v>
      </c>
      <c r="E43" s="10" t="s">
        <v>241</v>
      </c>
      <c r="F43" s="10"/>
      <c r="G43" s="10"/>
      <c r="H43" s="10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2"/>
      <c r="AD43" s="12"/>
      <c r="AE43" s="12"/>
      <c r="AF43" s="12"/>
      <c r="AG43" s="12"/>
      <c r="AH43" s="10"/>
      <c r="AI43" s="10"/>
      <c r="AJ43" s="10">
        <f t="shared" si="0"/>
        <v>0</v>
      </c>
      <c r="AK43" s="10"/>
    </row>
    <row r="44" spans="1:37" ht="15">
      <c r="B44" s="10">
        <v>9</v>
      </c>
      <c r="C44" s="10">
        <v>41</v>
      </c>
      <c r="D44" s="10" t="s">
        <v>276</v>
      </c>
      <c r="E44" s="10" t="s">
        <v>241</v>
      </c>
      <c r="F44" s="10"/>
      <c r="G44" s="10"/>
      <c r="H44" s="10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 t="s">
        <v>352</v>
      </c>
      <c r="AB44" s="14"/>
      <c r="AC44" s="43" t="s">
        <v>356</v>
      </c>
      <c r="AD44" s="12"/>
      <c r="AE44" s="12"/>
      <c r="AF44" s="12"/>
      <c r="AG44" s="12"/>
      <c r="AH44" s="10"/>
      <c r="AI44" s="10"/>
      <c r="AJ44" s="10">
        <f t="shared" si="0"/>
        <v>0</v>
      </c>
      <c r="AK44" s="10"/>
    </row>
    <row r="45" spans="1:37" ht="15">
      <c r="B45" s="10">
        <v>9</v>
      </c>
      <c r="C45" s="10">
        <v>42</v>
      </c>
      <c r="D45" s="10" t="s">
        <v>277</v>
      </c>
      <c r="E45" s="10" t="s">
        <v>241</v>
      </c>
      <c r="F45" s="10"/>
      <c r="G45" s="10"/>
      <c r="H45" s="10"/>
      <c r="J45" s="14"/>
      <c r="K45" s="14"/>
      <c r="L45" s="14" t="s">
        <v>310</v>
      </c>
      <c r="M45" s="14" t="s">
        <v>352</v>
      </c>
      <c r="N45" s="14"/>
      <c r="O45" s="14" t="s">
        <v>310</v>
      </c>
      <c r="P45" s="14"/>
      <c r="Q45" s="14"/>
      <c r="R45" s="14"/>
      <c r="S45" s="14"/>
      <c r="T45" s="14"/>
      <c r="U45" s="14"/>
      <c r="V45" s="14" t="s">
        <v>352</v>
      </c>
      <c r="W45" s="14"/>
      <c r="X45" s="14"/>
      <c r="Y45" s="14"/>
      <c r="Z45" s="14"/>
      <c r="AA45" s="14" t="s">
        <v>310</v>
      </c>
      <c r="AB45" s="14"/>
      <c r="AC45" s="12"/>
      <c r="AD45" s="12" t="s">
        <v>310</v>
      </c>
      <c r="AE45" s="12"/>
      <c r="AF45" s="12"/>
      <c r="AG45" s="12"/>
      <c r="AH45" s="10"/>
      <c r="AI45" s="10"/>
      <c r="AJ45" s="10">
        <f t="shared" si="0"/>
        <v>4</v>
      </c>
      <c r="AK45" s="10"/>
    </row>
    <row r="46" spans="1:37" ht="15">
      <c r="B46" s="10">
        <v>9</v>
      </c>
      <c r="C46" s="10">
        <v>43</v>
      </c>
      <c r="D46" s="10" t="s">
        <v>278</v>
      </c>
      <c r="E46" s="10" t="s">
        <v>241</v>
      </c>
      <c r="F46" s="10"/>
      <c r="G46" s="10"/>
      <c r="H46" s="10"/>
      <c r="J46" s="14"/>
      <c r="K46" s="14"/>
      <c r="L46" s="14" t="s">
        <v>310</v>
      </c>
      <c r="M46" s="14"/>
      <c r="N46" s="14"/>
      <c r="O46" s="14"/>
      <c r="P46" s="14" t="s">
        <v>352</v>
      </c>
      <c r="Q46" s="14"/>
      <c r="R46" s="14"/>
      <c r="S46" s="14"/>
      <c r="T46" s="14"/>
      <c r="U46" s="14"/>
      <c r="V46" s="14"/>
      <c r="W46" s="14" t="s">
        <v>310</v>
      </c>
      <c r="X46" s="14" t="s">
        <v>310</v>
      </c>
      <c r="Y46" s="14"/>
      <c r="Z46" s="14"/>
      <c r="AA46" s="43" t="s">
        <v>356</v>
      </c>
      <c r="AB46" s="14"/>
      <c r="AC46" s="12"/>
      <c r="AD46" s="12" t="s">
        <v>310</v>
      </c>
      <c r="AE46" s="12"/>
      <c r="AF46" s="12"/>
      <c r="AG46" s="12"/>
      <c r="AH46" s="10"/>
      <c r="AI46" s="10"/>
      <c r="AJ46" s="10">
        <f t="shared" si="0"/>
        <v>4</v>
      </c>
      <c r="AK46" s="10"/>
    </row>
    <row r="47" spans="1:37" s="18" customFormat="1" ht="15">
      <c r="A47" s="18" t="s">
        <v>341</v>
      </c>
      <c r="B47" s="19">
        <v>10</v>
      </c>
      <c r="C47" s="10">
        <v>44</v>
      </c>
      <c r="D47" s="19" t="s">
        <v>279</v>
      </c>
      <c r="E47" s="19" t="s">
        <v>267</v>
      </c>
      <c r="F47" s="19"/>
      <c r="G47" s="19"/>
      <c r="H47" s="19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 t="s">
        <v>310</v>
      </c>
      <c r="U47" s="14"/>
      <c r="V47" s="14"/>
      <c r="W47" s="14"/>
      <c r="X47" s="14"/>
      <c r="Y47" s="14"/>
      <c r="Z47" s="14"/>
      <c r="AA47" s="14"/>
      <c r="AB47" s="14"/>
      <c r="AC47" s="12"/>
      <c r="AD47" s="12"/>
      <c r="AE47" s="12"/>
      <c r="AF47" s="12"/>
      <c r="AG47" s="12" t="s">
        <v>310</v>
      </c>
      <c r="AH47" s="19"/>
      <c r="AI47" s="19"/>
      <c r="AJ47" s="10">
        <f t="shared" si="0"/>
        <v>2</v>
      </c>
      <c r="AK47" s="19"/>
    </row>
    <row r="48" spans="1:37" s="18" customFormat="1" ht="15">
      <c r="B48" s="19">
        <v>10</v>
      </c>
      <c r="C48" s="10">
        <v>45</v>
      </c>
      <c r="D48" s="19" t="s">
        <v>280</v>
      </c>
      <c r="E48" s="19" t="s">
        <v>267</v>
      </c>
      <c r="F48" s="19"/>
      <c r="G48" s="19"/>
      <c r="H48" s="19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 t="s">
        <v>310</v>
      </c>
      <c r="U48" s="14"/>
      <c r="V48" s="14"/>
      <c r="W48" s="14"/>
      <c r="X48" s="14"/>
      <c r="Y48" s="14"/>
      <c r="Z48" s="14"/>
      <c r="AA48" s="14"/>
      <c r="AB48" s="14"/>
      <c r="AC48" s="12"/>
      <c r="AD48" s="12"/>
      <c r="AE48" s="12"/>
      <c r="AF48" s="12"/>
      <c r="AG48" s="12" t="s">
        <v>310</v>
      </c>
      <c r="AH48" s="19"/>
      <c r="AI48" s="19"/>
      <c r="AJ48" s="10">
        <f t="shared" si="0"/>
        <v>2</v>
      </c>
      <c r="AK48" s="19"/>
    </row>
    <row r="49" spans="1:37" s="18" customFormat="1" ht="15">
      <c r="B49" s="19">
        <v>10</v>
      </c>
      <c r="C49" s="10">
        <v>46</v>
      </c>
      <c r="D49" s="19" t="s">
        <v>281</v>
      </c>
      <c r="E49" s="19" t="s">
        <v>267</v>
      </c>
      <c r="F49" s="19"/>
      <c r="G49" s="19"/>
      <c r="H49" s="19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 t="s">
        <v>310</v>
      </c>
      <c r="U49" s="14"/>
      <c r="V49" s="14"/>
      <c r="W49" s="14"/>
      <c r="X49" s="14"/>
      <c r="Y49" s="14"/>
      <c r="Z49" s="14"/>
      <c r="AA49" s="14"/>
      <c r="AB49" s="14"/>
      <c r="AC49" s="12"/>
      <c r="AD49" s="12"/>
      <c r="AE49" s="12"/>
      <c r="AF49" s="12"/>
      <c r="AG49" s="12" t="s">
        <v>310</v>
      </c>
      <c r="AH49" s="19"/>
      <c r="AI49" s="19"/>
      <c r="AJ49" s="10">
        <f t="shared" si="0"/>
        <v>2</v>
      </c>
      <c r="AK49" s="19"/>
    </row>
    <row r="50" spans="1:37" s="18" customFormat="1" ht="15">
      <c r="B50" s="19">
        <v>10</v>
      </c>
      <c r="C50" s="10">
        <v>47</v>
      </c>
      <c r="D50" s="19" t="s">
        <v>282</v>
      </c>
      <c r="E50" s="19" t="s">
        <v>267</v>
      </c>
      <c r="F50" s="19"/>
      <c r="G50" s="19"/>
      <c r="H50" s="19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 t="s">
        <v>310</v>
      </c>
      <c r="U50" s="14"/>
      <c r="V50" s="14"/>
      <c r="W50" s="14"/>
      <c r="X50" s="14"/>
      <c r="Y50" s="14"/>
      <c r="Z50" s="14"/>
      <c r="AA50" s="14"/>
      <c r="AB50" s="14"/>
      <c r="AC50" s="12"/>
      <c r="AD50" s="12"/>
      <c r="AE50" s="12"/>
      <c r="AF50" s="12"/>
      <c r="AG50" s="12" t="s">
        <v>310</v>
      </c>
      <c r="AH50" s="19"/>
      <c r="AI50" s="19"/>
      <c r="AJ50" s="10">
        <f t="shared" si="0"/>
        <v>2</v>
      </c>
      <c r="AK50" s="19"/>
    </row>
    <row r="51" spans="1:37" s="18" customFormat="1" ht="15">
      <c r="B51" s="19">
        <v>10</v>
      </c>
      <c r="C51" s="10">
        <v>48</v>
      </c>
      <c r="D51" s="19" t="s">
        <v>283</v>
      </c>
      <c r="E51" s="19" t="s">
        <v>267</v>
      </c>
      <c r="F51" s="19"/>
      <c r="G51" s="19"/>
      <c r="H51" s="19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 t="s">
        <v>310</v>
      </c>
      <c r="U51" s="14"/>
      <c r="V51" s="14"/>
      <c r="W51" s="14"/>
      <c r="X51" s="14"/>
      <c r="Y51" s="14"/>
      <c r="Z51" s="14"/>
      <c r="AA51" s="14"/>
      <c r="AB51" s="14"/>
      <c r="AC51" s="12"/>
      <c r="AD51" s="12"/>
      <c r="AE51" s="12" t="s">
        <v>310</v>
      </c>
      <c r="AF51" s="12"/>
      <c r="AG51" s="12" t="s">
        <v>310</v>
      </c>
      <c r="AH51" s="19"/>
      <c r="AI51" s="19"/>
      <c r="AJ51" s="10">
        <f t="shared" si="0"/>
        <v>3</v>
      </c>
      <c r="AK51" s="19"/>
    </row>
    <row r="52" spans="1:37" ht="15">
      <c r="A52" t="s">
        <v>343</v>
      </c>
      <c r="B52" s="10">
        <v>11</v>
      </c>
      <c r="C52" s="10">
        <v>49</v>
      </c>
      <c r="D52" s="10" t="s">
        <v>284</v>
      </c>
      <c r="E52" s="10" t="s">
        <v>238</v>
      </c>
      <c r="F52" s="10"/>
      <c r="G52" s="10"/>
      <c r="H52" s="10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 t="s">
        <v>310</v>
      </c>
      <c r="V52" s="14" t="s">
        <v>352</v>
      </c>
      <c r="W52" s="14"/>
      <c r="X52" s="14"/>
      <c r="Y52" s="14"/>
      <c r="Z52" s="14"/>
      <c r="AA52" s="14"/>
      <c r="AB52" s="14"/>
      <c r="AC52" s="12"/>
      <c r="AD52" s="12"/>
      <c r="AE52" s="12"/>
      <c r="AF52" s="12"/>
      <c r="AG52" s="12"/>
      <c r="AH52" s="10"/>
      <c r="AI52" s="10"/>
      <c r="AJ52" s="10">
        <f t="shared" si="0"/>
        <v>1</v>
      </c>
      <c r="AK52" s="10"/>
    </row>
    <row r="53" spans="1:37" ht="15">
      <c r="B53" s="10">
        <v>11</v>
      </c>
      <c r="C53" s="10">
        <v>50</v>
      </c>
      <c r="D53" s="10" t="s">
        <v>285</v>
      </c>
      <c r="E53" s="10" t="s">
        <v>231</v>
      </c>
      <c r="F53" s="10"/>
      <c r="G53" s="10"/>
      <c r="H53" s="10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 t="s">
        <v>310</v>
      </c>
      <c r="X53" s="14"/>
      <c r="Y53" s="14"/>
      <c r="Z53" s="14"/>
      <c r="AA53" s="14"/>
      <c r="AB53" s="14"/>
      <c r="AC53" s="12"/>
      <c r="AD53" s="12"/>
      <c r="AE53" s="12"/>
      <c r="AF53" s="12"/>
      <c r="AG53" s="12"/>
      <c r="AH53" s="10"/>
      <c r="AI53" s="10"/>
      <c r="AJ53" s="10">
        <f t="shared" si="0"/>
        <v>1</v>
      </c>
      <c r="AK53" s="10"/>
    </row>
    <row r="54" spans="1:37" ht="15">
      <c r="B54" s="10">
        <v>11</v>
      </c>
      <c r="C54" s="10">
        <v>51</v>
      </c>
      <c r="D54" s="10" t="s">
        <v>286</v>
      </c>
      <c r="E54" s="10" t="s">
        <v>238</v>
      </c>
      <c r="F54" s="10"/>
      <c r="G54" s="10"/>
      <c r="H54" s="10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 t="s">
        <v>310</v>
      </c>
      <c r="Y54" s="14"/>
      <c r="Z54" s="14"/>
      <c r="AA54" s="14"/>
      <c r="AB54" s="14"/>
      <c r="AC54" s="12"/>
      <c r="AD54" s="12"/>
      <c r="AE54" s="12"/>
      <c r="AF54" s="12"/>
      <c r="AG54" s="12"/>
      <c r="AH54" s="10"/>
      <c r="AI54" s="10"/>
      <c r="AJ54" s="10">
        <f t="shared" si="0"/>
        <v>1</v>
      </c>
      <c r="AK54" s="10"/>
    </row>
    <row r="55" spans="1:37" ht="15">
      <c r="B55" s="10">
        <v>11</v>
      </c>
      <c r="C55" s="10">
        <v>52</v>
      </c>
      <c r="D55" s="10" t="s">
        <v>287</v>
      </c>
      <c r="E55" s="10" t="s">
        <v>238</v>
      </c>
      <c r="F55" s="10"/>
      <c r="G55" s="10"/>
      <c r="H55" s="10"/>
      <c r="J55" s="14"/>
      <c r="K55" s="14"/>
      <c r="L55" s="14"/>
      <c r="M55" s="14" t="s">
        <v>352</v>
      </c>
      <c r="N55" s="14"/>
      <c r="O55" s="14" t="s">
        <v>352</v>
      </c>
      <c r="P55" s="14"/>
      <c r="Q55" s="14"/>
      <c r="R55" s="14"/>
      <c r="S55" s="14"/>
      <c r="T55" s="14" t="s">
        <v>352</v>
      </c>
      <c r="U55" s="14" t="s">
        <v>352</v>
      </c>
      <c r="V55" s="14"/>
      <c r="W55" s="14"/>
      <c r="X55" s="14"/>
      <c r="Y55" s="14"/>
      <c r="Z55" s="14"/>
      <c r="AA55" s="14"/>
      <c r="AB55" s="14"/>
      <c r="AC55" s="12"/>
      <c r="AD55" s="12"/>
      <c r="AE55" s="12"/>
      <c r="AF55" s="12" t="s">
        <v>310</v>
      </c>
      <c r="AG55" s="12" t="s">
        <v>310</v>
      </c>
      <c r="AH55" s="10"/>
      <c r="AI55" s="10"/>
      <c r="AJ55" s="10">
        <f t="shared" si="0"/>
        <v>2</v>
      </c>
      <c r="AK55" s="10"/>
    </row>
    <row r="56" spans="1:37" ht="19.899999999999999" customHeight="1">
      <c r="B56" s="10">
        <v>11</v>
      </c>
      <c r="C56" s="10">
        <v>53</v>
      </c>
      <c r="D56" s="10" t="s">
        <v>230</v>
      </c>
      <c r="E56" s="10" t="s">
        <v>231</v>
      </c>
      <c r="F56" s="10"/>
      <c r="G56" s="10"/>
      <c r="H56" s="10"/>
      <c r="J56" s="14"/>
      <c r="K56" s="14"/>
      <c r="L56" s="14"/>
      <c r="M56" s="14" t="s">
        <v>352</v>
      </c>
      <c r="N56" s="14"/>
      <c r="O56" s="14" t="s">
        <v>310</v>
      </c>
      <c r="P56" s="14"/>
      <c r="Q56" s="14"/>
      <c r="R56" s="14"/>
      <c r="S56" s="14"/>
      <c r="T56" s="14"/>
      <c r="U56" s="14" t="s">
        <v>310</v>
      </c>
      <c r="V56" s="14" t="s">
        <v>226</v>
      </c>
      <c r="W56" s="14"/>
      <c r="X56" s="14"/>
      <c r="Y56" s="14"/>
      <c r="Z56" s="14"/>
      <c r="AA56" s="14" t="s">
        <v>356</v>
      </c>
      <c r="AB56" s="14"/>
      <c r="AC56" s="12"/>
      <c r="AD56" s="14" t="s">
        <v>352</v>
      </c>
      <c r="AE56" s="12" t="s">
        <v>310</v>
      </c>
      <c r="AF56" s="12"/>
      <c r="AG56" s="12" t="s">
        <v>310</v>
      </c>
      <c r="AH56" s="10"/>
      <c r="AI56" s="10"/>
      <c r="AJ56" s="10">
        <f t="shared" si="0"/>
        <v>4</v>
      </c>
      <c r="AK56" s="10"/>
    </row>
    <row r="57" spans="1:37" s="18" customFormat="1" ht="15">
      <c r="A57" s="18" t="s">
        <v>319</v>
      </c>
      <c r="B57" s="19">
        <v>12</v>
      </c>
      <c r="C57" s="10">
        <v>54</v>
      </c>
      <c r="D57" s="19" t="s">
        <v>288</v>
      </c>
      <c r="E57" s="19" t="s">
        <v>231</v>
      </c>
      <c r="F57" s="19"/>
      <c r="G57" s="19"/>
      <c r="H57" s="19"/>
      <c r="I57" s="14"/>
      <c r="J57" s="14"/>
      <c r="K57" s="14"/>
      <c r="L57" s="14"/>
      <c r="M57" s="14"/>
      <c r="N57" s="14"/>
      <c r="O57" s="14" t="s">
        <v>310</v>
      </c>
      <c r="P57" s="14"/>
      <c r="Q57" s="14"/>
      <c r="R57" s="14"/>
      <c r="S57" s="14"/>
      <c r="T57" s="14"/>
      <c r="U57" s="14" t="s">
        <v>352</v>
      </c>
      <c r="V57" s="14"/>
      <c r="W57" s="14"/>
      <c r="X57" s="14" t="s">
        <v>310</v>
      </c>
      <c r="Y57" s="14"/>
      <c r="Z57" s="14"/>
      <c r="AA57" s="14"/>
      <c r="AB57" s="14"/>
      <c r="AC57" s="14" t="s">
        <v>352</v>
      </c>
      <c r="AD57" s="14" t="s">
        <v>310</v>
      </c>
      <c r="AE57" s="12"/>
      <c r="AF57" s="12"/>
      <c r="AG57" s="12"/>
      <c r="AH57" s="19" t="s">
        <v>310</v>
      </c>
      <c r="AI57" s="19"/>
      <c r="AJ57" s="10">
        <f t="shared" si="0"/>
        <v>4</v>
      </c>
      <c r="AK57" s="19"/>
    </row>
    <row r="58" spans="1:37" s="18" customFormat="1" ht="15">
      <c r="B58" s="19">
        <v>12</v>
      </c>
      <c r="C58" s="10">
        <v>55</v>
      </c>
      <c r="D58" s="19" t="s">
        <v>289</v>
      </c>
      <c r="E58" s="19" t="s">
        <v>231</v>
      </c>
      <c r="F58" s="19"/>
      <c r="G58" s="19"/>
      <c r="H58" s="19"/>
      <c r="I58" s="14"/>
      <c r="J58" s="14"/>
      <c r="K58" s="14"/>
      <c r="L58" s="14"/>
      <c r="M58" s="14"/>
      <c r="N58" s="14"/>
      <c r="O58" s="14" t="s">
        <v>352</v>
      </c>
      <c r="P58" s="14"/>
      <c r="Q58" s="14"/>
      <c r="R58" s="14"/>
      <c r="S58" s="14"/>
      <c r="T58" s="14"/>
      <c r="U58" s="14" t="s">
        <v>352</v>
      </c>
      <c r="V58" s="14"/>
      <c r="W58" s="14"/>
      <c r="X58" s="14"/>
      <c r="Y58" s="14"/>
      <c r="Z58" s="14"/>
      <c r="AA58" s="14"/>
      <c r="AB58" s="14"/>
      <c r="AC58" s="12"/>
      <c r="AD58" s="14" t="s">
        <v>352</v>
      </c>
      <c r="AE58" s="12"/>
      <c r="AF58" s="12"/>
      <c r="AG58" s="12"/>
      <c r="AH58" s="19" t="s">
        <v>310</v>
      </c>
      <c r="AI58" s="19"/>
      <c r="AJ58" s="10">
        <f t="shared" si="0"/>
        <v>1</v>
      </c>
      <c r="AK58" s="19"/>
    </row>
    <row r="59" spans="1:37" s="18" customFormat="1" ht="15">
      <c r="B59" s="19">
        <v>12</v>
      </c>
      <c r="C59" s="10">
        <v>56</v>
      </c>
      <c r="D59" s="19" t="s">
        <v>290</v>
      </c>
      <c r="E59" s="19" t="s">
        <v>260</v>
      </c>
      <c r="F59" s="19"/>
      <c r="G59" s="19"/>
      <c r="H59" s="19"/>
      <c r="I59" s="14" t="s">
        <v>310</v>
      </c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 t="s">
        <v>310</v>
      </c>
      <c r="W59" s="14"/>
      <c r="X59" s="14" t="s">
        <v>310</v>
      </c>
      <c r="Y59" s="14"/>
      <c r="Z59" s="14"/>
      <c r="AA59" s="14" t="s">
        <v>352</v>
      </c>
      <c r="AB59" s="14"/>
      <c r="AC59" s="12" t="s">
        <v>310</v>
      </c>
      <c r="AD59" s="14" t="s">
        <v>352</v>
      </c>
      <c r="AE59" s="12"/>
      <c r="AF59" s="12"/>
      <c r="AG59" s="12" t="s">
        <v>310</v>
      </c>
      <c r="AH59" s="19" t="s">
        <v>310</v>
      </c>
      <c r="AI59" s="19"/>
      <c r="AJ59" s="10">
        <f t="shared" si="0"/>
        <v>6</v>
      </c>
      <c r="AK59" s="19"/>
    </row>
    <row r="60" spans="1:37" s="18" customFormat="1" ht="17.25" customHeight="1">
      <c r="B60" s="19">
        <v>12</v>
      </c>
      <c r="C60" s="10">
        <v>57</v>
      </c>
      <c r="D60" s="19" t="s">
        <v>291</v>
      </c>
      <c r="E60" s="19" t="s">
        <v>260</v>
      </c>
      <c r="F60" s="19"/>
      <c r="G60" s="19"/>
      <c r="H60" s="19"/>
      <c r="I60" s="14"/>
      <c r="J60" s="14"/>
      <c r="K60" s="14"/>
      <c r="L60" s="14"/>
      <c r="M60" s="14"/>
      <c r="N60" s="14"/>
      <c r="O60" s="14"/>
      <c r="P60" s="14" t="s">
        <v>310</v>
      </c>
      <c r="Q60" s="14"/>
      <c r="R60" s="14"/>
      <c r="S60" s="14"/>
      <c r="T60" s="14"/>
      <c r="U60" s="14"/>
      <c r="V60" s="14"/>
      <c r="W60" s="14" t="s">
        <v>352</v>
      </c>
      <c r="X60" s="14" t="s">
        <v>352</v>
      </c>
      <c r="Y60" s="14"/>
      <c r="Z60" s="14"/>
      <c r="AA60" s="14" t="s">
        <v>310</v>
      </c>
      <c r="AB60" s="14"/>
      <c r="AC60" s="12"/>
      <c r="AD60" s="12" t="s">
        <v>310</v>
      </c>
      <c r="AE60" s="12"/>
      <c r="AF60" s="12" t="s">
        <v>310</v>
      </c>
      <c r="AG60" s="12" t="s">
        <v>310</v>
      </c>
      <c r="AH60" s="19" t="s">
        <v>310</v>
      </c>
      <c r="AI60" s="19"/>
      <c r="AJ60" s="10">
        <f t="shared" si="0"/>
        <v>6</v>
      </c>
      <c r="AK60" s="19"/>
    </row>
    <row r="61" spans="1:37" s="18" customFormat="1" ht="17.25" customHeight="1">
      <c r="B61" s="19">
        <v>12</v>
      </c>
      <c r="C61" s="10">
        <v>58</v>
      </c>
      <c r="D61" s="19" t="s">
        <v>331</v>
      </c>
      <c r="E61" s="19" t="s">
        <v>241</v>
      </c>
      <c r="F61" s="19"/>
      <c r="G61" s="19"/>
      <c r="H61" s="19"/>
      <c r="I61" s="14"/>
      <c r="J61" s="14"/>
      <c r="K61" s="14"/>
      <c r="L61" s="14"/>
      <c r="M61" s="14"/>
      <c r="N61" s="14"/>
      <c r="O61" s="14" t="s">
        <v>310</v>
      </c>
      <c r="P61" s="14"/>
      <c r="Q61" s="14"/>
      <c r="R61" s="14"/>
      <c r="S61" s="14"/>
      <c r="T61" s="14"/>
      <c r="U61" s="14"/>
      <c r="V61" s="14" t="s">
        <v>352</v>
      </c>
      <c r="W61" s="14" t="s">
        <v>310</v>
      </c>
      <c r="X61" s="14"/>
      <c r="Y61" s="14"/>
      <c r="Z61" s="14"/>
      <c r="AA61" s="14" t="s">
        <v>352</v>
      </c>
      <c r="AB61" s="14"/>
      <c r="AC61" s="12" t="s">
        <v>310</v>
      </c>
      <c r="AD61" s="12"/>
      <c r="AE61" s="12"/>
      <c r="AF61" s="12"/>
      <c r="AG61" s="12"/>
      <c r="AH61" s="19" t="s">
        <v>310</v>
      </c>
      <c r="AI61" s="19"/>
      <c r="AJ61" s="10">
        <f t="shared" si="0"/>
        <v>4</v>
      </c>
      <c r="AK61" s="19"/>
    </row>
    <row r="62" spans="1:37" ht="15">
      <c r="A62" t="s">
        <v>350</v>
      </c>
      <c r="B62" s="10">
        <v>13</v>
      </c>
      <c r="C62" s="10">
        <v>59</v>
      </c>
      <c r="D62" s="10" t="s">
        <v>292</v>
      </c>
      <c r="E62" s="10" t="s">
        <v>260</v>
      </c>
      <c r="F62" s="10"/>
      <c r="G62" s="10"/>
      <c r="H62" s="10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 t="s">
        <v>352</v>
      </c>
      <c r="W62" s="14"/>
      <c r="X62" s="14"/>
      <c r="Y62" s="14"/>
      <c r="Z62" s="14"/>
      <c r="AA62" s="14"/>
      <c r="AB62" s="14"/>
      <c r="AC62" s="12"/>
      <c r="AD62" s="12"/>
      <c r="AE62" s="12"/>
      <c r="AF62" s="12"/>
      <c r="AG62" s="12"/>
      <c r="AH62" s="10"/>
      <c r="AI62" s="10"/>
      <c r="AJ62" s="10">
        <f t="shared" si="0"/>
        <v>0</v>
      </c>
      <c r="AK62" s="10"/>
    </row>
    <row r="63" spans="1:37" ht="15">
      <c r="B63" s="10">
        <v>13</v>
      </c>
      <c r="C63" s="10">
        <v>60</v>
      </c>
      <c r="D63" s="10" t="s">
        <v>293</v>
      </c>
      <c r="E63" s="10" t="s">
        <v>260</v>
      </c>
      <c r="F63" s="10"/>
      <c r="G63" s="10"/>
      <c r="H63" s="10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2"/>
      <c r="AD63" s="12"/>
      <c r="AE63" s="12"/>
      <c r="AF63" s="12"/>
      <c r="AG63" s="12"/>
      <c r="AH63" s="10"/>
      <c r="AI63" s="10"/>
      <c r="AJ63" s="10">
        <f t="shared" si="0"/>
        <v>0</v>
      </c>
      <c r="AK63" s="10"/>
    </row>
    <row r="64" spans="1:37" ht="15">
      <c r="B64" s="10">
        <v>13</v>
      </c>
      <c r="C64" s="10">
        <v>61</v>
      </c>
      <c r="D64" s="10" t="s">
        <v>294</v>
      </c>
      <c r="E64" s="10" t="s">
        <v>260</v>
      </c>
      <c r="F64" s="10"/>
      <c r="G64" s="10"/>
      <c r="H64" s="10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2"/>
      <c r="AD64" s="12"/>
      <c r="AE64" s="12"/>
      <c r="AF64" s="12" t="s">
        <v>310</v>
      </c>
      <c r="AG64" s="12"/>
      <c r="AH64" s="10"/>
      <c r="AI64" s="10"/>
      <c r="AJ64" s="10">
        <f t="shared" si="0"/>
        <v>1</v>
      </c>
      <c r="AK64" s="10"/>
    </row>
    <row r="65" spans="1:37" ht="15">
      <c r="B65" s="10">
        <v>13</v>
      </c>
      <c r="C65" s="10">
        <v>62</v>
      </c>
      <c r="D65" s="10" t="s">
        <v>295</v>
      </c>
      <c r="E65" s="10" t="s">
        <v>260</v>
      </c>
      <c r="F65" s="10"/>
      <c r="G65" s="10"/>
      <c r="H65" s="10"/>
      <c r="I65" s="14" t="s">
        <v>310</v>
      </c>
      <c r="J65" s="14"/>
      <c r="K65" s="14"/>
      <c r="L65" s="14"/>
      <c r="M65" s="14" t="s">
        <v>310</v>
      </c>
      <c r="N65" s="14"/>
      <c r="O65" s="14"/>
      <c r="P65" s="14"/>
      <c r="Q65" s="14"/>
      <c r="R65" s="14" t="s">
        <v>310</v>
      </c>
      <c r="S65" s="14"/>
      <c r="T65" s="14"/>
      <c r="U65" s="14"/>
      <c r="V65" s="14" t="s">
        <v>310</v>
      </c>
      <c r="W65" s="14"/>
      <c r="X65" s="14"/>
      <c r="Y65" s="14"/>
      <c r="Z65" s="14"/>
      <c r="AA65" s="14"/>
      <c r="AB65" s="14"/>
      <c r="AC65" s="12"/>
      <c r="AD65" s="12"/>
      <c r="AE65" s="12" t="s">
        <v>310</v>
      </c>
      <c r="AF65" s="12" t="s">
        <v>310</v>
      </c>
      <c r="AG65" s="12" t="s">
        <v>310</v>
      </c>
      <c r="AH65" s="10"/>
      <c r="AI65" s="10"/>
      <c r="AJ65" s="10">
        <f t="shared" si="0"/>
        <v>7</v>
      </c>
      <c r="AK65" s="10"/>
    </row>
    <row r="66" spans="1:37" ht="15">
      <c r="B66" s="10">
        <v>13</v>
      </c>
      <c r="C66" s="10">
        <v>63</v>
      </c>
      <c r="D66" s="10" t="s">
        <v>183</v>
      </c>
      <c r="E66" s="10" t="s">
        <v>332</v>
      </c>
      <c r="F66" s="10"/>
      <c r="G66" s="10"/>
      <c r="H66" s="10"/>
      <c r="J66" s="14"/>
      <c r="K66" s="14"/>
      <c r="L66" s="14"/>
      <c r="M66" s="14" t="s">
        <v>310</v>
      </c>
      <c r="N66" s="14" t="s">
        <v>310</v>
      </c>
      <c r="O66" s="14" t="s">
        <v>310</v>
      </c>
      <c r="P66" s="14"/>
      <c r="Q66" s="14"/>
      <c r="R66" s="14"/>
      <c r="S66" s="14"/>
      <c r="T66" s="14"/>
      <c r="U66" s="14"/>
      <c r="V66" s="14" t="s">
        <v>310</v>
      </c>
      <c r="W66" s="14"/>
      <c r="X66" s="14"/>
      <c r="Y66" s="14"/>
      <c r="Z66" s="14"/>
      <c r="AA66" s="14" t="s">
        <v>352</v>
      </c>
      <c r="AB66" s="14"/>
      <c r="AC66" s="12"/>
      <c r="AD66" s="12"/>
      <c r="AE66" s="12"/>
      <c r="AF66" s="12"/>
      <c r="AG66" s="12" t="s">
        <v>310</v>
      </c>
      <c r="AH66" s="10"/>
      <c r="AI66" s="10"/>
      <c r="AJ66" s="10">
        <f t="shared" si="0"/>
        <v>5</v>
      </c>
      <c r="AK66" s="10"/>
    </row>
    <row r="67" spans="1:37" s="18" customFormat="1" ht="15">
      <c r="A67" s="18" t="s">
        <v>346</v>
      </c>
      <c r="B67" s="19">
        <v>14</v>
      </c>
      <c r="C67" s="10">
        <v>64</v>
      </c>
      <c r="D67" s="19" t="s">
        <v>296</v>
      </c>
      <c r="E67" s="19" t="s">
        <v>241</v>
      </c>
      <c r="F67" s="19"/>
      <c r="G67" s="19"/>
      <c r="H67" s="19"/>
      <c r="I67" s="14"/>
      <c r="J67" s="14"/>
      <c r="K67" s="14"/>
      <c r="L67" s="14"/>
      <c r="M67" s="14"/>
      <c r="N67" s="14"/>
      <c r="O67" s="14"/>
      <c r="P67" s="14" t="s">
        <v>310</v>
      </c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2"/>
      <c r="AD67" s="12"/>
      <c r="AE67" s="12"/>
      <c r="AF67" s="12"/>
      <c r="AG67" s="12"/>
      <c r="AH67" s="19"/>
      <c r="AI67" s="19"/>
      <c r="AJ67" s="10">
        <f t="shared" si="0"/>
        <v>1</v>
      </c>
      <c r="AK67" s="19"/>
    </row>
    <row r="68" spans="1:37" s="18" customFormat="1" ht="15">
      <c r="B68" s="19">
        <v>14</v>
      </c>
      <c r="C68" s="10">
        <v>65</v>
      </c>
      <c r="D68" s="19" t="s">
        <v>297</v>
      </c>
      <c r="E68" s="19" t="s">
        <v>241</v>
      </c>
      <c r="F68" s="19"/>
      <c r="G68" s="19"/>
      <c r="H68" s="19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 t="s">
        <v>226</v>
      </c>
      <c r="U68" s="14"/>
      <c r="V68" s="14"/>
      <c r="W68" s="14"/>
      <c r="X68" s="14"/>
      <c r="Y68" s="14"/>
      <c r="Z68" s="14"/>
      <c r="AA68" s="14"/>
      <c r="AB68" s="14"/>
      <c r="AC68" s="12"/>
      <c r="AD68" s="12"/>
      <c r="AE68" s="12"/>
      <c r="AF68" s="12"/>
      <c r="AG68" s="12"/>
      <c r="AH68" s="19"/>
      <c r="AI68" s="19"/>
      <c r="AJ68" s="10">
        <f t="shared" si="0"/>
        <v>0</v>
      </c>
      <c r="AK68" s="19"/>
    </row>
    <row r="69" spans="1:37" s="18" customFormat="1" ht="15">
      <c r="B69" s="19">
        <v>14</v>
      </c>
      <c r="C69" s="10">
        <v>66</v>
      </c>
      <c r="D69" s="19" t="s">
        <v>298</v>
      </c>
      <c r="E69" s="19" t="s">
        <v>241</v>
      </c>
      <c r="F69" s="19"/>
      <c r="G69" s="19"/>
      <c r="H69" s="19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 t="s">
        <v>358</v>
      </c>
      <c r="T69" s="14"/>
      <c r="U69" s="14"/>
      <c r="V69" s="14" t="s">
        <v>226</v>
      </c>
      <c r="W69" s="14"/>
      <c r="X69" s="14"/>
      <c r="Y69" s="14"/>
      <c r="Z69" s="14"/>
      <c r="AA69" s="14"/>
      <c r="AB69" s="14"/>
      <c r="AC69" s="12"/>
      <c r="AD69" s="12"/>
      <c r="AE69" s="12"/>
      <c r="AF69" s="12"/>
      <c r="AG69" s="12"/>
      <c r="AH69" s="19"/>
      <c r="AI69" s="19"/>
      <c r="AJ69" s="10">
        <f t="shared" ref="AJ69:AJ109" si="1">COUNTIF(F69:AI69,"=V")</f>
        <v>0</v>
      </c>
      <c r="AK69" s="19"/>
    </row>
    <row r="70" spans="1:37" s="18" customFormat="1" ht="15">
      <c r="B70" s="19">
        <v>14</v>
      </c>
      <c r="C70" s="10">
        <v>67</v>
      </c>
      <c r="D70" s="19" t="s">
        <v>299</v>
      </c>
      <c r="E70" s="19" t="s">
        <v>260</v>
      </c>
      <c r="F70" s="19"/>
      <c r="G70" s="19"/>
      <c r="H70" s="19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2"/>
      <c r="AD70" s="12"/>
      <c r="AE70" s="12"/>
      <c r="AF70" s="12"/>
      <c r="AG70" s="12"/>
      <c r="AH70" s="19"/>
      <c r="AI70" s="19"/>
      <c r="AJ70" s="10">
        <f t="shared" si="1"/>
        <v>0</v>
      </c>
      <c r="AK70" s="19"/>
    </row>
    <row r="71" spans="1:37" s="18" customFormat="1" ht="15">
      <c r="B71" s="19">
        <v>14</v>
      </c>
      <c r="C71" s="10">
        <v>68</v>
      </c>
      <c r="D71" s="19" t="s">
        <v>300</v>
      </c>
      <c r="E71" s="19" t="s">
        <v>260</v>
      </c>
      <c r="F71" s="19"/>
      <c r="G71" s="19"/>
      <c r="H71" s="19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 t="s">
        <v>358</v>
      </c>
      <c r="T71" s="14"/>
      <c r="U71" s="14"/>
      <c r="V71" s="14"/>
      <c r="W71" s="14"/>
      <c r="X71" s="14"/>
      <c r="Y71" s="14"/>
      <c r="Z71" s="14"/>
      <c r="AA71" s="14"/>
      <c r="AB71" s="14"/>
      <c r="AC71" s="12"/>
      <c r="AD71" s="12"/>
      <c r="AE71" s="12"/>
      <c r="AF71" s="12"/>
      <c r="AG71" s="12"/>
      <c r="AH71" s="19"/>
      <c r="AI71" s="19"/>
      <c r="AJ71" s="10">
        <f t="shared" si="1"/>
        <v>0</v>
      </c>
      <c r="AK71" s="19"/>
    </row>
    <row r="72" spans="1:37" ht="15">
      <c r="B72" s="10">
        <v>15</v>
      </c>
      <c r="C72" s="10">
        <v>69</v>
      </c>
      <c r="D72" s="10" t="s">
        <v>301</v>
      </c>
      <c r="E72" s="10" t="s">
        <v>241</v>
      </c>
      <c r="F72" s="10"/>
      <c r="G72" s="10"/>
      <c r="H72" s="10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2" t="s">
        <v>310</v>
      </c>
      <c r="AD72" s="12"/>
      <c r="AE72" s="12"/>
      <c r="AF72" s="12"/>
      <c r="AG72" s="12"/>
      <c r="AH72" s="10"/>
      <c r="AI72" s="10"/>
      <c r="AJ72" s="10">
        <f t="shared" si="1"/>
        <v>1</v>
      </c>
      <c r="AK72" s="10"/>
    </row>
    <row r="73" spans="1:37" ht="15">
      <c r="A73" t="s">
        <v>320</v>
      </c>
      <c r="B73" s="10">
        <v>15</v>
      </c>
      <c r="C73" s="10">
        <v>70</v>
      </c>
      <c r="D73" s="10" t="s">
        <v>302</v>
      </c>
      <c r="E73" s="10" t="s">
        <v>241</v>
      </c>
      <c r="F73" s="10"/>
      <c r="G73" s="10"/>
      <c r="H73" s="10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2"/>
      <c r="AD73" s="12"/>
      <c r="AE73" s="12"/>
      <c r="AF73" s="12"/>
      <c r="AG73" s="12"/>
      <c r="AH73" s="10"/>
      <c r="AI73" s="10"/>
      <c r="AJ73" s="10">
        <f t="shared" si="1"/>
        <v>0</v>
      </c>
      <c r="AK73" s="10"/>
    </row>
    <row r="74" spans="1:37" ht="15">
      <c r="B74" s="10">
        <v>15</v>
      </c>
      <c r="C74" s="10">
        <v>71</v>
      </c>
      <c r="D74" s="10" t="s">
        <v>303</v>
      </c>
      <c r="E74" s="10" t="s">
        <v>241</v>
      </c>
      <c r="F74" s="10"/>
      <c r="G74" s="10"/>
      <c r="H74" s="10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2"/>
      <c r="AD74" s="12"/>
      <c r="AE74" s="12"/>
      <c r="AF74" s="12"/>
      <c r="AG74" s="12"/>
      <c r="AH74" s="10"/>
      <c r="AI74" s="10"/>
      <c r="AJ74" s="10">
        <f t="shared" si="1"/>
        <v>0</v>
      </c>
      <c r="AK74" s="10"/>
    </row>
    <row r="75" spans="1:37" ht="15">
      <c r="B75" s="10">
        <v>15</v>
      </c>
      <c r="C75" s="10">
        <v>72</v>
      </c>
      <c r="D75" s="10" t="s">
        <v>304</v>
      </c>
      <c r="E75" s="10" t="s">
        <v>241</v>
      </c>
      <c r="F75" s="10"/>
      <c r="G75" s="10"/>
      <c r="H75" s="10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 t="s">
        <v>310</v>
      </c>
      <c r="U75" s="14"/>
      <c r="V75" s="14" t="s">
        <v>352</v>
      </c>
      <c r="W75" s="14"/>
      <c r="X75" s="14" t="s">
        <v>310</v>
      </c>
      <c r="Y75" s="14"/>
      <c r="Z75" s="14"/>
      <c r="AA75" s="14" t="s">
        <v>352</v>
      </c>
      <c r="AB75" s="14"/>
      <c r="AC75" s="12"/>
      <c r="AD75" s="12"/>
      <c r="AE75" s="12" t="s">
        <v>310</v>
      </c>
      <c r="AF75" s="12"/>
      <c r="AG75" s="12"/>
      <c r="AH75" s="10"/>
      <c r="AI75" s="10"/>
      <c r="AJ75" s="10">
        <f t="shared" si="1"/>
        <v>3</v>
      </c>
      <c r="AK75" s="10"/>
    </row>
    <row r="76" spans="1:37" ht="15">
      <c r="B76" s="10">
        <v>15</v>
      </c>
      <c r="C76" s="10">
        <v>73</v>
      </c>
      <c r="D76" s="10" t="s">
        <v>305</v>
      </c>
      <c r="E76" s="10" t="s">
        <v>238</v>
      </c>
      <c r="F76" s="17"/>
      <c r="G76" s="17"/>
      <c r="H76" s="17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2"/>
      <c r="AD76" s="12"/>
      <c r="AE76" s="12"/>
      <c r="AF76" s="12" t="s">
        <v>310</v>
      </c>
      <c r="AG76" s="12"/>
      <c r="AH76" s="10"/>
      <c r="AI76" s="10"/>
      <c r="AJ76" s="10">
        <f t="shared" si="1"/>
        <v>1</v>
      </c>
      <c r="AK76" s="10"/>
    </row>
    <row r="77" spans="1:37" s="18" customFormat="1" ht="15">
      <c r="A77" s="19" t="s">
        <v>344</v>
      </c>
      <c r="B77" s="19">
        <v>16</v>
      </c>
      <c r="C77" s="10">
        <v>74</v>
      </c>
      <c r="D77" s="19" t="s">
        <v>306</v>
      </c>
      <c r="E77" s="19" t="s">
        <v>238</v>
      </c>
      <c r="F77" s="20"/>
      <c r="G77" s="20"/>
      <c r="H77" s="20"/>
      <c r="I77" s="14"/>
      <c r="J77" s="14"/>
      <c r="K77" s="14"/>
      <c r="L77" s="14"/>
      <c r="M77" s="14"/>
      <c r="N77" s="14"/>
      <c r="O77" s="14"/>
      <c r="P77" s="14" t="s">
        <v>355</v>
      </c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 t="s">
        <v>310</v>
      </c>
      <c r="AB77" s="14"/>
      <c r="AC77" s="12"/>
      <c r="AD77" s="12" t="s">
        <v>310</v>
      </c>
      <c r="AE77" s="12"/>
      <c r="AF77" s="12"/>
      <c r="AG77" s="12"/>
      <c r="AH77" s="19"/>
      <c r="AI77" s="19"/>
      <c r="AJ77" s="10">
        <f t="shared" si="1"/>
        <v>2</v>
      </c>
      <c r="AK77" s="19"/>
    </row>
    <row r="78" spans="1:37" s="18" customFormat="1" ht="15">
      <c r="A78" s="19"/>
      <c r="B78" s="19">
        <v>16</v>
      </c>
      <c r="C78" s="10">
        <v>75</v>
      </c>
      <c r="D78" s="19" t="s">
        <v>307</v>
      </c>
      <c r="E78" s="19" t="s">
        <v>238</v>
      </c>
      <c r="F78" s="20"/>
      <c r="G78" s="20"/>
      <c r="H78" s="20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2"/>
      <c r="AD78" s="12"/>
      <c r="AE78" s="12"/>
      <c r="AF78" s="12" t="s">
        <v>310</v>
      </c>
      <c r="AG78" s="12"/>
      <c r="AH78" s="19"/>
      <c r="AI78" s="19"/>
      <c r="AJ78" s="10">
        <f t="shared" si="1"/>
        <v>1</v>
      </c>
      <c r="AK78" s="19"/>
    </row>
    <row r="79" spans="1:37" s="18" customFormat="1" ht="15">
      <c r="A79" s="19"/>
      <c r="B79" s="19">
        <v>16</v>
      </c>
      <c r="C79" s="10">
        <v>76</v>
      </c>
      <c r="D79" s="19" t="s">
        <v>308</v>
      </c>
      <c r="E79" s="19" t="s">
        <v>238</v>
      </c>
      <c r="F79" s="20"/>
      <c r="G79" s="20"/>
      <c r="H79" s="20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2"/>
      <c r="AD79" s="12" t="s">
        <v>310</v>
      </c>
      <c r="AE79" s="12"/>
      <c r="AF79" s="12"/>
      <c r="AG79" s="12" t="s">
        <v>310</v>
      </c>
      <c r="AH79" s="19"/>
      <c r="AI79" s="19"/>
      <c r="AJ79" s="10">
        <f t="shared" si="1"/>
        <v>2</v>
      </c>
      <c r="AK79" s="19"/>
    </row>
    <row r="80" spans="1:37" s="18" customFormat="1" ht="15">
      <c r="A80" s="19"/>
      <c r="B80" s="19">
        <v>16</v>
      </c>
      <c r="C80" s="10">
        <v>77</v>
      </c>
      <c r="D80" s="19" t="s">
        <v>309</v>
      </c>
      <c r="E80" s="19" t="s">
        <v>241</v>
      </c>
      <c r="F80" s="20"/>
      <c r="G80" s="20"/>
      <c r="H80" s="20"/>
      <c r="I80" s="14"/>
      <c r="J80" s="14"/>
      <c r="K80" s="14"/>
      <c r="L80" s="14"/>
      <c r="M80" s="14"/>
      <c r="N80" s="14"/>
      <c r="O80" s="14" t="s">
        <v>310</v>
      </c>
      <c r="P80" s="14" t="s">
        <v>355</v>
      </c>
      <c r="Q80" s="14"/>
      <c r="R80" s="14"/>
      <c r="S80" s="14"/>
      <c r="T80" s="14"/>
      <c r="U80" s="14"/>
      <c r="V80" s="14"/>
      <c r="W80" s="14" t="s">
        <v>310</v>
      </c>
      <c r="X80" s="14"/>
      <c r="Y80" s="14"/>
      <c r="Z80" s="14"/>
      <c r="AA80" s="14" t="s">
        <v>356</v>
      </c>
      <c r="AB80" s="14"/>
      <c r="AC80" s="14" t="s">
        <v>352</v>
      </c>
      <c r="AD80" s="12"/>
      <c r="AE80" s="12"/>
      <c r="AF80" s="12"/>
      <c r="AG80" s="12" t="s">
        <v>310</v>
      </c>
      <c r="AH80" s="19"/>
      <c r="AI80" s="19"/>
      <c r="AJ80" s="10">
        <f t="shared" si="1"/>
        <v>3</v>
      </c>
      <c r="AK80" s="19"/>
    </row>
    <row r="81" spans="1:38" s="18" customFormat="1" ht="15">
      <c r="A81" s="19"/>
      <c r="B81" s="19">
        <v>16</v>
      </c>
      <c r="C81" s="10">
        <v>78</v>
      </c>
      <c r="D81" s="19" t="s">
        <v>311</v>
      </c>
      <c r="E81" s="19" t="s">
        <v>27</v>
      </c>
      <c r="F81" s="20"/>
      <c r="G81" s="20"/>
      <c r="H81" s="20"/>
      <c r="I81" s="14"/>
      <c r="J81" s="14"/>
      <c r="K81" s="14"/>
      <c r="L81" s="14"/>
      <c r="M81" s="14" t="s">
        <v>310</v>
      </c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 t="s">
        <v>310</v>
      </c>
      <c r="Y81" s="14"/>
      <c r="Z81" s="14"/>
      <c r="AA81" s="14"/>
      <c r="AB81" s="14"/>
      <c r="AC81" s="12"/>
      <c r="AD81" s="12" t="s">
        <v>310</v>
      </c>
      <c r="AE81" s="12"/>
      <c r="AF81" s="12"/>
      <c r="AG81" s="12"/>
      <c r="AH81" s="19"/>
      <c r="AI81" s="19"/>
      <c r="AJ81" s="10">
        <f t="shared" si="1"/>
        <v>3</v>
      </c>
      <c r="AK81" s="19"/>
    </row>
    <row r="82" spans="1:38" ht="16.5" customHeight="1">
      <c r="A82" s="10" t="s">
        <v>318</v>
      </c>
      <c r="B82" s="16">
        <v>17</v>
      </c>
      <c r="C82" s="10">
        <v>79</v>
      </c>
      <c r="D82" s="16" t="s">
        <v>312</v>
      </c>
      <c r="E82" s="10" t="s">
        <v>241</v>
      </c>
      <c r="F82" s="10"/>
      <c r="G82" s="10"/>
      <c r="H82" s="10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2"/>
      <c r="AD82" s="12"/>
      <c r="AE82" s="12"/>
      <c r="AF82" s="12"/>
      <c r="AG82" s="12"/>
      <c r="AH82" s="10"/>
      <c r="AI82" s="10"/>
      <c r="AJ82" s="10">
        <f t="shared" si="1"/>
        <v>0</v>
      </c>
      <c r="AK82" s="10"/>
    </row>
    <row r="83" spans="1:38" ht="15" customHeight="1">
      <c r="A83" t="s">
        <v>357</v>
      </c>
      <c r="B83" s="16">
        <v>17</v>
      </c>
      <c r="C83" s="10">
        <v>80</v>
      </c>
      <c r="D83" s="16" t="s">
        <v>313</v>
      </c>
      <c r="E83" s="10" t="s">
        <v>27</v>
      </c>
      <c r="F83" s="10"/>
      <c r="G83" s="10"/>
      <c r="H83" s="10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 t="s">
        <v>352</v>
      </c>
      <c r="U83" s="14"/>
      <c r="V83" s="14"/>
      <c r="W83" s="14" t="s">
        <v>352</v>
      </c>
      <c r="X83" s="14"/>
      <c r="Y83" s="14"/>
      <c r="Z83" s="14"/>
      <c r="AA83" s="14"/>
      <c r="AB83" s="14"/>
      <c r="AC83" s="43" t="s">
        <v>356</v>
      </c>
      <c r="AD83" s="12"/>
      <c r="AE83" s="12"/>
      <c r="AF83" s="12"/>
      <c r="AG83" s="12" t="s">
        <v>310</v>
      </c>
      <c r="AH83" s="10"/>
      <c r="AI83" s="10"/>
      <c r="AJ83" s="10">
        <f t="shared" si="1"/>
        <v>1</v>
      </c>
      <c r="AK83" s="10"/>
    </row>
    <row r="84" spans="1:38" ht="15" customHeight="1">
      <c r="B84" s="16">
        <v>17</v>
      </c>
      <c r="C84" s="10">
        <v>81</v>
      </c>
      <c r="D84" s="16" t="s">
        <v>314</v>
      </c>
      <c r="E84" s="10" t="s">
        <v>241</v>
      </c>
      <c r="F84" s="10"/>
      <c r="G84" s="10"/>
      <c r="H84" s="10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 t="s">
        <v>352</v>
      </c>
      <c r="U84" s="14"/>
      <c r="V84" s="14"/>
      <c r="W84" s="14"/>
      <c r="X84" s="14"/>
      <c r="Y84" s="14"/>
      <c r="Z84" s="14"/>
      <c r="AA84" s="14"/>
      <c r="AB84" s="14" t="s">
        <v>310</v>
      </c>
      <c r="AC84" s="12"/>
      <c r="AD84" s="12"/>
      <c r="AE84" s="12"/>
      <c r="AF84" s="12"/>
      <c r="AG84" s="12"/>
      <c r="AH84" s="10"/>
      <c r="AI84" s="10"/>
      <c r="AJ84" s="10">
        <f t="shared" si="1"/>
        <v>1</v>
      </c>
      <c r="AK84" s="10"/>
    </row>
    <row r="85" spans="1:38" ht="16.5" customHeight="1">
      <c r="B85" s="16">
        <v>17</v>
      </c>
      <c r="C85" s="10">
        <v>82</v>
      </c>
      <c r="D85" s="16" t="s">
        <v>315</v>
      </c>
      <c r="E85" s="10" t="s">
        <v>241</v>
      </c>
      <c r="F85" s="10"/>
      <c r="G85" s="10"/>
      <c r="H85" s="10"/>
      <c r="J85" s="14"/>
      <c r="K85" s="14"/>
      <c r="L85" s="14" t="s">
        <v>310</v>
      </c>
      <c r="M85" s="14"/>
      <c r="N85" s="14"/>
      <c r="O85" s="14"/>
      <c r="P85" s="14"/>
      <c r="Q85" s="14"/>
      <c r="R85" s="14"/>
      <c r="S85" s="14"/>
      <c r="T85" s="14" t="s">
        <v>310</v>
      </c>
      <c r="U85" s="14"/>
      <c r="V85" s="14" t="s">
        <v>356</v>
      </c>
      <c r="W85" s="14"/>
      <c r="X85" s="14"/>
      <c r="Y85" s="14"/>
      <c r="Z85" s="14"/>
      <c r="AA85" s="14" t="s">
        <v>352</v>
      </c>
      <c r="AB85" s="14"/>
      <c r="AC85" s="12"/>
      <c r="AD85" s="12" t="s">
        <v>310</v>
      </c>
      <c r="AE85" s="12"/>
      <c r="AF85" s="12"/>
      <c r="AG85" s="12"/>
      <c r="AH85" s="10"/>
      <c r="AI85" s="10"/>
      <c r="AJ85" s="10">
        <f t="shared" si="1"/>
        <v>3</v>
      </c>
      <c r="AK85" s="10"/>
    </row>
    <row r="86" spans="1:38" ht="15.75" customHeight="1">
      <c r="B86" s="16">
        <v>17</v>
      </c>
      <c r="C86" s="10">
        <v>83</v>
      </c>
      <c r="D86" s="16" t="s">
        <v>316</v>
      </c>
      <c r="E86" s="10" t="s">
        <v>32</v>
      </c>
      <c r="F86" s="10"/>
      <c r="G86" s="10"/>
      <c r="H86" s="10"/>
      <c r="I86" s="14" t="s">
        <v>310</v>
      </c>
      <c r="J86" s="14"/>
      <c r="K86" s="14"/>
      <c r="L86" s="14" t="s">
        <v>310</v>
      </c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 t="s">
        <v>310</v>
      </c>
      <c r="AB86" s="14"/>
      <c r="AC86" s="12"/>
      <c r="AD86" s="12"/>
      <c r="AE86" s="12"/>
      <c r="AF86" s="12"/>
      <c r="AG86" s="12"/>
      <c r="AH86" s="10"/>
      <c r="AI86" s="10"/>
      <c r="AJ86" s="10">
        <f t="shared" si="1"/>
        <v>3</v>
      </c>
      <c r="AK86" s="10"/>
    </row>
    <row r="87" spans="1:38" s="46" customFormat="1" ht="19.899999999999999" customHeight="1">
      <c r="B87" s="47">
        <v>18</v>
      </c>
      <c r="C87" s="44">
        <v>84</v>
      </c>
      <c r="D87" s="47" t="s">
        <v>322</v>
      </c>
      <c r="E87" s="47" t="s">
        <v>241</v>
      </c>
      <c r="F87" s="47"/>
      <c r="G87" s="47"/>
      <c r="H87" s="47"/>
      <c r="I87" s="43" t="s">
        <v>310</v>
      </c>
      <c r="J87" s="43"/>
      <c r="K87" s="43"/>
      <c r="L87" s="43"/>
      <c r="M87" s="43" t="s">
        <v>310</v>
      </c>
      <c r="N87" s="43"/>
      <c r="O87" s="43"/>
      <c r="P87" s="43"/>
      <c r="Q87" s="43"/>
      <c r="R87" s="43"/>
      <c r="S87" s="43"/>
      <c r="T87" s="43" t="s">
        <v>352</v>
      </c>
      <c r="U87" s="43" t="s">
        <v>352</v>
      </c>
      <c r="V87" s="43"/>
      <c r="W87" s="43"/>
      <c r="X87" s="43"/>
      <c r="Y87" s="43"/>
      <c r="Z87" s="43"/>
      <c r="AA87" s="43" t="s">
        <v>310</v>
      </c>
      <c r="AB87" s="43"/>
      <c r="AC87" s="45" t="s">
        <v>310</v>
      </c>
      <c r="AD87" s="45"/>
      <c r="AE87" s="45"/>
      <c r="AF87" s="45"/>
      <c r="AG87" s="45"/>
      <c r="AH87" s="47"/>
      <c r="AI87" s="47"/>
      <c r="AJ87" s="10">
        <f t="shared" si="1"/>
        <v>4</v>
      </c>
      <c r="AK87" s="47"/>
    </row>
    <row r="88" spans="1:38" s="46" customFormat="1" ht="19.899999999999999" customHeight="1">
      <c r="A88" s="46" t="s">
        <v>320</v>
      </c>
      <c r="B88" s="47">
        <v>18</v>
      </c>
      <c r="C88" s="44">
        <v>85</v>
      </c>
      <c r="D88" s="47" t="s">
        <v>323</v>
      </c>
      <c r="E88" s="47" t="s">
        <v>32</v>
      </c>
      <c r="F88" s="47"/>
      <c r="G88" s="47"/>
      <c r="H88" s="47"/>
      <c r="I88" s="43" t="s">
        <v>310</v>
      </c>
      <c r="J88" s="43"/>
      <c r="K88" s="43"/>
      <c r="L88" s="43" t="s">
        <v>310</v>
      </c>
      <c r="M88" s="43"/>
      <c r="N88" s="43"/>
      <c r="O88" s="43"/>
      <c r="P88" s="43"/>
      <c r="Q88" s="43"/>
      <c r="R88" s="43"/>
      <c r="S88" s="43"/>
      <c r="T88" s="43" t="s">
        <v>310</v>
      </c>
      <c r="U88" s="43"/>
      <c r="V88" s="43" t="s">
        <v>310</v>
      </c>
      <c r="W88" s="43" t="s">
        <v>226</v>
      </c>
      <c r="X88" s="43"/>
      <c r="Y88" s="43"/>
      <c r="Z88" s="43"/>
      <c r="AA88" s="43" t="s">
        <v>310</v>
      </c>
      <c r="AB88" s="43"/>
      <c r="AC88" s="45"/>
      <c r="AD88" s="45"/>
      <c r="AE88" s="45"/>
      <c r="AF88" s="45"/>
      <c r="AG88" s="45"/>
      <c r="AH88" s="47"/>
      <c r="AI88" s="47"/>
      <c r="AJ88" s="10">
        <f t="shared" si="1"/>
        <v>5</v>
      </c>
      <c r="AK88" s="47"/>
    </row>
    <row r="89" spans="1:38" s="46" customFormat="1" ht="19.899999999999999" customHeight="1">
      <c r="B89" s="47">
        <v>18</v>
      </c>
      <c r="C89" s="44">
        <v>86</v>
      </c>
      <c r="D89" s="47" t="s">
        <v>324</v>
      </c>
      <c r="E89" s="47" t="s">
        <v>238</v>
      </c>
      <c r="F89" s="47"/>
      <c r="G89" s="47"/>
      <c r="H89" s="47"/>
      <c r="I89" s="43"/>
      <c r="J89" s="43"/>
      <c r="K89" s="43"/>
      <c r="L89" s="43"/>
      <c r="M89" s="43"/>
      <c r="N89" s="43"/>
      <c r="O89" s="43" t="s">
        <v>310</v>
      </c>
      <c r="P89" s="43"/>
      <c r="Q89" s="43"/>
      <c r="R89" s="43" t="s">
        <v>310</v>
      </c>
      <c r="S89" s="43"/>
      <c r="T89" s="43" t="s">
        <v>352</v>
      </c>
      <c r="U89" s="43"/>
      <c r="V89" s="43"/>
      <c r="W89" s="43"/>
      <c r="X89" s="43"/>
      <c r="Y89" s="43"/>
      <c r="Z89" s="43"/>
      <c r="AA89" s="43" t="s">
        <v>310</v>
      </c>
      <c r="AB89" s="43"/>
      <c r="AC89" s="45"/>
      <c r="AD89" s="45"/>
      <c r="AE89" s="45"/>
      <c r="AF89" s="45"/>
      <c r="AG89" s="45" t="s">
        <v>310</v>
      </c>
      <c r="AH89" s="47"/>
      <c r="AI89" s="47"/>
      <c r="AJ89" s="10">
        <f t="shared" si="1"/>
        <v>4</v>
      </c>
      <c r="AK89" s="47"/>
    </row>
    <row r="90" spans="1:38" s="46" customFormat="1" ht="19.899999999999999" customHeight="1">
      <c r="B90" s="47">
        <v>18</v>
      </c>
      <c r="C90" s="44">
        <v>87</v>
      </c>
      <c r="D90" s="47" t="s">
        <v>325</v>
      </c>
      <c r="E90" s="47" t="s">
        <v>241</v>
      </c>
      <c r="F90" s="47"/>
      <c r="G90" s="47"/>
      <c r="H90" s="47"/>
      <c r="I90" s="43"/>
      <c r="J90" s="43"/>
      <c r="K90" s="43"/>
      <c r="L90" s="43"/>
      <c r="M90" s="43"/>
      <c r="N90" s="43"/>
      <c r="O90" s="43"/>
      <c r="P90" s="43"/>
      <c r="Q90" s="43"/>
      <c r="R90" s="43"/>
      <c r="S90" s="43"/>
      <c r="T90" s="43"/>
      <c r="U90" s="43"/>
      <c r="V90" s="43"/>
      <c r="W90" s="43"/>
      <c r="X90" s="43" t="s">
        <v>310</v>
      </c>
      <c r="Y90" s="43"/>
      <c r="Z90" s="43"/>
      <c r="AA90" s="43"/>
      <c r="AB90" s="43"/>
      <c r="AC90" s="45" t="s">
        <v>352</v>
      </c>
      <c r="AD90" s="45"/>
      <c r="AE90" s="45"/>
      <c r="AF90" s="45"/>
      <c r="AG90" s="45"/>
      <c r="AH90" s="47"/>
      <c r="AI90" s="47"/>
      <c r="AJ90" s="10">
        <f t="shared" si="1"/>
        <v>1</v>
      </c>
      <c r="AK90" s="47"/>
    </row>
    <row r="91" spans="1:38" s="46" customFormat="1" ht="19.899999999999999" customHeight="1">
      <c r="B91" s="47">
        <v>18</v>
      </c>
      <c r="C91" s="44">
        <v>88</v>
      </c>
      <c r="D91" s="47" t="s">
        <v>326</v>
      </c>
      <c r="E91" s="47" t="s">
        <v>241</v>
      </c>
      <c r="F91" s="47"/>
      <c r="G91" s="47"/>
      <c r="H91" s="47"/>
      <c r="I91" s="43"/>
      <c r="J91" s="43"/>
      <c r="K91" s="43"/>
      <c r="L91" s="43"/>
      <c r="M91" s="43"/>
      <c r="N91" s="43"/>
      <c r="O91" s="43" t="s">
        <v>310</v>
      </c>
      <c r="P91" s="43" t="s">
        <v>310</v>
      </c>
      <c r="Q91" s="43"/>
      <c r="R91" s="43"/>
      <c r="S91" s="43"/>
      <c r="T91" s="43" t="s">
        <v>310</v>
      </c>
      <c r="U91" s="43"/>
      <c r="V91" s="43"/>
      <c r="W91" s="43"/>
      <c r="X91" s="43" t="s">
        <v>310</v>
      </c>
      <c r="Y91" s="43"/>
      <c r="Z91" s="43"/>
      <c r="AA91" s="14" t="s">
        <v>352</v>
      </c>
      <c r="AB91" s="43"/>
      <c r="AC91" s="45"/>
      <c r="AD91" s="45"/>
      <c r="AE91" s="45" t="s">
        <v>310</v>
      </c>
      <c r="AF91" s="45"/>
      <c r="AG91" s="45"/>
      <c r="AH91" s="47"/>
      <c r="AI91" s="47"/>
      <c r="AJ91" s="10">
        <f t="shared" si="1"/>
        <v>5</v>
      </c>
      <c r="AK91" s="47"/>
    </row>
    <row r="92" spans="1:38" s="48" customFormat="1" ht="19.899999999999999" customHeight="1">
      <c r="A92" s="48" t="s">
        <v>330</v>
      </c>
      <c r="B92" s="44">
        <v>19</v>
      </c>
      <c r="C92" s="44">
        <v>89</v>
      </c>
      <c r="D92" s="44" t="s">
        <v>232</v>
      </c>
      <c r="E92" s="44" t="s">
        <v>231</v>
      </c>
      <c r="F92" s="44"/>
      <c r="G92" s="44"/>
      <c r="H92" s="44"/>
      <c r="I92" s="43"/>
      <c r="J92" s="43"/>
      <c r="K92" s="43"/>
      <c r="L92" s="43"/>
      <c r="M92" s="43"/>
      <c r="N92" s="43"/>
      <c r="O92" s="43" t="s">
        <v>310</v>
      </c>
      <c r="P92" s="43"/>
      <c r="Q92" s="43"/>
      <c r="R92" s="43"/>
      <c r="S92" s="43"/>
      <c r="T92" s="43" t="s">
        <v>352</v>
      </c>
      <c r="U92" s="43" t="s">
        <v>352</v>
      </c>
      <c r="V92" s="43"/>
      <c r="W92" s="43"/>
      <c r="X92" s="43"/>
      <c r="Y92" s="43"/>
      <c r="Z92" s="43"/>
      <c r="AA92" s="43"/>
      <c r="AB92" s="43"/>
      <c r="AC92" s="45"/>
      <c r="AD92" s="45"/>
      <c r="AE92" s="45"/>
      <c r="AF92" s="45" t="s">
        <v>310</v>
      </c>
      <c r="AG92" s="45"/>
      <c r="AH92" s="44" t="s">
        <v>310</v>
      </c>
      <c r="AI92" s="44"/>
      <c r="AJ92" s="10">
        <f t="shared" si="1"/>
        <v>3</v>
      </c>
      <c r="AK92" s="44"/>
      <c r="AL92" s="48" t="s">
        <v>365</v>
      </c>
    </row>
    <row r="93" spans="1:38" s="48" customFormat="1" ht="19.899999999999999" customHeight="1">
      <c r="B93" s="44">
        <v>19</v>
      </c>
      <c r="C93" s="44">
        <v>90</v>
      </c>
      <c r="D93" s="44" t="s">
        <v>233</v>
      </c>
      <c r="E93" s="44" t="s">
        <v>32</v>
      </c>
      <c r="F93" s="44"/>
      <c r="G93" s="44"/>
      <c r="H93" s="44"/>
      <c r="I93" s="43"/>
      <c r="J93" s="43"/>
      <c r="K93" s="43"/>
      <c r="L93" s="43"/>
      <c r="M93" s="43"/>
      <c r="N93" s="43"/>
      <c r="O93" s="43"/>
      <c r="P93" s="43"/>
      <c r="Q93" s="43"/>
      <c r="R93" s="43"/>
      <c r="S93" s="43"/>
      <c r="T93" s="43"/>
      <c r="U93" s="43"/>
      <c r="V93" s="43" t="s">
        <v>310</v>
      </c>
      <c r="W93" s="43"/>
      <c r="X93" s="43"/>
      <c r="Y93" s="43"/>
      <c r="Z93" s="43"/>
      <c r="AA93" s="43"/>
      <c r="AB93" s="43"/>
      <c r="AC93" s="45"/>
      <c r="AD93" s="45"/>
      <c r="AE93" s="45"/>
      <c r="AF93" s="45"/>
      <c r="AG93" s="45" t="s">
        <v>310</v>
      </c>
      <c r="AH93" s="44"/>
      <c r="AI93" s="44"/>
      <c r="AJ93" s="10">
        <f t="shared" si="1"/>
        <v>2</v>
      </c>
      <c r="AK93" s="44"/>
    </row>
    <row r="94" spans="1:38" s="48" customFormat="1" ht="19.899999999999999" customHeight="1">
      <c r="B94" s="44">
        <v>19</v>
      </c>
      <c r="C94" s="44">
        <v>91</v>
      </c>
      <c r="D94" s="44" t="s">
        <v>234</v>
      </c>
      <c r="E94" s="44" t="s">
        <v>231</v>
      </c>
      <c r="F94" s="44"/>
      <c r="G94" s="44"/>
      <c r="H94" s="44"/>
      <c r="I94" s="43"/>
      <c r="J94" s="43"/>
      <c r="K94" s="43"/>
      <c r="L94" s="43"/>
      <c r="M94" s="43"/>
      <c r="N94" s="43"/>
      <c r="O94" s="43"/>
      <c r="P94" s="43"/>
      <c r="Q94" s="43"/>
      <c r="R94" s="43"/>
      <c r="S94" s="43"/>
      <c r="T94" s="43"/>
      <c r="U94" s="43"/>
      <c r="V94" s="43"/>
      <c r="W94" s="43"/>
      <c r="X94" s="43"/>
      <c r="Y94" s="43"/>
      <c r="Z94" s="43"/>
      <c r="AA94" s="43"/>
      <c r="AB94" s="43"/>
      <c r="AC94" s="45"/>
      <c r="AD94" s="45"/>
      <c r="AE94" s="45" t="s">
        <v>310</v>
      </c>
      <c r="AF94" s="45"/>
      <c r="AG94" s="45" t="s">
        <v>310</v>
      </c>
      <c r="AH94" s="44" t="s">
        <v>310</v>
      </c>
      <c r="AI94" s="44"/>
      <c r="AJ94" s="10">
        <f t="shared" si="1"/>
        <v>3</v>
      </c>
      <c r="AK94" s="44"/>
    </row>
    <row r="95" spans="1:38" s="48" customFormat="1" ht="19.899999999999999" customHeight="1">
      <c r="B95" s="44">
        <v>19</v>
      </c>
      <c r="C95" s="44">
        <v>92</v>
      </c>
      <c r="D95" s="44" t="s">
        <v>236</v>
      </c>
      <c r="E95" s="44" t="s">
        <v>231</v>
      </c>
      <c r="F95" s="44"/>
      <c r="G95" s="44"/>
      <c r="H95" s="44"/>
      <c r="I95" s="43"/>
      <c r="J95" s="43"/>
      <c r="K95" s="43"/>
      <c r="L95" s="43"/>
      <c r="M95" s="43"/>
      <c r="N95" s="43"/>
      <c r="O95" s="43"/>
      <c r="P95" s="43"/>
      <c r="Q95" s="43"/>
      <c r="R95" s="43"/>
      <c r="S95" s="43"/>
      <c r="T95" s="43"/>
      <c r="U95" s="43" t="s">
        <v>310</v>
      </c>
      <c r="V95" s="43"/>
      <c r="W95" s="43"/>
      <c r="X95" s="43"/>
      <c r="Y95" s="43"/>
      <c r="Z95" s="43"/>
      <c r="AA95" s="43"/>
      <c r="AB95" s="43"/>
      <c r="AC95" s="45" t="s">
        <v>310</v>
      </c>
      <c r="AD95" s="45" t="s">
        <v>310</v>
      </c>
      <c r="AE95" s="45"/>
      <c r="AF95" s="45"/>
      <c r="AG95" s="45"/>
      <c r="AH95" s="44"/>
      <c r="AI95" s="44"/>
      <c r="AJ95" s="10">
        <f t="shared" si="1"/>
        <v>3</v>
      </c>
      <c r="AK95" s="44"/>
    </row>
    <row r="96" spans="1:38" s="48" customFormat="1" ht="19.899999999999999" customHeight="1">
      <c r="B96" s="44">
        <v>19</v>
      </c>
      <c r="C96" s="44">
        <v>93</v>
      </c>
      <c r="D96" s="44" t="s">
        <v>351</v>
      </c>
      <c r="E96" s="44" t="s">
        <v>22</v>
      </c>
      <c r="F96" s="44"/>
      <c r="G96" s="44"/>
      <c r="H96" s="44"/>
      <c r="I96" s="43"/>
      <c r="J96" s="43"/>
      <c r="K96" s="43"/>
      <c r="L96" s="43"/>
      <c r="M96" s="43"/>
      <c r="N96" s="43"/>
      <c r="O96" s="43" t="s">
        <v>310</v>
      </c>
      <c r="P96" s="43"/>
      <c r="Q96" s="43" t="s">
        <v>310</v>
      </c>
      <c r="R96" s="43"/>
      <c r="S96" s="43" t="s">
        <v>310</v>
      </c>
      <c r="T96" s="43" t="s">
        <v>352</v>
      </c>
      <c r="U96" s="43"/>
      <c r="V96" s="43"/>
      <c r="W96" s="43"/>
      <c r="X96" s="43"/>
      <c r="Y96" s="43"/>
      <c r="Z96" s="43"/>
      <c r="AA96" s="43" t="s">
        <v>356</v>
      </c>
      <c r="AB96" s="43"/>
      <c r="AC96" s="45" t="s">
        <v>310</v>
      </c>
      <c r="AD96" s="45"/>
      <c r="AE96" s="45"/>
      <c r="AF96" s="45"/>
      <c r="AG96" s="45"/>
      <c r="AH96" s="44"/>
      <c r="AI96" s="44"/>
      <c r="AJ96" s="10">
        <f t="shared" si="1"/>
        <v>4</v>
      </c>
      <c r="AK96" s="44"/>
    </row>
    <row r="97" spans="1:37" s="46" customFormat="1" ht="15">
      <c r="A97" s="46" t="s">
        <v>347</v>
      </c>
      <c r="B97" s="47">
        <v>20</v>
      </c>
      <c r="C97" s="44">
        <v>94</v>
      </c>
      <c r="D97" s="47" t="s">
        <v>132</v>
      </c>
      <c r="E97" s="47" t="s">
        <v>270</v>
      </c>
      <c r="F97" s="47"/>
      <c r="G97" s="47"/>
      <c r="H97" s="47"/>
      <c r="I97" s="43"/>
      <c r="J97" s="43"/>
      <c r="K97" s="43"/>
      <c r="L97" s="43"/>
      <c r="M97" s="43" t="s">
        <v>310</v>
      </c>
      <c r="N97" s="43"/>
      <c r="O97" s="43"/>
      <c r="P97" s="43"/>
      <c r="Q97" s="43"/>
      <c r="R97" s="43"/>
      <c r="S97" s="43"/>
      <c r="T97" s="43" t="s">
        <v>310</v>
      </c>
      <c r="U97" s="43"/>
      <c r="V97" s="43"/>
      <c r="W97" s="43"/>
      <c r="X97" s="43"/>
      <c r="Y97" s="43"/>
      <c r="Z97" s="43"/>
      <c r="AA97" s="43"/>
      <c r="AB97" s="43"/>
      <c r="AC97" s="45"/>
      <c r="AD97" s="45"/>
      <c r="AE97" s="45" t="s">
        <v>310</v>
      </c>
      <c r="AF97" s="45" t="s">
        <v>310</v>
      </c>
      <c r="AG97" s="45"/>
      <c r="AH97" s="47"/>
      <c r="AI97" s="47"/>
      <c r="AJ97" s="10">
        <f t="shared" si="1"/>
        <v>4</v>
      </c>
      <c r="AK97" s="47"/>
    </row>
    <row r="98" spans="1:37" s="46" customFormat="1" ht="15">
      <c r="B98" s="47">
        <v>20</v>
      </c>
      <c r="C98" s="44">
        <v>95</v>
      </c>
      <c r="D98" s="47" t="s">
        <v>178</v>
      </c>
      <c r="E98" s="47" t="s">
        <v>270</v>
      </c>
      <c r="F98" s="47"/>
      <c r="G98" s="47"/>
      <c r="H98" s="47"/>
      <c r="I98" s="43"/>
      <c r="J98" s="43"/>
      <c r="K98" s="43"/>
      <c r="L98" s="43"/>
      <c r="M98" s="43" t="s">
        <v>310</v>
      </c>
      <c r="N98" s="43"/>
      <c r="O98" s="43"/>
      <c r="P98" s="43"/>
      <c r="Q98" s="43"/>
      <c r="R98" s="43"/>
      <c r="S98" s="43"/>
      <c r="T98" s="43" t="s">
        <v>352</v>
      </c>
      <c r="U98" s="43" t="s">
        <v>352</v>
      </c>
      <c r="V98" s="43" t="s">
        <v>352</v>
      </c>
      <c r="W98" s="43" t="s">
        <v>310</v>
      </c>
      <c r="X98" s="43"/>
      <c r="Y98" s="43"/>
      <c r="Z98" s="43"/>
      <c r="AA98" s="43"/>
      <c r="AB98" s="43"/>
      <c r="AC98" s="45"/>
      <c r="AD98" s="45"/>
      <c r="AE98" s="45"/>
      <c r="AF98" s="45"/>
      <c r="AG98" s="45"/>
      <c r="AH98" s="47"/>
      <c r="AI98" s="47"/>
      <c r="AJ98" s="10">
        <f t="shared" si="1"/>
        <v>2</v>
      </c>
      <c r="AK98" s="47"/>
    </row>
    <row r="99" spans="1:37" s="46" customFormat="1" ht="15">
      <c r="B99" s="47">
        <v>20</v>
      </c>
      <c r="C99" s="44">
        <v>96</v>
      </c>
      <c r="D99" s="47" t="s">
        <v>186</v>
      </c>
      <c r="E99" s="47" t="s">
        <v>270</v>
      </c>
      <c r="F99" s="47"/>
      <c r="G99" s="47"/>
      <c r="H99" s="47"/>
      <c r="I99" s="43"/>
      <c r="J99" s="43"/>
      <c r="K99" s="43"/>
      <c r="L99" s="43"/>
      <c r="M99" s="43"/>
      <c r="N99" s="43"/>
      <c r="O99" s="43" t="s">
        <v>310</v>
      </c>
      <c r="P99" s="43"/>
      <c r="Q99" s="43"/>
      <c r="R99" s="43"/>
      <c r="S99" s="43"/>
      <c r="T99" s="43" t="s">
        <v>310</v>
      </c>
      <c r="U99" s="43"/>
      <c r="V99" s="43" t="s">
        <v>310</v>
      </c>
      <c r="W99" s="43"/>
      <c r="X99" s="43" t="s">
        <v>310</v>
      </c>
      <c r="Y99" s="43"/>
      <c r="Z99" s="43"/>
      <c r="AA99" s="43"/>
      <c r="AB99" s="43"/>
      <c r="AC99" s="45"/>
      <c r="AD99" s="45"/>
      <c r="AE99" s="45" t="s">
        <v>310</v>
      </c>
      <c r="AF99" s="45"/>
      <c r="AG99" s="45" t="s">
        <v>310</v>
      </c>
      <c r="AH99" s="47"/>
      <c r="AI99" s="47"/>
      <c r="AJ99" s="10">
        <f t="shared" si="1"/>
        <v>6</v>
      </c>
      <c r="AK99" s="47"/>
    </row>
    <row r="100" spans="1:37" s="46" customFormat="1" ht="15">
      <c r="B100" s="47">
        <v>20</v>
      </c>
      <c r="C100" s="44">
        <v>97</v>
      </c>
      <c r="D100" s="47" t="s">
        <v>92</v>
      </c>
      <c r="E100" s="47" t="s">
        <v>270</v>
      </c>
      <c r="F100" s="47"/>
      <c r="G100" s="47"/>
      <c r="H100" s="47"/>
      <c r="I100" s="43"/>
      <c r="J100" s="43"/>
      <c r="K100" s="43"/>
      <c r="L100" s="43" t="s">
        <v>310</v>
      </c>
      <c r="M100" s="43"/>
      <c r="N100" s="43"/>
      <c r="O100" s="43" t="s">
        <v>310</v>
      </c>
      <c r="P100" s="43"/>
      <c r="Q100" s="43"/>
      <c r="R100" s="43"/>
      <c r="S100" s="43"/>
      <c r="T100" s="43"/>
      <c r="U100" s="43" t="s">
        <v>310</v>
      </c>
      <c r="V100" s="43"/>
      <c r="W100" s="43"/>
      <c r="X100" s="43"/>
      <c r="Y100" s="43"/>
      <c r="Z100" s="43"/>
      <c r="AA100" s="14" t="s">
        <v>352</v>
      </c>
      <c r="AB100" s="43"/>
      <c r="AC100" s="45" t="s">
        <v>310</v>
      </c>
      <c r="AD100" s="45"/>
      <c r="AE100" s="45" t="s">
        <v>310</v>
      </c>
      <c r="AF100" s="45"/>
      <c r="AG100" s="45"/>
      <c r="AH100" s="47"/>
      <c r="AI100" s="47"/>
      <c r="AJ100" s="10">
        <f t="shared" si="1"/>
        <v>5</v>
      </c>
      <c r="AK100" s="47"/>
    </row>
    <row r="101" spans="1:37" s="46" customFormat="1" ht="15">
      <c r="B101" s="47">
        <v>20</v>
      </c>
      <c r="C101" s="44">
        <v>98</v>
      </c>
      <c r="D101" s="47" t="s">
        <v>55</v>
      </c>
      <c r="E101" s="47" t="s">
        <v>270</v>
      </c>
      <c r="F101" s="47"/>
      <c r="G101" s="47"/>
      <c r="H101" s="47"/>
      <c r="I101" s="43"/>
      <c r="J101" s="43"/>
      <c r="K101" s="43"/>
      <c r="L101" s="43"/>
      <c r="M101" s="43"/>
      <c r="N101" s="43"/>
      <c r="O101" s="43" t="s">
        <v>310</v>
      </c>
      <c r="P101" s="43" t="s">
        <v>310</v>
      </c>
      <c r="Q101" s="43"/>
      <c r="R101" s="43"/>
      <c r="S101" s="43"/>
      <c r="T101" s="43" t="s">
        <v>352</v>
      </c>
      <c r="U101" s="43"/>
      <c r="V101" s="43"/>
      <c r="W101" s="43" t="s">
        <v>310</v>
      </c>
      <c r="X101" s="43"/>
      <c r="Y101" s="43"/>
      <c r="Z101" s="43"/>
      <c r="AA101" s="43" t="s">
        <v>310</v>
      </c>
      <c r="AB101" s="43"/>
      <c r="AC101" s="45"/>
      <c r="AD101" s="45"/>
      <c r="AE101" s="45"/>
      <c r="AF101" s="45" t="s">
        <v>310</v>
      </c>
      <c r="AG101" s="45" t="s">
        <v>366</v>
      </c>
      <c r="AH101" s="47"/>
      <c r="AI101" s="47"/>
      <c r="AJ101" s="10">
        <f t="shared" si="1"/>
        <v>5</v>
      </c>
      <c r="AK101" s="47"/>
    </row>
    <row r="102" spans="1:37" s="48" customFormat="1" ht="15" customHeight="1">
      <c r="A102" s="48" t="s">
        <v>265</v>
      </c>
      <c r="B102" s="44">
        <v>21</v>
      </c>
      <c r="C102" s="44">
        <v>99</v>
      </c>
      <c r="D102" s="49" t="s">
        <v>80</v>
      </c>
      <c r="E102" s="49" t="s">
        <v>57</v>
      </c>
      <c r="F102" s="44"/>
      <c r="G102" s="44"/>
      <c r="H102" s="44"/>
      <c r="I102" s="43"/>
      <c r="J102" s="43"/>
      <c r="K102" s="43"/>
      <c r="L102" s="43"/>
      <c r="M102" s="43"/>
      <c r="N102" s="43"/>
      <c r="O102" s="43"/>
      <c r="P102" s="43" t="s">
        <v>352</v>
      </c>
      <c r="Q102" s="43" t="s">
        <v>310</v>
      </c>
      <c r="R102" s="43" t="s">
        <v>310</v>
      </c>
      <c r="S102" s="43"/>
      <c r="T102" s="43"/>
      <c r="U102" s="43"/>
      <c r="V102" s="43"/>
      <c r="W102" s="43"/>
      <c r="X102" s="43" t="s">
        <v>310</v>
      </c>
      <c r="Y102" s="43"/>
      <c r="Z102" s="43"/>
      <c r="AA102" s="43"/>
      <c r="AB102" s="43"/>
      <c r="AC102" s="45"/>
      <c r="AD102" s="45"/>
      <c r="AE102" s="45"/>
      <c r="AF102" s="45"/>
      <c r="AG102" s="45"/>
      <c r="AH102" s="44"/>
      <c r="AI102" s="44"/>
      <c r="AJ102" s="10">
        <f t="shared" si="1"/>
        <v>3</v>
      </c>
      <c r="AK102" s="44"/>
    </row>
    <row r="103" spans="1:37" s="48" customFormat="1" ht="16.5" customHeight="1">
      <c r="B103" s="44">
        <v>21</v>
      </c>
      <c r="C103" s="44">
        <v>100</v>
      </c>
      <c r="D103" s="44" t="s">
        <v>109</v>
      </c>
      <c r="E103" s="44" t="s">
        <v>270</v>
      </c>
      <c r="F103" s="44"/>
      <c r="G103" s="44"/>
      <c r="H103" s="44"/>
      <c r="I103" s="43"/>
      <c r="J103" s="43"/>
      <c r="K103" s="43"/>
      <c r="L103" s="43"/>
      <c r="M103" s="43"/>
      <c r="N103" s="43"/>
      <c r="O103" s="43"/>
      <c r="P103" s="43"/>
      <c r="Q103" s="43"/>
      <c r="R103" s="43"/>
      <c r="S103" s="43"/>
      <c r="T103" s="43"/>
      <c r="U103" s="43"/>
      <c r="V103" s="43"/>
      <c r="W103" s="43"/>
      <c r="X103" s="43"/>
      <c r="Y103" s="43"/>
      <c r="Z103" s="43"/>
      <c r="AA103" s="43"/>
      <c r="AB103" s="43"/>
      <c r="AC103" s="45"/>
      <c r="AD103" s="45"/>
      <c r="AE103" s="45"/>
      <c r="AF103" s="45"/>
      <c r="AG103" s="45"/>
      <c r="AH103" s="44"/>
      <c r="AI103" s="44"/>
      <c r="AJ103" s="10">
        <f t="shared" si="1"/>
        <v>0</v>
      </c>
      <c r="AK103" s="44"/>
    </row>
    <row r="104" spans="1:37" s="48" customFormat="1" ht="15" customHeight="1">
      <c r="B104" s="50">
        <v>21</v>
      </c>
      <c r="C104" s="44">
        <v>101</v>
      </c>
      <c r="D104" s="51" t="s">
        <v>163</v>
      </c>
      <c r="E104" s="51" t="s">
        <v>57</v>
      </c>
      <c r="F104" s="50"/>
      <c r="G104" s="50"/>
      <c r="H104" s="50"/>
      <c r="I104" s="52"/>
      <c r="J104" s="52"/>
      <c r="K104" s="52"/>
      <c r="L104" s="52"/>
      <c r="M104" s="52"/>
      <c r="N104" s="52"/>
      <c r="O104" s="52" t="s">
        <v>310</v>
      </c>
      <c r="P104" s="52" t="s">
        <v>310</v>
      </c>
      <c r="Q104" s="52"/>
      <c r="R104" s="52"/>
      <c r="S104" s="52"/>
      <c r="T104" s="52"/>
      <c r="U104" s="52" t="s">
        <v>310</v>
      </c>
      <c r="V104" s="52" t="s">
        <v>352</v>
      </c>
      <c r="W104" s="52" t="s">
        <v>310</v>
      </c>
      <c r="X104" s="52" t="s">
        <v>352</v>
      </c>
      <c r="Y104" s="52"/>
      <c r="Z104" s="52"/>
      <c r="AA104" s="52" t="s">
        <v>310</v>
      </c>
      <c r="AB104" s="52"/>
      <c r="AC104" s="53" t="s">
        <v>310</v>
      </c>
      <c r="AD104" s="53"/>
      <c r="AE104" s="53"/>
      <c r="AF104" s="53"/>
      <c r="AG104" s="53"/>
      <c r="AH104" s="50"/>
      <c r="AI104" s="50"/>
      <c r="AJ104" s="10">
        <f t="shared" si="1"/>
        <v>6</v>
      </c>
      <c r="AK104" s="50"/>
    </row>
    <row r="105" spans="1:37" s="48" customFormat="1" ht="15" customHeight="1">
      <c r="B105" s="50">
        <v>21</v>
      </c>
      <c r="C105" s="44">
        <v>102</v>
      </c>
      <c r="D105" s="51" t="s">
        <v>157</v>
      </c>
      <c r="E105" s="51" t="s">
        <v>158</v>
      </c>
      <c r="F105" s="50"/>
      <c r="G105" s="50"/>
      <c r="H105" s="50"/>
      <c r="I105" s="52"/>
      <c r="J105" s="52"/>
      <c r="K105" s="52"/>
      <c r="L105" s="52"/>
      <c r="M105" s="52"/>
      <c r="N105" s="52"/>
      <c r="O105" s="52" t="s">
        <v>310</v>
      </c>
      <c r="P105" s="52"/>
      <c r="Q105" s="52" t="s">
        <v>310</v>
      </c>
      <c r="R105" s="52"/>
      <c r="S105" s="52"/>
      <c r="T105" s="52"/>
      <c r="U105" s="52" t="s">
        <v>310</v>
      </c>
      <c r="V105" s="52"/>
      <c r="W105" s="52"/>
      <c r="X105" s="52" t="s">
        <v>310</v>
      </c>
      <c r="Y105" s="52"/>
      <c r="Z105" s="52" t="s">
        <v>310</v>
      </c>
      <c r="AA105" s="52" t="s">
        <v>310</v>
      </c>
      <c r="AB105" s="52" t="s">
        <v>310</v>
      </c>
      <c r="AC105" s="53" t="s">
        <v>310</v>
      </c>
      <c r="AD105" s="53" t="s">
        <v>310</v>
      </c>
      <c r="AE105" s="53"/>
      <c r="AF105" s="53" t="s">
        <v>310</v>
      </c>
      <c r="AG105" s="53"/>
      <c r="AH105" s="50"/>
      <c r="AI105" s="50"/>
      <c r="AJ105" s="10">
        <f t="shared" si="1"/>
        <v>10</v>
      </c>
      <c r="AK105" s="50"/>
    </row>
    <row r="106" spans="1:37" s="44" customFormat="1" ht="14.25" customHeight="1">
      <c r="A106" s="44" t="s">
        <v>353</v>
      </c>
      <c r="B106" s="44">
        <v>22</v>
      </c>
      <c r="C106" s="44">
        <v>103</v>
      </c>
      <c r="D106" s="43" t="s">
        <v>338</v>
      </c>
      <c r="E106" s="44" t="s">
        <v>48</v>
      </c>
      <c r="I106" s="43"/>
      <c r="J106" s="43"/>
      <c r="K106" s="43"/>
      <c r="L106" s="43"/>
      <c r="M106" s="43" t="s">
        <v>352</v>
      </c>
      <c r="N106" s="43"/>
      <c r="O106" s="43"/>
      <c r="P106" s="43" t="s">
        <v>310</v>
      </c>
      <c r="Q106" s="43"/>
      <c r="R106" s="43"/>
      <c r="S106" s="43"/>
      <c r="T106" s="43"/>
      <c r="U106" s="43"/>
      <c r="V106" s="43" t="s">
        <v>310</v>
      </c>
      <c r="W106" s="43"/>
      <c r="X106" s="43"/>
      <c r="Y106" s="43"/>
      <c r="Z106" s="43"/>
      <c r="AA106" s="43" t="s">
        <v>356</v>
      </c>
      <c r="AB106" s="43"/>
      <c r="AC106" s="45"/>
      <c r="AD106" s="14" t="s">
        <v>352</v>
      </c>
      <c r="AE106" s="45"/>
      <c r="AF106" s="45"/>
      <c r="AG106" s="45" t="s">
        <v>310</v>
      </c>
      <c r="AJ106" s="10">
        <f t="shared" si="1"/>
        <v>3</v>
      </c>
    </row>
    <row r="107" spans="1:37" s="44" customFormat="1" ht="14.25" customHeight="1">
      <c r="B107" s="44">
        <v>22</v>
      </c>
      <c r="C107" s="44">
        <v>104</v>
      </c>
      <c r="D107" s="43" t="s">
        <v>339</v>
      </c>
      <c r="E107" s="44" t="s">
        <v>48</v>
      </c>
      <c r="I107" s="43"/>
      <c r="J107" s="43"/>
      <c r="K107" s="43"/>
      <c r="L107" s="43"/>
      <c r="M107" s="43"/>
      <c r="N107" s="43"/>
      <c r="O107" s="43" t="s">
        <v>310</v>
      </c>
      <c r="P107" s="43" t="s">
        <v>310</v>
      </c>
      <c r="Q107" s="43"/>
      <c r="R107" s="43"/>
      <c r="S107" s="43"/>
      <c r="T107" s="43" t="s">
        <v>356</v>
      </c>
      <c r="U107" s="43"/>
      <c r="V107" s="43"/>
      <c r="W107" s="43"/>
      <c r="X107" s="43" t="s">
        <v>310</v>
      </c>
      <c r="Y107" s="43"/>
      <c r="Z107" s="43"/>
      <c r="AA107" s="43" t="s">
        <v>310</v>
      </c>
      <c r="AB107" s="43"/>
      <c r="AC107" s="45" t="s">
        <v>310</v>
      </c>
      <c r="AD107" s="45"/>
      <c r="AE107" s="45"/>
      <c r="AF107" s="45"/>
      <c r="AG107" s="45"/>
      <c r="AJ107" s="10">
        <f t="shared" si="1"/>
        <v>5</v>
      </c>
    </row>
    <row r="108" spans="1:37" s="43" customFormat="1" ht="15.75" customHeight="1">
      <c r="B108" s="43">
        <v>22</v>
      </c>
      <c r="C108" s="44">
        <v>105</v>
      </c>
      <c r="D108" s="43" t="s">
        <v>337</v>
      </c>
      <c r="O108" s="43" t="s">
        <v>310</v>
      </c>
      <c r="P108" s="43" t="s">
        <v>310</v>
      </c>
      <c r="T108" s="43" t="s">
        <v>356</v>
      </c>
      <c r="U108" s="43" t="s">
        <v>310</v>
      </c>
      <c r="AA108" s="43" t="s">
        <v>310</v>
      </c>
      <c r="AC108" s="45" t="s">
        <v>310</v>
      </c>
      <c r="AD108" s="45"/>
      <c r="AE108" s="45"/>
      <c r="AF108" s="45"/>
      <c r="AG108" s="45"/>
      <c r="AJ108" s="10">
        <f t="shared" si="1"/>
        <v>5</v>
      </c>
    </row>
    <row r="109" spans="1:37" s="54" customFormat="1" ht="16.5" customHeight="1">
      <c r="A109" s="43"/>
      <c r="B109" s="43">
        <v>22</v>
      </c>
      <c r="C109" s="44">
        <v>106</v>
      </c>
      <c r="D109" s="43" t="s">
        <v>340</v>
      </c>
      <c r="E109" s="43" t="s">
        <v>27</v>
      </c>
      <c r="F109" s="43"/>
      <c r="G109" s="43"/>
      <c r="H109" s="43"/>
      <c r="I109" s="43"/>
      <c r="J109" s="43"/>
      <c r="K109" s="43"/>
      <c r="L109" s="43" t="s">
        <v>310</v>
      </c>
      <c r="M109" s="43"/>
      <c r="N109" s="43"/>
      <c r="O109" s="43"/>
      <c r="P109" s="43" t="s">
        <v>310</v>
      </c>
      <c r="Q109" s="43"/>
      <c r="R109" s="43"/>
      <c r="S109" s="43"/>
      <c r="T109" s="43" t="s">
        <v>356</v>
      </c>
      <c r="U109" s="43" t="s">
        <v>310</v>
      </c>
      <c r="V109" s="43"/>
      <c r="W109" s="43" t="s">
        <v>310</v>
      </c>
      <c r="X109" s="43"/>
      <c r="Y109" s="43"/>
      <c r="Z109" s="43"/>
      <c r="AA109" s="43" t="s">
        <v>310</v>
      </c>
      <c r="AB109" s="43"/>
      <c r="AC109" s="45"/>
      <c r="AD109" s="45"/>
      <c r="AE109" s="45"/>
      <c r="AF109" s="45"/>
      <c r="AG109" s="45"/>
      <c r="AH109" s="43"/>
      <c r="AI109" s="43"/>
      <c r="AJ109" s="10">
        <f t="shared" si="1"/>
        <v>5</v>
      </c>
      <c r="AK109" s="43"/>
    </row>
    <row r="110" spans="1:37" ht="19.899999999999999" customHeight="1">
      <c r="AA110" s="13">
        <f>COUNTIF(AA4:AA109,"=V")</f>
        <v>18</v>
      </c>
    </row>
    <row r="111" spans="1:37" ht="19.899999999999999" customHeight="1">
      <c r="C111">
        <f>106-41</f>
        <v>65</v>
      </c>
    </row>
  </sheetData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DSLMH13-8-2018CAOSUL69</vt:lpstr>
      <vt:lpstr>DSNhom_DiemCC</vt:lpstr>
      <vt:lpstr>DSNhom_DiemDanh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DO HUONG</cp:lastModifiedBy>
  <cp:lastPrinted>2018-11-21T09:33:18Z</cp:lastPrinted>
  <dcterms:created xsi:type="dcterms:W3CDTF">2018-08-13T07:59:36Z</dcterms:created>
  <dcterms:modified xsi:type="dcterms:W3CDTF">2018-12-02T16:42:34Z</dcterms:modified>
</cp:coreProperties>
</file>