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0A05" sheetId="1" r:id="rId4"/>
  </sheets>
  <externalReferences>
    <externalReference r:id="rId5"/>
  </externalReferences>
  <definedNames>
    <definedName localSheetId="0" name="bangdiem">#REF!</definedName>
    <definedName name="bangdiem">#REF!</definedName>
  </definedNames>
  <calcPr/>
  <extLst>
    <ext uri="GoogleSheetsCustomDataVersion1">
      <go:sheetsCustomData xmlns:go="http://customooxmlschemas.google.com/" r:id="rId6" roundtripDataSignature="AMtx7mjvl/MDg740/C7A5pgUx9dg40e4zQ=="/>
    </ext>
  </extLst>
</workbook>
</file>

<file path=xl/sharedStrings.xml><?xml version="1.0" encoding="utf-8"?>
<sst xmlns="http://schemas.openxmlformats.org/spreadsheetml/2006/main" count="463" uniqueCount="318">
  <si>
    <t xml:space="preserve">  Biểu 3</t>
  </si>
  <si>
    <t xml:space="preserve">  TRƯỜNG ĐẠI HỌC MỞ HÀ NỘI </t>
  </si>
  <si>
    <t>CỘNG HÒA XÃ HỘI CHỦ NGHĨA VIỆT NAM</t>
  </si>
  <si>
    <r>
      <rPr>
        <rFont val="Times New Roman"/>
        <b/>
        <color theme="1"/>
        <sz val="10.0"/>
      </rPr>
      <t xml:space="preserve">HỘI </t>
    </r>
    <r>
      <rPr>
        <rFont val="Times New Roman"/>
        <b/>
        <color theme="1"/>
        <sz val="10.0"/>
        <u/>
      </rPr>
      <t xml:space="preserve">ĐỒNG XÉT </t>
    </r>
    <r>
      <rPr>
        <rFont val="Times New Roman"/>
        <b/>
        <color theme="1"/>
        <sz val="10.0"/>
      </rPr>
      <t>CNKQHT-RL</t>
    </r>
  </si>
  <si>
    <r>
      <rPr>
        <rFont val="Times New Roman"/>
        <b/>
        <color theme="1"/>
        <sz val="10.0"/>
        <u/>
      </rPr>
      <t>Độc lập - Tự do - Hạnh phú</t>
    </r>
    <r>
      <rPr>
        <rFont val="Times New Roman"/>
        <b/>
        <color theme="1"/>
        <sz val="10.0"/>
      </rPr>
      <t>c</t>
    </r>
  </si>
  <si>
    <t>DANH SÁCH XÉT CÔNG NHẬN KẾT QUẢ RÈN LUYỆN CỦA SINH VIÊN</t>
  </si>
  <si>
    <t>Học kỳ: II+III</t>
  </si>
  <si>
    <t>Khoa:CNTT</t>
  </si>
  <si>
    <t>Năm học:2020-2021</t>
  </si>
  <si>
    <t>Ngành:CNTT</t>
  </si>
  <si>
    <t>Bậc: Đại học</t>
  </si>
  <si>
    <t>Hệ: Chính quy</t>
  </si>
  <si>
    <t>TT1</t>
  </si>
  <si>
    <t>TT2</t>
  </si>
  <si>
    <t>Mã số SV</t>
  </si>
  <si>
    <t>Họ và</t>
  </si>
  <si>
    <t>tên</t>
  </si>
  <si>
    <t>Ngày sinh</t>
  </si>
  <si>
    <t xml:space="preserve">Kết quả </t>
  </si>
  <si>
    <t>Xếp loại</t>
  </si>
  <si>
    <t>Ghi chú</t>
  </si>
  <si>
    <t>Lớp</t>
  </si>
  <si>
    <t>KHÓA HỌC ………..: ……. SINH VIÊN</t>
  </si>
  <si>
    <t>20A10010300</t>
  </si>
  <si>
    <t>Đinh Công Tuấn</t>
  </si>
  <si>
    <t>Anh</t>
  </si>
  <si>
    <t>'26/04/2002</t>
  </si>
  <si>
    <t>2010A05</t>
  </si>
  <si>
    <t>Xuất sắc</t>
  </si>
  <si>
    <t>20A10010365</t>
  </si>
  <si>
    <t>Nguyễn Thế</t>
  </si>
  <si>
    <t>'18/03/2002</t>
  </si>
  <si>
    <t>Tốt</t>
  </si>
  <si>
    <t>20A10010192</t>
  </si>
  <si>
    <t>Nguyễn Thị Ngọc</t>
  </si>
  <si>
    <t>'07/08/2002</t>
  </si>
  <si>
    <t>Khá</t>
  </si>
  <si>
    <t>20A10010238</t>
  </si>
  <si>
    <t>Phạm Thế</t>
  </si>
  <si>
    <t>'09/09/2002</t>
  </si>
  <si>
    <t>TB Khá</t>
  </si>
  <si>
    <t>20A10010094</t>
  </si>
  <si>
    <t>Vũ Thị Lan</t>
  </si>
  <si>
    <t>'19/12/2002</t>
  </si>
  <si>
    <t>TB</t>
  </si>
  <si>
    <t>20A10010253</t>
  </si>
  <si>
    <t>Cao Xuân</t>
  </si>
  <si>
    <t>Biên</t>
  </si>
  <si>
    <t>'30/09/2002</t>
  </si>
  <si>
    <t>Yếu</t>
  </si>
  <si>
    <t>20A10010036</t>
  </si>
  <si>
    <t>Trần Thị</t>
  </si>
  <si>
    <t>Bình</t>
  </si>
  <si>
    <t>'10/07/2002</t>
  </si>
  <si>
    <t>Kém</t>
  </si>
  <si>
    <t>20A10010303</t>
  </si>
  <si>
    <t>Lê Văn</t>
  </si>
  <si>
    <t>Châu</t>
  </si>
  <si>
    <t>'23/09/2002</t>
  </si>
  <si>
    <t>20A10010060</t>
  </si>
  <si>
    <t>Nguyễn Thị Minh</t>
  </si>
  <si>
    <t>'02/01/2002</t>
  </si>
  <si>
    <t>20A10010387</t>
  </si>
  <si>
    <t>Đường Thị</t>
  </si>
  <si>
    <t>Chúc</t>
  </si>
  <si>
    <t>'12/05/2002</t>
  </si>
  <si>
    <t>SAI</t>
  </si>
  <si>
    <t>20A10010217</t>
  </si>
  <si>
    <t>Đặng Thành</t>
  </si>
  <si>
    <t>Công</t>
  </si>
  <si>
    <t>'20/05/2002</t>
  </si>
  <si>
    <t>20A10010180</t>
  </si>
  <si>
    <t>Đỗ Minh</t>
  </si>
  <si>
    <t>Cường</t>
  </si>
  <si>
    <t>'01/08/2002</t>
  </si>
  <si>
    <t>20A10010156</t>
  </si>
  <si>
    <t>Lê Mạnh</t>
  </si>
  <si>
    <t>'18/06/2002</t>
  </si>
  <si>
    <t>20A10010068</t>
  </si>
  <si>
    <t>Mai Việt</t>
  </si>
  <si>
    <t>'26/10/2002</t>
  </si>
  <si>
    <t>20A10010049</t>
  </si>
  <si>
    <t>Nguyễn Mạnh</t>
  </si>
  <si>
    <t>'12/08/2002</t>
  </si>
  <si>
    <t>20A10010174</t>
  </si>
  <si>
    <t>Đỗ Đức</t>
  </si>
  <si>
    <t>Diện</t>
  </si>
  <si>
    <t>'15/04/2002</t>
  </si>
  <si>
    <t>20A10010381</t>
  </si>
  <si>
    <t>Phùng Trung</t>
  </si>
  <si>
    <t>Du</t>
  </si>
  <si>
    <t>'17/03/2002</t>
  </si>
  <si>
    <t>20A10010214</t>
  </si>
  <si>
    <t>Trần Thế</t>
  </si>
  <si>
    <t>Dương</t>
  </si>
  <si>
    <t>'31/05/2002</t>
  </si>
  <si>
    <t>KHÔNG BIÊN BẢN</t>
  </si>
  <si>
    <t>20A10010194</t>
  </si>
  <si>
    <t>Lê Minh</t>
  </si>
  <si>
    <t>Đức</t>
  </si>
  <si>
    <t>'28/05/2002</t>
  </si>
  <si>
    <t>20A10010117</t>
  </si>
  <si>
    <t>Nguyễn Văn</t>
  </si>
  <si>
    <t>'01/03/2002</t>
  </si>
  <si>
    <t>20A10010391</t>
  </si>
  <si>
    <t xml:space="preserve">Trần Trung </t>
  </si>
  <si>
    <t>'13/09/2001</t>
  </si>
  <si>
    <t>20A10010311</t>
  </si>
  <si>
    <t xml:space="preserve">Lê Hoàng </t>
  </si>
  <si>
    <t>Giang</t>
  </si>
  <si>
    <t>'26/08/2002</t>
  </si>
  <si>
    <t>20A10010236</t>
  </si>
  <si>
    <t xml:space="preserve">Bùi Thế </t>
  </si>
  <si>
    <t>Hải</t>
  </si>
  <si>
    <t>'09/07/2002</t>
  </si>
  <si>
    <t>20A10010198</t>
  </si>
  <si>
    <t xml:space="preserve">Đinh Văn </t>
  </si>
  <si>
    <t>Hảo</t>
  </si>
  <si>
    <t>'16/05/2002</t>
  </si>
  <si>
    <t>20A10010286</t>
  </si>
  <si>
    <t xml:space="preserve">Trần Thị </t>
  </si>
  <si>
    <t>Hạnh</t>
  </si>
  <si>
    <t>'23/12/2002</t>
  </si>
  <si>
    <t>20A10010221</t>
  </si>
  <si>
    <t>Hậu</t>
  </si>
  <si>
    <t>'21/07/2002</t>
  </si>
  <si>
    <t>sai</t>
  </si>
  <si>
    <t>20A10010350</t>
  </si>
  <si>
    <t xml:space="preserve">Lê Bá </t>
  </si>
  <si>
    <t>Hiếu</t>
  </si>
  <si>
    <t>20A10010330</t>
  </si>
  <si>
    <t>Trần Trung</t>
  </si>
  <si>
    <t>'05/10/2002</t>
  </si>
  <si>
    <t>20A10010038</t>
  </si>
  <si>
    <t xml:space="preserve">Lê Văn </t>
  </si>
  <si>
    <t>Hiểu</t>
  </si>
  <si>
    <t>'12/11/2002</t>
  </si>
  <si>
    <t>20A10010322</t>
  </si>
  <si>
    <t>Nguyễn Quang</t>
  </si>
  <si>
    <t>Huy</t>
  </si>
  <si>
    <t>'22/08/2002</t>
  </si>
  <si>
    <t>20A10010077</t>
  </si>
  <si>
    <t>Vũ Quang</t>
  </si>
  <si>
    <t>'28/08/2002</t>
  </si>
  <si>
    <t>20A10010170</t>
  </si>
  <si>
    <t xml:space="preserve">Hoàng Thị </t>
  </si>
  <si>
    <t>Huyền</t>
  </si>
  <si>
    <t>'20/08/2002</t>
  </si>
  <si>
    <t>20A10010177</t>
  </si>
  <si>
    <t>Lê Đức Bảo</t>
  </si>
  <si>
    <t>Khánh</t>
  </si>
  <si>
    <t>'16/10/2002</t>
  </si>
  <si>
    <t>20A10010008</t>
  </si>
  <si>
    <t>Nguyễn Hữu</t>
  </si>
  <si>
    <t>'08/02/2002</t>
  </si>
  <si>
    <t>20A10010030</t>
  </si>
  <si>
    <t>Lý Lâm</t>
  </si>
  <si>
    <t>Khải</t>
  </si>
  <si>
    <t>'21/08/2002</t>
  </si>
  <si>
    <t>20A10010112</t>
  </si>
  <si>
    <t>Khoa</t>
  </si>
  <si>
    <t>'10/11/2002</t>
  </si>
  <si>
    <t>20A10010193</t>
  </si>
  <si>
    <t xml:space="preserve">Dương Văn </t>
  </si>
  <si>
    <t>Khởi</t>
  </si>
  <si>
    <t>'08/01/2002</t>
  </si>
  <si>
    <t>20A10010315</t>
  </si>
  <si>
    <t>Kiên</t>
  </si>
  <si>
    <t>'19/10/2002</t>
  </si>
  <si>
    <t>20A10010082</t>
  </si>
  <si>
    <t>Đỗ Thị Thúy</t>
  </si>
  <si>
    <t>Kiều</t>
  </si>
  <si>
    <t>'20/09/2002</t>
  </si>
  <si>
    <t>TB KHÁ</t>
  </si>
  <si>
    <t>20A10010047</t>
  </si>
  <si>
    <t>Vũ Hồng</t>
  </si>
  <si>
    <t>Lâm</t>
  </si>
  <si>
    <t>'12/10/2002</t>
  </si>
  <si>
    <t>20A10010035</t>
  </si>
  <si>
    <t xml:space="preserve">Đỗ Thị </t>
  </si>
  <si>
    <t>Loan</t>
  </si>
  <si>
    <t>'26/12/2002</t>
  </si>
  <si>
    <t>20A10010338</t>
  </si>
  <si>
    <t xml:space="preserve">Bùi Duy </t>
  </si>
  <si>
    <t>Long</t>
  </si>
  <si>
    <t>'09/06/2001</t>
  </si>
  <si>
    <t>20A10010285</t>
  </si>
  <si>
    <t>Phan Công</t>
  </si>
  <si>
    <t>'29/06/2002</t>
  </si>
  <si>
    <t>20A10010241</t>
  </si>
  <si>
    <t>Lựu</t>
  </si>
  <si>
    <t>'01/01/2002</t>
  </si>
  <si>
    <t>20A10010248</t>
  </si>
  <si>
    <t>Lê Đức</t>
  </si>
  <si>
    <t>Mạnh</t>
  </si>
  <si>
    <t>'17/09/2002</t>
  </si>
  <si>
    <t>20A10010005</t>
  </si>
  <si>
    <t>Nguyễn Khắc</t>
  </si>
  <si>
    <t>'17/10/2002</t>
  </si>
  <si>
    <t xml:space="preserve">TB Khá </t>
  </si>
  <si>
    <t>20A10010088</t>
  </si>
  <si>
    <t>Dương Công</t>
  </si>
  <si>
    <t>Minh</t>
  </si>
  <si>
    <t>'16/06/2002</t>
  </si>
  <si>
    <t>20A10010372</t>
  </si>
  <si>
    <t>20A10010264</t>
  </si>
  <si>
    <t>Nguyễn Công</t>
  </si>
  <si>
    <t>Nam</t>
  </si>
  <si>
    <t>'09/08/2002</t>
  </si>
  <si>
    <t>20A10010115</t>
  </si>
  <si>
    <t xml:space="preserve">Nguyễn Phương </t>
  </si>
  <si>
    <t>'13/08/2002</t>
  </si>
  <si>
    <t>20A10010160</t>
  </si>
  <si>
    <t>Lại Hồng</t>
  </si>
  <si>
    <t>Phúc</t>
  </si>
  <si>
    <t>'09/04/2002</t>
  </si>
  <si>
    <t>20A10010139</t>
  </si>
  <si>
    <t>Nguyễn Đặng Tuấn</t>
  </si>
  <si>
    <t>'16/03/2002</t>
  </si>
  <si>
    <t>20A10010059</t>
  </si>
  <si>
    <t>Trần Văn</t>
  </si>
  <si>
    <t>Phụng</t>
  </si>
  <si>
    <t>20A10010145</t>
  </si>
  <si>
    <t>Nguyễn Minh</t>
  </si>
  <si>
    <t>Quang</t>
  </si>
  <si>
    <t>'13/12/2002</t>
  </si>
  <si>
    <t>20A10010273</t>
  </si>
  <si>
    <t>Phạm Văn</t>
  </si>
  <si>
    <t>'12/04/2002</t>
  </si>
  <si>
    <t>VI PHẠM</t>
  </si>
  <si>
    <t>20A10010034</t>
  </si>
  <si>
    <t>Phạm Hồng</t>
  </si>
  <si>
    <t>Quân</t>
  </si>
  <si>
    <t>'15/12/2002</t>
  </si>
  <si>
    <t>20A10010388</t>
  </si>
  <si>
    <t>Nguyễn Thúy</t>
  </si>
  <si>
    <t>Quỳnh</t>
  </si>
  <si>
    <t>20A10010076</t>
  </si>
  <si>
    <t>Khuất Quang Duy</t>
  </si>
  <si>
    <t>Quý</t>
  </si>
  <si>
    <t>'11/11/2002</t>
  </si>
  <si>
    <t>20A10010150</t>
  </si>
  <si>
    <t>Triệu Văn Thành</t>
  </si>
  <si>
    <t>Thành</t>
  </si>
  <si>
    <t>'06/12/2002</t>
  </si>
  <si>
    <t>20A10010206</t>
  </si>
  <si>
    <t>Nguyễn Thị</t>
  </si>
  <si>
    <t>Thảo</t>
  </si>
  <si>
    <t>'28/10/2002</t>
  </si>
  <si>
    <t>20A10010244</t>
  </si>
  <si>
    <t>Trần Thị Phương</t>
  </si>
  <si>
    <t>20A10010324</t>
  </si>
  <si>
    <t>Nguyễn Việt</t>
  </si>
  <si>
    <t>Thắng</t>
  </si>
  <si>
    <t>'01/12/2002</t>
  </si>
  <si>
    <t>20A10010349</t>
  </si>
  <si>
    <t>Phạm Trọng</t>
  </si>
  <si>
    <t>Thuận</t>
  </si>
  <si>
    <t>'29/01/2002</t>
  </si>
  <si>
    <t>20A10010104</t>
  </si>
  <si>
    <t>Đinh Diệu</t>
  </si>
  <si>
    <t>Thuý</t>
  </si>
  <si>
    <t>20A10010359</t>
  </si>
  <si>
    <t>Đỗ Quang</t>
  </si>
  <si>
    <t>Thực</t>
  </si>
  <si>
    <t>'21/02/2002</t>
  </si>
  <si>
    <t>20A10010108</t>
  </si>
  <si>
    <t>Vũ Văn</t>
  </si>
  <si>
    <t>Toàn</t>
  </si>
  <si>
    <t>'03/10/2002</t>
  </si>
  <si>
    <t>20A10010147</t>
  </si>
  <si>
    <t>Phan Thị Thu</t>
  </si>
  <si>
    <t>Trang</t>
  </si>
  <si>
    <t>'24/04/2002</t>
  </si>
  <si>
    <t>20A10010164</t>
  </si>
  <si>
    <t xml:space="preserve">Phạm Thị </t>
  </si>
  <si>
    <t>'29/10/2002</t>
  </si>
  <si>
    <t>20A10010268</t>
  </si>
  <si>
    <t>Nguyễn Quốc</t>
  </si>
  <si>
    <t>Trung</t>
  </si>
  <si>
    <t>'25/12/2002</t>
  </si>
  <si>
    <t>20A10010183</t>
  </si>
  <si>
    <t>Nguyễn Hợp</t>
  </si>
  <si>
    <t>Trường</t>
  </si>
  <si>
    <t>'21/10/2002</t>
  </si>
  <si>
    <t>20A10010109</t>
  </si>
  <si>
    <t>'28/01/2002</t>
  </si>
  <si>
    <t>20A10010189</t>
  </si>
  <si>
    <t>Trần Trọng</t>
  </si>
  <si>
    <t>'08/11/2002</t>
  </si>
  <si>
    <t>20A10010277</t>
  </si>
  <si>
    <t>Trần Nhật</t>
  </si>
  <si>
    <t>Tuấn</t>
  </si>
  <si>
    <t>'23/11/2002</t>
  </si>
  <si>
    <t>20A10010072</t>
  </si>
  <si>
    <t>Phạm Thị</t>
  </si>
  <si>
    <t>Út</t>
  </si>
  <si>
    <t>'06/06/2002</t>
  </si>
  <si>
    <t>20A10010096</t>
  </si>
  <si>
    <t>Lê Thanh</t>
  </si>
  <si>
    <t>Vân</t>
  </si>
  <si>
    <t>20A10010167</t>
  </si>
  <si>
    <t>Lê Quang</t>
  </si>
  <si>
    <t>Vinh</t>
  </si>
  <si>
    <t>'31/01/2002</t>
  </si>
  <si>
    <t>20A10010084</t>
  </si>
  <si>
    <t>Nguyễn Đức</t>
  </si>
  <si>
    <t>'18/04/2002</t>
  </si>
  <si>
    <t>20A10010101</t>
  </si>
  <si>
    <t>Lê Tuấn</t>
  </si>
  <si>
    <t>Vũ</t>
  </si>
  <si>
    <t>'15/11/2002</t>
  </si>
  <si>
    <r>
      <rPr>
        <rFont val="Times New Roman"/>
        <i/>
        <color theme="1"/>
        <sz val="10.0"/>
        <u/>
      </rPr>
      <t>Ghi chú</t>
    </r>
    <r>
      <rPr>
        <rFont val="Times New Roman"/>
        <color theme="1"/>
        <sz val="10.0"/>
      </rPr>
      <t>: Đề nghị khoa sắp xếp thứ tự SV theo vần A,B,C của từng lớp hành chính  trong khóa học
 (Ví dụ: số 1,2,3…của lớp 01, số 1,2,3 của lớp 02…)</t>
    </r>
  </si>
  <si>
    <t xml:space="preserve">Hà Nội, ngày        tháng     năm </t>
  </si>
  <si>
    <t xml:space="preserve">  LẬP BIỂU                 ỦY VIÊN HỘI ĐỒNG</t>
  </si>
  <si>
    <t xml:space="preserve">          BAN THƯ KÝ</t>
  </si>
  <si>
    <t>TM. HỘI ĐỒNG XÉT CNKQHT-RL</t>
  </si>
  <si>
    <t>CHỦ TỊCH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</si>
</sst>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2.0"/>
      <color rgb="FF000000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theme="1"/>
      <name val="Calibri"/>
    </font>
    <font>
      <sz val="10.0"/>
      <color theme="1"/>
      <name val="Arial"/>
    </font>
    <font/>
    <font>
      <u/>
      <sz val="10.0"/>
      <color theme="1"/>
      <name val="Times New Roman"/>
    </font>
    <font>
      <sz val="10.0"/>
      <color rgb="FF9C0006"/>
      <name val="Calibri"/>
    </font>
    <font>
      <b/>
      <i/>
      <sz val="10.0"/>
      <color theme="1"/>
      <name val="Times New Roman"/>
    </font>
    <font>
      <i/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Border="1" applyFont="1"/>
    <xf borderId="0" fillId="0" fontId="4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1" vertical="center" wrapText="0"/>
    </xf>
    <xf borderId="2" fillId="0" fontId="1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1" vertical="center" wrapText="0"/>
    </xf>
    <xf borderId="3" fillId="0" fontId="2" numFmtId="0" xfId="0" applyAlignment="1" applyBorder="1" applyFont="1">
      <alignment horizontal="left" vertical="center"/>
    </xf>
    <xf borderId="4" fillId="0" fontId="5" numFmtId="0" xfId="0" applyBorder="1" applyFont="1"/>
    <xf borderId="5" fillId="0" fontId="5" numFmtId="0" xfId="0" applyBorder="1" applyFont="1"/>
    <xf borderId="2" fillId="0" fontId="1" numFmtId="0" xfId="0" applyAlignment="1" applyBorder="1" applyFont="1">
      <alignment vertical="center"/>
    </xf>
    <xf borderId="2" fillId="0" fontId="3" numFmtId="0" xfId="0" applyAlignment="1" applyBorder="1" applyFont="1">
      <alignment horizontal="left" shrinkToFit="0" wrapText="1"/>
    </xf>
    <xf borderId="2" fillId="0" fontId="6" numFmtId="0" xfId="0" applyAlignment="1" applyBorder="1" applyFont="1">
      <alignment vertical="center"/>
    </xf>
    <xf borderId="2" fillId="0" fontId="3" numFmtId="0" xfId="0" applyAlignment="1" applyBorder="1" applyFont="1">
      <alignment shrinkToFit="0" wrapText="1"/>
    </xf>
    <xf borderId="2" fillId="2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shrinkToFit="0" vertical="center" wrapText="1"/>
    </xf>
    <xf borderId="0" fillId="0" fontId="1" numFmtId="164" xfId="0" applyFont="1" applyNumberFormat="1"/>
    <xf borderId="7" fillId="0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left" readingOrder="0" vertical="center"/>
    </xf>
    <xf borderId="1" fillId="3" fontId="7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8" numFmtId="0" xfId="0" applyFont="1"/>
    <xf borderId="0" fillId="0" fontId="9" numFmtId="0" xfId="0" applyFont="1"/>
    <xf borderId="1" fillId="2" fontId="9" numFmtId="0" xfId="0" applyBorder="1" applyFont="1"/>
    <xf borderId="0" fillId="0" fontId="9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Xet%20DRLKYII_III_Nam%20hoc%202020_2021%20(13A2,15A6,18A4,20A5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0A05"/>
      <sheetName val="18A4"/>
      <sheetName val="15A6"/>
      <sheetName val="13A2"/>
      <sheetName val="Sheet1"/>
      <sheetName val="000000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tms.fithou.net.vn/Lichhoc.aspx?sid=5591" TargetMode="External"/><Relationship Id="rId42" Type="http://schemas.openxmlformats.org/officeDocument/2006/relationships/hyperlink" Target="http://ctms.fithou.net.vn/Lichhoc.aspx?sid=5593" TargetMode="External"/><Relationship Id="rId41" Type="http://schemas.openxmlformats.org/officeDocument/2006/relationships/hyperlink" Target="http://ctms.fithou.net.vn/Lichhoc.aspx?sid=5592" TargetMode="External"/><Relationship Id="rId44" Type="http://schemas.openxmlformats.org/officeDocument/2006/relationships/hyperlink" Target="http://ctms.fithou.net.vn/Lichhoc.aspx?sid=5595" TargetMode="External"/><Relationship Id="rId43" Type="http://schemas.openxmlformats.org/officeDocument/2006/relationships/hyperlink" Target="http://ctms.fithou.net.vn/Lichhoc.aspx?sid=5594" TargetMode="External"/><Relationship Id="rId46" Type="http://schemas.openxmlformats.org/officeDocument/2006/relationships/hyperlink" Target="http://ctms.fithou.net.vn/Lichhoc.aspx?sid=5597" TargetMode="External"/><Relationship Id="rId45" Type="http://schemas.openxmlformats.org/officeDocument/2006/relationships/hyperlink" Target="http://ctms.fithou.net.vn/Lichhoc.aspx?sid=5596" TargetMode="External"/><Relationship Id="rId1" Type="http://schemas.openxmlformats.org/officeDocument/2006/relationships/hyperlink" Target="http://ctms.fithou.net.vn/Lichhoc.aspx?sid=5551" TargetMode="External"/><Relationship Id="rId2" Type="http://schemas.openxmlformats.org/officeDocument/2006/relationships/hyperlink" Target="http://ctms.fithou.net.vn/Lichhoc.aspx?sid=5552" TargetMode="External"/><Relationship Id="rId3" Type="http://schemas.openxmlformats.org/officeDocument/2006/relationships/hyperlink" Target="http://ctms.fithou.net.vn/Lichhoc.aspx?sid=5553" TargetMode="External"/><Relationship Id="rId4" Type="http://schemas.openxmlformats.org/officeDocument/2006/relationships/hyperlink" Target="http://ctms.fithou.net.vn/Lichhoc.aspx?sid=5554" TargetMode="External"/><Relationship Id="rId9" Type="http://schemas.openxmlformats.org/officeDocument/2006/relationships/hyperlink" Target="http://ctms.fithou.net.vn/Lichhoc.aspx?sid=5560" TargetMode="External"/><Relationship Id="rId48" Type="http://schemas.openxmlformats.org/officeDocument/2006/relationships/hyperlink" Target="http://ctms.fithou.net.vn/Lichhoc.aspx?sid=5599" TargetMode="External"/><Relationship Id="rId47" Type="http://schemas.openxmlformats.org/officeDocument/2006/relationships/hyperlink" Target="http://ctms.fithou.net.vn/Lichhoc.aspx?sid=5598" TargetMode="External"/><Relationship Id="rId49" Type="http://schemas.openxmlformats.org/officeDocument/2006/relationships/hyperlink" Target="http://ctms.fithou.net.vn/Lichhoc.aspx?sid=5600" TargetMode="External"/><Relationship Id="rId5" Type="http://schemas.openxmlformats.org/officeDocument/2006/relationships/hyperlink" Target="http://ctms.fithou.net.vn/Lichhoc.aspx?sid=5555" TargetMode="External"/><Relationship Id="rId6" Type="http://schemas.openxmlformats.org/officeDocument/2006/relationships/hyperlink" Target="http://ctms.fithou.net.vn/Lichhoc.aspx?sid=5558" TargetMode="External"/><Relationship Id="rId7" Type="http://schemas.openxmlformats.org/officeDocument/2006/relationships/hyperlink" Target="http://ctms.fithou.net.vn/Lichhoc.aspx?sid=5559" TargetMode="External"/><Relationship Id="rId8" Type="http://schemas.openxmlformats.org/officeDocument/2006/relationships/hyperlink" Target="http://ctms.fithou.net.vn/Lichhoc.aspx?sid=5556" TargetMode="External"/><Relationship Id="rId31" Type="http://schemas.openxmlformats.org/officeDocument/2006/relationships/hyperlink" Target="http://ctms.fithou.net.vn/Lichhoc.aspx?sid=5579" TargetMode="External"/><Relationship Id="rId30" Type="http://schemas.openxmlformats.org/officeDocument/2006/relationships/hyperlink" Target="http://ctms.fithou.net.vn/Lichhoc.aspx?sid=5582" TargetMode="External"/><Relationship Id="rId33" Type="http://schemas.openxmlformats.org/officeDocument/2006/relationships/hyperlink" Target="http://ctms.fithou.net.vn/Lichhoc.aspx?sid=5584" TargetMode="External"/><Relationship Id="rId32" Type="http://schemas.openxmlformats.org/officeDocument/2006/relationships/hyperlink" Target="http://ctms.fithou.net.vn/Lichhoc.aspx?sid=5583" TargetMode="External"/><Relationship Id="rId35" Type="http://schemas.openxmlformats.org/officeDocument/2006/relationships/hyperlink" Target="http://ctms.fithou.net.vn/Lichhoc.aspx?sid=5585" TargetMode="External"/><Relationship Id="rId34" Type="http://schemas.openxmlformats.org/officeDocument/2006/relationships/hyperlink" Target="http://ctms.fithou.net.vn/Lichhoc.aspx?sid=5586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://ctms.fithou.net.vn/Lichhoc.aspx?sid=5588" TargetMode="External"/><Relationship Id="rId36" Type="http://schemas.openxmlformats.org/officeDocument/2006/relationships/hyperlink" Target="http://ctms.fithou.net.vn/Lichhoc.aspx?sid=5587" TargetMode="External"/><Relationship Id="rId39" Type="http://schemas.openxmlformats.org/officeDocument/2006/relationships/hyperlink" Target="http://ctms.fithou.net.vn/Lichhoc.aspx?sid=5590" TargetMode="External"/><Relationship Id="rId38" Type="http://schemas.openxmlformats.org/officeDocument/2006/relationships/hyperlink" Target="http://ctms.fithou.net.vn/Lichhoc.aspx?sid=5589" TargetMode="External"/><Relationship Id="rId62" Type="http://schemas.openxmlformats.org/officeDocument/2006/relationships/hyperlink" Target="http://ctms.fithou.net.vn/Lichhoc.aspx?sid=5618" TargetMode="External"/><Relationship Id="rId61" Type="http://schemas.openxmlformats.org/officeDocument/2006/relationships/hyperlink" Target="http://ctms.fithou.net.vn/Lichhoc.aspx?sid=5619" TargetMode="External"/><Relationship Id="rId20" Type="http://schemas.openxmlformats.org/officeDocument/2006/relationships/hyperlink" Target="http://ctms.fithou.net.vn/Lichhoc.aspx?sid=5571" TargetMode="External"/><Relationship Id="rId64" Type="http://schemas.openxmlformats.org/officeDocument/2006/relationships/hyperlink" Target="http://ctms.fithou.net.vn/Lichhoc.aspx?sid=5620" TargetMode="External"/><Relationship Id="rId63" Type="http://schemas.openxmlformats.org/officeDocument/2006/relationships/hyperlink" Target="http://ctms.fithou.net.vn/Lichhoc.aspx?sid=5608" TargetMode="External"/><Relationship Id="rId22" Type="http://schemas.openxmlformats.org/officeDocument/2006/relationships/hyperlink" Target="http://ctms.fithou.net.vn/Lichhoc.aspx?sid=5573" TargetMode="External"/><Relationship Id="rId66" Type="http://schemas.openxmlformats.org/officeDocument/2006/relationships/hyperlink" Target="http://ctms.fithou.net.vn/Lichhoc.aspx?sid=5610" TargetMode="External"/><Relationship Id="rId21" Type="http://schemas.openxmlformats.org/officeDocument/2006/relationships/hyperlink" Target="http://ctms.fithou.net.vn/Lichhoc.aspx?sid=5572" TargetMode="External"/><Relationship Id="rId65" Type="http://schemas.openxmlformats.org/officeDocument/2006/relationships/hyperlink" Target="http://ctms.fithou.net.vn/Lichhoc.aspx?sid=5621" TargetMode="External"/><Relationship Id="rId24" Type="http://schemas.openxmlformats.org/officeDocument/2006/relationships/hyperlink" Target="http://ctms.fithou.net.vn/Lichhoc.aspx?sid=5575" TargetMode="External"/><Relationship Id="rId68" Type="http://schemas.openxmlformats.org/officeDocument/2006/relationships/hyperlink" Target="http://ctms.fithou.net.vn/Lichhoc.aspx?sid=5609" TargetMode="External"/><Relationship Id="rId23" Type="http://schemas.openxmlformats.org/officeDocument/2006/relationships/hyperlink" Target="http://ctms.fithou.net.vn/Lichhoc.aspx?sid=5574" TargetMode="External"/><Relationship Id="rId67" Type="http://schemas.openxmlformats.org/officeDocument/2006/relationships/hyperlink" Target="http://ctms.fithou.net.vn/Lichhoc.aspx?sid=5611" TargetMode="External"/><Relationship Id="rId60" Type="http://schemas.openxmlformats.org/officeDocument/2006/relationships/hyperlink" Target="http://ctms.fithou.net.vn/Lichhoc.aspx?sid=5617" TargetMode="External"/><Relationship Id="rId26" Type="http://schemas.openxmlformats.org/officeDocument/2006/relationships/hyperlink" Target="http://ctms.fithou.net.vn/Lichhoc.aspx?sid=5577" TargetMode="External"/><Relationship Id="rId25" Type="http://schemas.openxmlformats.org/officeDocument/2006/relationships/hyperlink" Target="http://ctms.fithou.net.vn/Lichhoc.aspx?sid=5576" TargetMode="External"/><Relationship Id="rId69" Type="http://schemas.openxmlformats.org/officeDocument/2006/relationships/hyperlink" Target="http://ctms.fithou.net.vn/Lichhoc.aspx?sid=5613" TargetMode="External"/><Relationship Id="rId28" Type="http://schemas.openxmlformats.org/officeDocument/2006/relationships/hyperlink" Target="http://ctms.fithou.net.vn/Lichhoc.aspx?sid=5580" TargetMode="External"/><Relationship Id="rId27" Type="http://schemas.openxmlformats.org/officeDocument/2006/relationships/hyperlink" Target="http://ctms.fithou.net.vn/Lichhoc.aspx?sid=5578" TargetMode="External"/><Relationship Id="rId29" Type="http://schemas.openxmlformats.org/officeDocument/2006/relationships/hyperlink" Target="http://ctms.fithou.net.vn/Lichhoc.aspx?sid=5581" TargetMode="External"/><Relationship Id="rId51" Type="http://schemas.openxmlformats.org/officeDocument/2006/relationships/hyperlink" Target="http://ctms.fithou.net.vn/Lichhoc.aspx?sid=5602" TargetMode="External"/><Relationship Id="rId50" Type="http://schemas.openxmlformats.org/officeDocument/2006/relationships/hyperlink" Target="http://ctms.fithou.net.vn/Lichhoc.aspx?sid=5601" TargetMode="External"/><Relationship Id="rId53" Type="http://schemas.openxmlformats.org/officeDocument/2006/relationships/hyperlink" Target="http://ctms.fithou.net.vn/Lichhoc.aspx?sid=5605" TargetMode="External"/><Relationship Id="rId52" Type="http://schemas.openxmlformats.org/officeDocument/2006/relationships/hyperlink" Target="http://ctms.fithou.net.vn/Lichhoc.aspx?sid=5603" TargetMode="External"/><Relationship Id="rId11" Type="http://schemas.openxmlformats.org/officeDocument/2006/relationships/hyperlink" Target="http://ctms.fithou.net.vn/Lichhoc.aspx?sid=5563" TargetMode="External"/><Relationship Id="rId55" Type="http://schemas.openxmlformats.org/officeDocument/2006/relationships/hyperlink" Target="http://ctms.fithou.net.vn/Lichhoc.aspx?sid=5607" TargetMode="External"/><Relationship Id="rId10" Type="http://schemas.openxmlformats.org/officeDocument/2006/relationships/hyperlink" Target="http://ctms.fithou.net.vn/Lichhoc.aspx?sid=5562" TargetMode="External"/><Relationship Id="rId54" Type="http://schemas.openxmlformats.org/officeDocument/2006/relationships/hyperlink" Target="http://ctms.fithou.net.vn/Lichhoc.aspx?sid=5606" TargetMode="External"/><Relationship Id="rId13" Type="http://schemas.openxmlformats.org/officeDocument/2006/relationships/hyperlink" Target="http://ctms.fithou.net.vn/Lichhoc.aspx?sid=5564" TargetMode="External"/><Relationship Id="rId57" Type="http://schemas.openxmlformats.org/officeDocument/2006/relationships/hyperlink" Target="http://ctms.fithou.net.vn/Lichhoc.aspx?sid=5701" TargetMode="External"/><Relationship Id="rId12" Type="http://schemas.openxmlformats.org/officeDocument/2006/relationships/hyperlink" Target="http://ctms.fithou.net.vn/Lichhoc.aspx?sid=5561" TargetMode="External"/><Relationship Id="rId56" Type="http://schemas.openxmlformats.org/officeDocument/2006/relationships/hyperlink" Target="http://ctms.fithou.net.vn/Lichhoc.aspx?sid=5614" TargetMode="External"/><Relationship Id="rId15" Type="http://schemas.openxmlformats.org/officeDocument/2006/relationships/hyperlink" Target="http://ctms.fithou.net.vn/Lichhoc.aspx?sid=5566" TargetMode="External"/><Relationship Id="rId59" Type="http://schemas.openxmlformats.org/officeDocument/2006/relationships/hyperlink" Target="http://ctms.fithou.net.vn/Lichhoc.aspx?sid=5616" TargetMode="External"/><Relationship Id="rId14" Type="http://schemas.openxmlformats.org/officeDocument/2006/relationships/hyperlink" Target="http://ctms.fithou.net.vn/Lichhoc.aspx?sid=5565" TargetMode="External"/><Relationship Id="rId58" Type="http://schemas.openxmlformats.org/officeDocument/2006/relationships/hyperlink" Target="http://ctms.fithou.net.vn/Lichhoc.aspx?sid=5615" TargetMode="External"/><Relationship Id="rId17" Type="http://schemas.openxmlformats.org/officeDocument/2006/relationships/hyperlink" Target="http://ctms.fithou.net.vn/Lichhoc.aspx?sid=5567" TargetMode="External"/><Relationship Id="rId16" Type="http://schemas.openxmlformats.org/officeDocument/2006/relationships/hyperlink" Target="http://ctms.fithou.net.vn/Lichhoc.aspx?sid=5568" TargetMode="External"/><Relationship Id="rId19" Type="http://schemas.openxmlformats.org/officeDocument/2006/relationships/hyperlink" Target="http://ctms.fithou.net.vn/Lichhoc.aspx?sid=5570" TargetMode="External"/><Relationship Id="rId18" Type="http://schemas.openxmlformats.org/officeDocument/2006/relationships/hyperlink" Target="http://ctms.fithou.net.vn/Lichhoc.aspx?sid=5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3.44"/>
    <col customWidth="1" min="3" max="3" width="9.56"/>
    <col customWidth="1" min="4" max="4" width="13.11"/>
    <col customWidth="1" min="5" max="5" width="6.89"/>
    <col customWidth="1" min="6" max="6" width="8.33"/>
    <col customWidth="1" min="7" max="7" width="7.56"/>
    <col customWidth="1" min="8" max="8" width="5.67"/>
    <col customWidth="1" min="9" max="9" width="15.11"/>
    <col customWidth="1" min="10" max="10" width="9.56"/>
    <col customWidth="1" hidden="1" min="11" max="11" width="8.11"/>
    <col customWidth="1" hidden="1" min="12" max="12" width="12.67"/>
    <col customWidth="1" min="13" max="13" width="12.67"/>
    <col customWidth="1" hidden="1" min="14" max="15" width="12.67"/>
    <col customWidth="1" hidden="1" min="16" max="16" width="23.56"/>
    <col customWidth="1" min="17" max="26" width="11.11"/>
  </cols>
  <sheetData>
    <row r="1" ht="13.5" customHeight="1">
      <c r="A1" s="1"/>
      <c r="B1" s="1"/>
      <c r="C1" s="2"/>
      <c r="D1" s="1"/>
      <c r="E1" s="1"/>
      <c r="F1" s="1"/>
      <c r="G1" s="3"/>
      <c r="H1" s="1"/>
      <c r="I1" s="4" t="s">
        <v>0</v>
      </c>
      <c r="J1" s="5"/>
      <c r="K1" s="1"/>
      <c r="L1" s="6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0" customHeight="1">
      <c r="A2" s="6" t="s">
        <v>1</v>
      </c>
      <c r="B2" s="6"/>
      <c r="C2" s="6"/>
      <c r="D2" s="6"/>
      <c r="E2" s="8"/>
      <c r="F2" s="8"/>
      <c r="G2" s="9" t="s">
        <v>2</v>
      </c>
      <c r="H2" s="10"/>
      <c r="I2" s="11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2" t="s">
        <v>3</v>
      </c>
      <c r="B3" s="12"/>
      <c r="C3" s="12"/>
      <c r="D3" s="12"/>
      <c r="E3" s="8"/>
      <c r="F3" s="8"/>
      <c r="G3" s="9" t="s">
        <v>4</v>
      </c>
      <c r="H3" s="10"/>
      <c r="I3" s="11"/>
      <c r="J3" s="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13"/>
      <c r="B4" s="13"/>
      <c r="C4" s="14"/>
      <c r="D4" s="6"/>
      <c r="E4" s="6"/>
      <c r="F4" s="6"/>
      <c r="G4" s="15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3.25" customHeight="1">
      <c r="A5" s="8" t="s">
        <v>5</v>
      </c>
      <c r="J5" s="12"/>
      <c r="K5" s="1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0" customHeight="1">
      <c r="A6" s="8"/>
      <c r="B6" s="8"/>
      <c r="C6" s="8"/>
      <c r="D6" s="8"/>
      <c r="E6" s="8"/>
      <c r="F6" s="8"/>
      <c r="G6" s="9"/>
      <c r="H6" s="10"/>
      <c r="I6" s="11"/>
      <c r="J6" s="8"/>
      <c r="K6" s="1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17"/>
      <c r="B7" s="6"/>
      <c r="C7" s="1" t="s">
        <v>6</v>
      </c>
      <c r="D7" s="1"/>
      <c r="E7" s="10"/>
      <c r="F7" s="1" t="s">
        <v>7</v>
      </c>
      <c r="G7" s="15"/>
      <c r="H7" s="1"/>
      <c r="I7" s="18"/>
      <c r="J7" s="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17"/>
      <c r="B8" s="6"/>
      <c r="C8" s="1" t="s">
        <v>8</v>
      </c>
      <c r="D8" s="1"/>
      <c r="E8" s="10"/>
      <c r="F8" s="1" t="s">
        <v>9</v>
      </c>
      <c r="G8" s="15"/>
      <c r="H8" s="1"/>
      <c r="I8" s="18"/>
      <c r="J8" s="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17"/>
      <c r="B9" s="6"/>
      <c r="C9" s="1" t="s">
        <v>10</v>
      </c>
      <c r="D9" s="1"/>
      <c r="E9" s="6"/>
      <c r="F9" s="1" t="s">
        <v>11</v>
      </c>
      <c r="G9" s="15"/>
      <c r="H9" s="1"/>
      <c r="I9" s="18"/>
      <c r="J9" s="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9.75" customHeight="1">
      <c r="A10" s="8"/>
      <c r="B10" s="8"/>
      <c r="C10" s="8"/>
      <c r="D10" s="8"/>
      <c r="E10" s="8"/>
      <c r="F10" s="8"/>
      <c r="G10" s="9"/>
      <c r="H10" s="10"/>
      <c r="I10" s="11"/>
      <c r="J10" s="8"/>
      <c r="K10" s="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7.5" customHeight="1">
      <c r="A11" s="19" t="s">
        <v>12</v>
      </c>
      <c r="B11" s="19" t="s">
        <v>13</v>
      </c>
      <c r="C11" s="19" t="s">
        <v>14</v>
      </c>
      <c r="D11" s="19" t="s">
        <v>15</v>
      </c>
      <c r="E11" s="20" t="s">
        <v>16</v>
      </c>
      <c r="F11" s="19" t="s">
        <v>17</v>
      </c>
      <c r="G11" s="21" t="s">
        <v>18</v>
      </c>
      <c r="H11" s="22" t="s">
        <v>19</v>
      </c>
      <c r="I11" s="23" t="s">
        <v>20</v>
      </c>
      <c r="J11" s="23" t="s">
        <v>21</v>
      </c>
      <c r="K11" s="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0.25" customHeight="1">
      <c r="A12" s="24" t="s">
        <v>22</v>
      </c>
      <c r="B12" s="25"/>
      <c r="C12" s="25"/>
      <c r="D12" s="25"/>
      <c r="E12" s="25"/>
      <c r="F12" s="25"/>
      <c r="G12" s="25"/>
      <c r="H12" s="25"/>
      <c r="I12" s="26"/>
      <c r="J12" s="27"/>
      <c r="K12" s="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0.25" customHeight="1">
      <c r="A13" s="19">
        <v>1.0</v>
      </c>
      <c r="B13" s="20"/>
      <c r="C13" s="28" t="s">
        <v>23</v>
      </c>
      <c r="D13" s="29" t="s">
        <v>24</v>
      </c>
      <c r="E13" s="27" t="s">
        <v>25</v>
      </c>
      <c r="F13" s="30" t="s">
        <v>26</v>
      </c>
      <c r="G13" s="31">
        <v>57.0</v>
      </c>
      <c r="H13" s="32" t="str">
        <f t="shared" ref="H13:H15" si="1">IF(G13&gt;=90,"Xuất sắc",IF(G13&gt;=80,"Tốt",IF(G13&gt;=70,"Khá",IF(G13&gt;=60,"TB Khá",IF(G13&gt;=50,"TB",IF(G13&gt;=30,"Yếu","Kém"))))))</f>
        <v>TB</v>
      </c>
      <c r="I13" s="33" t="str">
        <f t="shared" ref="I13:I45" si="2">IF(G13=0, "Không tự đánh giá","")</f>
        <v/>
      </c>
      <c r="J13" s="34" t="s">
        <v>27</v>
      </c>
      <c r="K13" s="1"/>
      <c r="L13" s="6"/>
      <c r="M13" s="6"/>
      <c r="N13" s="35" t="s">
        <v>28</v>
      </c>
      <c r="O13" s="6">
        <f t="shared" ref="O13:O19" si="3">COUNTIF($H$13:$H$90,N13)</f>
        <v>0</v>
      </c>
      <c r="P13" s="36">
        <f t="shared" ref="P13:P19" si="4">O13/78</f>
        <v>0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0.25" customHeight="1">
      <c r="A14" s="19">
        <v>2.0</v>
      </c>
      <c r="B14" s="20"/>
      <c r="C14" s="28" t="s">
        <v>29</v>
      </c>
      <c r="D14" s="29" t="s">
        <v>30</v>
      </c>
      <c r="E14" s="27" t="s">
        <v>25</v>
      </c>
      <c r="F14" s="30" t="s">
        <v>31</v>
      </c>
      <c r="G14" s="31">
        <v>57.0</v>
      </c>
      <c r="H14" s="32" t="str">
        <f t="shared" si="1"/>
        <v>TB</v>
      </c>
      <c r="I14" s="33" t="str">
        <f t="shared" si="2"/>
        <v/>
      </c>
      <c r="J14" s="34" t="s">
        <v>27</v>
      </c>
      <c r="K14" s="1"/>
      <c r="L14" s="6"/>
      <c r="M14" s="6"/>
      <c r="N14" s="37" t="s">
        <v>32</v>
      </c>
      <c r="O14" s="6">
        <f t="shared" si="3"/>
        <v>0</v>
      </c>
      <c r="P14" s="36">
        <f t="shared" si="4"/>
        <v>0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0.25" customHeight="1">
      <c r="A15" s="19">
        <v>3.0</v>
      </c>
      <c r="B15" s="20"/>
      <c r="C15" s="28" t="s">
        <v>33</v>
      </c>
      <c r="D15" s="29" t="s">
        <v>34</v>
      </c>
      <c r="E15" s="27" t="s">
        <v>25</v>
      </c>
      <c r="F15" s="30" t="s">
        <v>35</v>
      </c>
      <c r="G15" s="31">
        <v>57.0</v>
      </c>
      <c r="H15" s="32" t="str">
        <f t="shared" si="1"/>
        <v>TB</v>
      </c>
      <c r="I15" s="33" t="str">
        <f t="shared" si="2"/>
        <v/>
      </c>
      <c r="J15" s="34" t="s">
        <v>27</v>
      </c>
      <c r="K15" s="1"/>
      <c r="L15" s="6"/>
      <c r="M15" s="6"/>
      <c r="N15" s="37" t="s">
        <v>36</v>
      </c>
      <c r="O15" s="6">
        <f t="shared" si="3"/>
        <v>5</v>
      </c>
      <c r="P15" s="36">
        <f t="shared" si="4"/>
        <v>0.0641025641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0.25" customHeight="1">
      <c r="A16" s="19">
        <v>4.0</v>
      </c>
      <c r="B16" s="20"/>
      <c r="C16" s="28" t="s">
        <v>37</v>
      </c>
      <c r="D16" s="29" t="s">
        <v>38</v>
      </c>
      <c r="E16" s="27" t="s">
        <v>25</v>
      </c>
      <c r="F16" s="30" t="s">
        <v>39</v>
      </c>
      <c r="G16" s="31">
        <v>66.0</v>
      </c>
      <c r="H16" s="32" t="s">
        <v>40</v>
      </c>
      <c r="I16" s="33" t="str">
        <f t="shared" si="2"/>
        <v/>
      </c>
      <c r="J16" s="34" t="s">
        <v>27</v>
      </c>
      <c r="K16" s="1"/>
      <c r="L16" s="6"/>
      <c r="M16" s="6"/>
      <c r="N16" s="37" t="s">
        <v>40</v>
      </c>
      <c r="O16" s="6">
        <f t="shared" si="3"/>
        <v>36</v>
      </c>
      <c r="P16" s="36">
        <f t="shared" si="4"/>
        <v>0.4615384615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0.25" customHeight="1">
      <c r="A17" s="19">
        <v>5.0</v>
      </c>
      <c r="B17" s="20"/>
      <c r="C17" s="28" t="s">
        <v>41</v>
      </c>
      <c r="D17" s="29" t="s">
        <v>42</v>
      </c>
      <c r="E17" s="27" t="s">
        <v>25</v>
      </c>
      <c r="F17" s="30" t="s">
        <v>43</v>
      </c>
      <c r="G17" s="31">
        <v>65.0</v>
      </c>
      <c r="H17" s="32" t="str">
        <f>IF(G17&gt;=90,"Xuất sắc",IF(G17&gt;=80,"Tốt",IF(G17&gt;=70,"Khá",IF(G17&gt;=60,"TB Khá",IF(G17&gt;=50,"TB",IF(G17&gt;=30,"Yếu","Kém"))))))</f>
        <v>TB Khá</v>
      </c>
      <c r="I17" s="33" t="str">
        <f t="shared" si="2"/>
        <v/>
      </c>
      <c r="J17" s="34" t="s">
        <v>27</v>
      </c>
      <c r="K17" s="1"/>
      <c r="L17" s="6"/>
      <c r="M17" s="6"/>
      <c r="N17" s="37" t="s">
        <v>44</v>
      </c>
      <c r="O17" s="6">
        <f t="shared" si="3"/>
        <v>21</v>
      </c>
      <c r="P17" s="36">
        <f t="shared" si="4"/>
        <v>0.2692307692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0.25" customHeight="1">
      <c r="A18" s="19">
        <v>6.0</v>
      </c>
      <c r="B18" s="20"/>
      <c r="C18" s="28" t="s">
        <v>45</v>
      </c>
      <c r="D18" s="29" t="s">
        <v>46</v>
      </c>
      <c r="E18" s="27" t="s">
        <v>47</v>
      </c>
      <c r="F18" s="30" t="s">
        <v>48</v>
      </c>
      <c r="G18" s="31">
        <v>63.0</v>
      </c>
      <c r="H18" s="32" t="s">
        <v>40</v>
      </c>
      <c r="I18" s="33" t="str">
        <f t="shared" si="2"/>
        <v/>
      </c>
      <c r="J18" s="34" t="s">
        <v>27</v>
      </c>
      <c r="K18" s="1"/>
      <c r="L18" s="6"/>
      <c r="M18" s="6"/>
      <c r="N18" s="37" t="s">
        <v>49</v>
      </c>
      <c r="O18" s="6">
        <f t="shared" si="3"/>
        <v>0</v>
      </c>
      <c r="P18" s="36">
        <f t="shared" si="4"/>
        <v>0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0.25" customHeight="1">
      <c r="A19" s="19">
        <v>7.0</v>
      </c>
      <c r="B19" s="20"/>
      <c r="C19" s="28" t="s">
        <v>50</v>
      </c>
      <c r="D19" s="29" t="s">
        <v>51</v>
      </c>
      <c r="E19" s="27" t="s">
        <v>52</v>
      </c>
      <c r="F19" s="30" t="s">
        <v>53</v>
      </c>
      <c r="G19" s="31"/>
      <c r="H19" s="32" t="str">
        <f t="shared" ref="H19:H49" si="5">IF(G19&gt;=90,"Xuất sắc",IF(G19&gt;=80,"Tốt",IF(G19&gt;=70,"Khá",IF(G19&gt;=60,"TB Khá",IF(G19&gt;=50,"TB",IF(G19&gt;=30,"Yếu","Kém"))))))</f>
        <v>Kém</v>
      </c>
      <c r="I19" s="33" t="str">
        <f t="shared" si="2"/>
        <v>Không tự đánh giá</v>
      </c>
      <c r="J19" s="34" t="s">
        <v>27</v>
      </c>
      <c r="K19" s="1"/>
      <c r="L19" s="6"/>
      <c r="M19" s="6"/>
      <c r="N19" s="37" t="s">
        <v>54</v>
      </c>
      <c r="O19" s="6">
        <f t="shared" si="3"/>
        <v>15</v>
      </c>
      <c r="P19" s="36">
        <f t="shared" si="4"/>
        <v>0.1923076923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0.25" customHeight="1">
      <c r="A20" s="19">
        <v>8.0</v>
      </c>
      <c r="B20" s="20"/>
      <c r="C20" s="28" t="s">
        <v>55</v>
      </c>
      <c r="D20" s="29" t="s">
        <v>56</v>
      </c>
      <c r="E20" s="27" t="s">
        <v>57</v>
      </c>
      <c r="F20" s="30" t="s">
        <v>58</v>
      </c>
      <c r="G20" s="31">
        <v>50.0</v>
      </c>
      <c r="H20" s="32" t="str">
        <f t="shared" si="5"/>
        <v>TB</v>
      </c>
      <c r="I20" s="33" t="str">
        <f t="shared" si="2"/>
        <v/>
      </c>
      <c r="J20" s="34" t="s">
        <v>27</v>
      </c>
      <c r="K20" s="1"/>
      <c r="L20" s="6"/>
      <c r="M20" s="6"/>
      <c r="N20" s="6"/>
      <c r="O20" s="6">
        <f>SUM(O13:O19)</f>
        <v>77</v>
      </c>
      <c r="P20" s="6">
        <f>O20/16</f>
        <v>4.8125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0.25" customHeight="1">
      <c r="A21" s="19">
        <v>9.0</v>
      </c>
      <c r="B21" s="20"/>
      <c r="C21" s="28" t="s">
        <v>59</v>
      </c>
      <c r="D21" s="29" t="s">
        <v>60</v>
      </c>
      <c r="E21" s="27" t="s">
        <v>57</v>
      </c>
      <c r="F21" s="30" t="s">
        <v>61</v>
      </c>
      <c r="G21" s="31"/>
      <c r="H21" s="32" t="str">
        <f t="shared" si="5"/>
        <v>Kém</v>
      </c>
      <c r="I21" s="33" t="str">
        <f t="shared" si="2"/>
        <v>Không tự đánh giá</v>
      </c>
      <c r="J21" s="34" t="s">
        <v>27</v>
      </c>
      <c r="K21" s="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0.25" customHeight="1">
      <c r="A22" s="19">
        <v>10.0</v>
      </c>
      <c r="B22" s="20"/>
      <c r="C22" s="28" t="s">
        <v>62</v>
      </c>
      <c r="D22" s="29" t="s">
        <v>63</v>
      </c>
      <c r="E22" s="27" t="s">
        <v>64</v>
      </c>
      <c r="F22" s="30" t="s">
        <v>65</v>
      </c>
      <c r="G22" s="31">
        <v>62.0</v>
      </c>
      <c r="H22" s="32" t="str">
        <f t="shared" si="5"/>
        <v>TB Khá</v>
      </c>
      <c r="I22" s="33" t="str">
        <f t="shared" si="2"/>
        <v/>
      </c>
      <c r="J22" s="34" t="s">
        <v>27</v>
      </c>
      <c r="K22" s="1" t="s">
        <v>66</v>
      </c>
      <c r="L22" s="6">
        <v>-2.0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0.25" customHeight="1">
      <c r="A23" s="19">
        <v>11.0</v>
      </c>
      <c r="B23" s="20"/>
      <c r="C23" s="28" t="s">
        <v>67</v>
      </c>
      <c r="D23" s="29" t="s">
        <v>68</v>
      </c>
      <c r="E23" s="27" t="s">
        <v>69</v>
      </c>
      <c r="F23" s="30" t="s">
        <v>70</v>
      </c>
      <c r="G23" s="31">
        <v>74.0</v>
      </c>
      <c r="H23" s="32" t="str">
        <f t="shared" si="5"/>
        <v>Khá</v>
      </c>
      <c r="I23" s="33" t="str">
        <f t="shared" si="2"/>
        <v/>
      </c>
      <c r="J23" s="34" t="s">
        <v>27</v>
      </c>
      <c r="K23" s="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0.25" customHeight="1">
      <c r="A24" s="19">
        <v>12.0</v>
      </c>
      <c r="B24" s="20"/>
      <c r="C24" s="28" t="s">
        <v>71</v>
      </c>
      <c r="D24" s="29" t="s">
        <v>72</v>
      </c>
      <c r="E24" s="27" t="s">
        <v>73</v>
      </c>
      <c r="F24" s="30" t="s">
        <v>74</v>
      </c>
      <c r="G24" s="38">
        <v>60.0</v>
      </c>
      <c r="H24" s="32" t="str">
        <f t="shared" si="5"/>
        <v>TB Khá</v>
      </c>
      <c r="I24" s="33" t="str">
        <f t="shared" si="2"/>
        <v/>
      </c>
      <c r="J24" s="34" t="s">
        <v>27</v>
      </c>
      <c r="K24" s="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0.25" customHeight="1">
      <c r="A25" s="19">
        <v>13.0</v>
      </c>
      <c r="B25" s="20"/>
      <c r="C25" s="28" t="s">
        <v>75</v>
      </c>
      <c r="D25" s="29" t="s">
        <v>76</v>
      </c>
      <c r="E25" s="27" t="s">
        <v>73</v>
      </c>
      <c r="F25" s="30" t="s">
        <v>77</v>
      </c>
      <c r="G25" s="31">
        <v>61.0</v>
      </c>
      <c r="H25" s="32" t="str">
        <f t="shared" si="5"/>
        <v>TB Khá</v>
      </c>
      <c r="I25" s="33" t="str">
        <f t="shared" si="2"/>
        <v/>
      </c>
      <c r="J25" s="34" t="s">
        <v>27</v>
      </c>
      <c r="K25" s="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0.25" customHeight="1">
      <c r="A26" s="19">
        <v>14.0</v>
      </c>
      <c r="B26" s="20"/>
      <c r="C26" s="28" t="s">
        <v>78</v>
      </c>
      <c r="D26" s="29" t="s">
        <v>79</v>
      </c>
      <c r="E26" s="27" t="s">
        <v>73</v>
      </c>
      <c r="F26" s="30" t="s">
        <v>80</v>
      </c>
      <c r="G26" s="31"/>
      <c r="H26" s="32" t="str">
        <f t="shared" si="5"/>
        <v>Kém</v>
      </c>
      <c r="I26" s="33" t="str">
        <f t="shared" si="2"/>
        <v>Không tự đánh giá</v>
      </c>
      <c r="J26" s="34" t="s">
        <v>27</v>
      </c>
      <c r="K26" s="1" t="s">
        <v>66</v>
      </c>
      <c r="L26" s="6">
        <v>-5.0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0.25" customHeight="1">
      <c r="A27" s="19">
        <v>15.0</v>
      </c>
      <c r="B27" s="20"/>
      <c r="C27" s="28" t="s">
        <v>81</v>
      </c>
      <c r="D27" s="29" t="s">
        <v>82</v>
      </c>
      <c r="E27" s="27" t="s">
        <v>73</v>
      </c>
      <c r="F27" s="30" t="s">
        <v>83</v>
      </c>
      <c r="G27" s="31"/>
      <c r="H27" s="32" t="str">
        <f t="shared" si="5"/>
        <v>Kém</v>
      </c>
      <c r="I27" s="33" t="str">
        <f t="shared" si="2"/>
        <v>Không tự đánh giá</v>
      </c>
      <c r="J27" s="34" t="s">
        <v>27</v>
      </c>
      <c r="K27" s="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0.25" customHeight="1">
      <c r="A28" s="19">
        <v>16.0</v>
      </c>
      <c r="B28" s="20"/>
      <c r="C28" s="28" t="s">
        <v>84</v>
      </c>
      <c r="D28" s="29" t="s">
        <v>85</v>
      </c>
      <c r="E28" s="27" t="s">
        <v>86</v>
      </c>
      <c r="F28" s="30" t="s">
        <v>87</v>
      </c>
      <c r="G28" s="31">
        <v>66.0</v>
      </c>
      <c r="H28" s="32" t="str">
        <f t="shared" si="5"/>
        <v>TB Khá</v>
      </c>
      <c r="I28" s="33" t="str">
        <f t="shared" si="2"/>
        <v/>
      </c>
      <c r="J28" s="34" t="s">
        <v>27</v>
      </c>
      <c r="K28" s="1" t="s">
        <v>66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0.25" customHeight="1">
      <c r="A29" s="19">
        <v>17.0</v>
      </c>
      <c r="B29" s="20"/>
      <c r="C29" s="28" t="s">
        <v>88</v>
      </c>
      <c r="D29" s="29" t="s">
        <v>89</v>
      </c>
      <c r="E29" s="27" t="s">
        <v>90</v>
      </c>
      <c r="F29" s="30" t="s">
        <v>91</v>
      </c>
      <c r="G29" s="31">
        <v>56.0</v>
      </c>
      <c r="H29" s="32" t="str">
        <f t="shared" si="5"/>
        <v>TB</v>
      </c>
      <c r="I29" s="33" t="str">
        <f t="shared" si="2"/>
        <v/>
      </c>
      <c r="J29" s="34" t="s">
        <v>27</v>
      </c>
      <c r="K29" s="1" t="s">
        <v>66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75" customHeight="1">
      <c r="A30" s="19">
        <v>18.0</v>
      </c>
      <c r="B30" s="20"/>
      <c r="C30" s="28" t="s">
        <v>92</v>
      </c>
      <c r="D30" s="29" t="s">
        <v>93</v>
      </c>
      <c r="E30" s="27" t="s">
        <v>94</v>
      </c>
      <c r="F30" s="30" t="s">
        <v>95</v>
      </c>
      <c r="G30" s="31"/>
      <c r="H30" s="32" t="str">
        <f t="shared" si="5"/>
        <v>Kém</v>
      </c>
      <c r="I30" s="33" t="str">
        <f t="shared" si="2"/>
        <v>Không tự đánh giá</v>
      </c>
      <c r="J30" s="34" t="s">
        <v>27</v>
      </c>
      <c r="K30" s="1"/>
      <c r="L30" s="6" t="s">
        <v>96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0.25" customHeight="1">
      <c r="A31" s="19">
        <v>19.0</v>
      </c>
      <c r="B31" s="20"/>
      <c r="C31" s="28" t="s">
        <v>97</v>
      </c>
      <c r="D31" s="29" t="s">
        <v>98</v>
      </c>
      <c r="E31" s="27" t="s">
        <v>99</v>
      </c>
      <c r="F31" s="30" t="s">
        <v>100</v>
      </c>
      <c r="G31" s="31">
        <v>61.0</v>
      </c>
      <c r="H31" s="32" t="str">
        <f t="shared" si="5"/>
        <v>TB Khá</v>
      </c>
      <c r="I31" s="33" t="str">
        <f t="shared" si="2"/>
        <v/>
      </c>
      <c r="J31" s="34" t="s">
        <v>27</v>
      </c>
      <c r="K31" s="1" t="s">
        <v>66</v>
      </c>
      <c r="L31" s="6">
        <v>-2.0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0.25" customHeight="1">
      <c r="A32" s="19">
        <v>20.0</v>
      </c>
      <c r="B32" s="20"/>
      <c r="C32" s="28" t="s">
        <v>101</v>
      </c>
      <c r="D32" s="29" t="s">
        <v>102</v>
      </c>
      <c r="E32" s="27" t="s">
        <v>99</v>
      </c>
      <c r="F32" s="30" t="s">
        <v>103</v>
      </c>
      <c r="G32" s="31"/>
      <c r="H32" s="32" t="str">
        <f t="shared" si="5"/>
        <v>Kém</v>
      </c>
      <c r="I32" s="33" t="str">
        <f t="shared" si="2"/>
        <v>Không tự đánh giá</v>
      </c>
      <c r="J32" s="34" t="s">
        <v>27</v>
      </c>
      <c r="K32" s="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0.25" customHeight="1">
      <c r="A33" s="19">
        <v>21.0</v>
      </c>
      <c r="B33" s="20"/>
      <c r="C33" s="28" t="s">
        <v>104</v>
      </c>
      <c r="D33" s="29" t="s">
        <v>105</v>
      </c>
      <c r="E33" s="27" t="s">
        <v>99</v>
      </c>
      <c r="F33" s="30" t="s">
        <v>106</v>
      </c>
      <c r="G33" s="31"/>
      <c r="H33" s="32" t="str">
        <f t="shared" si="5"/>
        <v>Kém</v>
      </c>
      <c r="I33" s="33" t="str">
        <f t="shared" si="2"/>
        <v>Không tự đánh giá</v>
      </c>
      <c r="J33" s="34" t="s">
        <v>27</v>
      </c>
      <c r="K33" s="1" t="s">
        <v>66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0.25" customHeight="1">
      <c r="A34" s="19">
        <v>22.0</v>
      </c>
      <c r="B34" s="20"/>
      <c r="C34" s="28" t="s">
        <v>107</v>
      </c>
      <c r="D34" s="29" t="s">
        <v>108</v>
      </c>
      <c r="E34" s="27" t="s">
        <v>109</v>
      </c>
      <c r="F34" s="30" t="s">
        <v>110</v>
      </c>
      <c r="G34" s="31">
        <v>57.0</v>
      </c>
      <c r="H34" s="32" t="str">
        <f t="shared" si="5"/>
        <v>TB</v>
      </c>
      <c r="I34" s="33" t="str">
        <f t="shared" si="2"/>
        <v/>
      </c>
      <c r="J34" s="34" t="s">
        <v>27</v>
      </c>
      <c r="K34" s="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0.25" customHeight="1">
      <c r="A35" s="19">
        <v>23.0</v>
      </c>
      <c r="B35" s="20"/>
      <c r="C35" s="28" t="s">
        <v>111</v>
      </c>
      <c r="D35" s="29" t="s">
        <v>112</v>
      </c>
      <c r="E35" s="27" t="s">
        <v>113</v>
      </c>
      <c r="F35" s="30" t="s">
        <v>114</v>
      </c>
      <c r="G35" s="31">
        <v>62.0</v>
      </c>
      <c r="H35" s="32" t="str">
        <f t="shared" si="5"/>
        <v>TB Khá</v>
      </c>
      <c r="I35" s="33" t="str">
        <f t="shared" si="2"/>
        <v/>
      </c>
      <c r="J35" s="34" t="s">
        <v>27</v>
      </c>
      <c r="K35" s="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0.25" customHeight="1">
      <c r="A36" s="19">
        <v>24.0</v>
      </c>
      <c r="B36" s="20"/>
      <c r="C36" s="28" t="s">
        <v>115</v>
      </c>
      <c r="D36" s="29" t="s">
        <v>116</v>
      </c>
      <c r="E36" s="27" t="s">
        <v>117</v>
      </c>
      <c r="F36" s="30" t="s">
        <v>118</v>
      </c>
      <c r="G36" s="31">
        <v>66.0</v>
      </c>
      <c r="H36" s="32" t="str">
        <f t="shared" si="5"/>
        <v>TB Khá</v>
      </c>
      <c r="I36" s="33" t="str">
        <f t="shared" si="2"/>
        <v/>
      </c>
      <c r="J36" s="34" t="s">
        <v>27</v>
      </c>
      <c r="K36" s="1" t="s">
        <v>66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0.25" customHeight="1">
      <c r="A37" s="19">
        <v>25.0</v>
      </c>
      <c r="B37" s="20"/>
      <c r="C37" s="28" t="s">
        <v>119</v>
      </c>
      <c r="D37" s="29" t="s">
        <v>120</v>
      </c>
      <c r="E37" s="27" t="s">
        <v>121</v>
      </c>
      <c r="F37" s="30" t="s">
        <v>122</v>
      </c>
      <c r="G37" s="31">
        <v>64.0</v>
      </c>
      <c r="H37" s="32" t="str">
        <f t="shared" si="5"/>
        <v>TB Khá</v>
      </c>
      <c r="I37" s="33" t="str">
        <f t="shared" si="2"/>
        <v/>
      </c>
      <c r="J37" s="34" t="s">
        <v>27</v>
      </c>
      <c r="K37" s="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0.25" customHeight="1">
      <c r="A38" s="19">
        <v>26.0</v>
      </c>
      <c r="B38" s="20"/>
      <c r="C38" s="28" t="s">
        <v>123</v>
      </c>
      <c r="D38" s="29" t="s">
        <v>51</v>
      </c>
      <c r="E38" s="27" t="s">
        <v>124</v>
      </c>
      <c r="F38" s="30" t="s">
        <v>125</v>
      </c>
      <c r="G38" s="31">
        <v>62.0</v>
      </c>
      <c r="H38" s="32" t="str">
        <f t="shared" si="5"/>
        <v>TB Khá</v>
      </c>
      <c r="I38" s="33" t="str">
        <f t="shared" si="2"/>
        <v/>
      </c>
      <c r="J38" s="34" t="s">
        <v>27</v>
      </c>
      <c r="K38" s="1" t="s">
        <v>126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0.25" customHeight="1">
      <c r="A39" s="19">
        <v>27.0</v>
      </c>
      <c r="B39" s="20"/>
      <c r="C39" s="28" t="s">
        <v>127</v>
      </c>
      <c r="D39" s="29" t="s">
        <v>128</v>
      </c>
      <c r="E39" s="27" t="s">
        <v>129</v>
      </c>
      <c r="F39" s="30" t="s">
        <v>80</v>
      </c>
      <c r="G39" s="31">
        <v>50.0</v>
      </c>
      <c r="H39" s="32" t="str">
        <f t="shared" si="5"/>
        <v>TB</v>
      </c>
      <c r="I39" s="33" t="str">
        <f t="shared" si="2"/>
        <v/>
      </c>
      <c r="J39" s="34" t="s">
        <v>27</v>
      </c>
      <c r="K39" s="1" t="s">
        <v>126</v>
      </c>
      <c r="L39" s="6">
        <v>-2.0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2.5" customHeight="1">
      <c r="A40" s="19">
        <v>28.0</v>
      </c>
      <c r="B40" s="20"/>
      <c r="C40" s="28" t="s">
        <v>130</v>
      </c>
      <c r="D40" s="29" t="s">
        <v>131</v>
      </c>
      <c r="E40" s="27" t="s">
        <v>129</v>
      </c>
      <c r="F40" s="30" t="s">
        <v>132</v>
      </c>
      <c r="G40" s="31"/>
      <c r="H40" s="32" t="str">
        <f t="shared" si="5"/>
        <v>Kém</v>
      </c>
      <c r="I40" s="33" t="str">
        <f t="shared" si="2"/>
        <v>Không tự đánh giá</v>
      </c>
      <c r="J40" s="34" t="s">
        <v>27</v>
      </c>
      <c r="K40" s="1" t="s">
        <v>66</v>
      </c>
      <c r="L40" s="6" t="s">
        <v>96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0.25" customHeight="1">
      <c r="A41" s="19">
        <v>29.0</v>
      </c>
      <c r="B41" s="20"/>
      <c r="C41" s="28" t="s">
        <v>133</v>
      </c>
      <c r="D41" s="29" t="s">
        <v>134</v>
      </c>
      <c r="E41" s="27" t="s">
        <v>135</v>
      </c>
      <c r="F41" s="30" t="s">
        <v>136</v>
      </c>
      <c r="G41" s="31">
        <v>63.0</v>
      </c>
      <c r="H41" s="32" t="str">
        <f t="shared" si="5"/>
        <v>TB Khá</v>
      </c>
      <c r="I41" s="33" t="str">
        <f t="shared" si="2"/>
        <v/>
      </c>
      <c r="J41" s="34" t="s">
        <v>27</v>
      </c>
      <c r="K41" s="1" t="s">
        <v>66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0.25" customHeight="1">
      <c r="A42" s="19">
        <v>30.0</v>
      </c>
      <c r="B42" s="20"/>
      <c r="C42" s="28" t="s">
        <v>137</v>
      </c>
      <c r="D42" s="29" t="s">
        <v>138</v>
      </c>
      <c r="E42" s="27" t="s">
        <v>139</v>
      </c>
      <c r="F42" s="30" t="s">
        <v>140</v>
      </c>
      <c r="G42" s="31">
        <v>59.0</v>
      </c>
      <c r="H42" s="32" t="str">
        <f t="shared" si="5"/>
        <v>TB</v>
      </c>
      <c r="I42" s="33" t="str">
        <f t="shared" si="2"/>
        <v/>
      </c>
      <c r="J42" s="34" t="s">
        <v>27</v>
      </c>
      <c r="K42" s="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0.25" customHeight="1">
      <c r="A43" s="19">
        <v>31.0</v>
      </c>
      <c r="B43" s="20"/>
      <c r="C43" s="28" t="s">
        <v>141</v>
      </c>
      <c r="D43" s="29" t="s">
        <v>142</v>
      </c>
      <c r="E43" s="27" t="s">
        <v>139</v>
      </c>
      <c r="F43" s="30" t="s">
        <v>143</v>
      </c>
      <c r="G43" s="38">
        <v>61.0</v>
      </c>
      <c r="H43" s="32" t="str">
        <f t="shared" si="5"/>
        <v>TB Khá</v>
      </c>
      <c r="I43" s="33" t="str">
        <f t="shared" si="2"/>
        <v/>
      </c>
      <c r="J43" s="34" t="s">
        <v>27</v>
      </c>
      <c r="K43" s="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0.25" customHeight="1">
      <c r="A44" s="19">
        <v>32.0</v>
      </c>
      <c r="B44" s="20"/>
      <c r="C44" s="28" t="s">
        <v>144</v>
      </c>
      <c r="D44" s="29" t="s">
        <v>145</v>
      </c>
      <c r="E44" s="27" t="s">
        <v>146</v>
      </c>
      <c r="F44" s="30" t="s">
        <v>147</v>
      </c>
      <c r="G44" s="31">
        <v>67.0</v>
      </c>
      <c r="H44" s="32" t="str">
        <f t="shared" si="5"/>
        <v>TB Khá</v>
      </c>
      <c r="I44" s="33" t="str">
        <f t="shared" si="2"/>
        <v/>
      </c>
      <c r="J44" s="34" t="s">
        <v>27</v>
      </c>
      <c r="K44" s="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0.25" customHeight="1">
      <c r="A45" s="19">
        <v>33.0</v>
      </c>
      <c r="B45" s="20"/>
      <c r="C45" s="28" t="s">
        <v>148</v>
      </c>
      <c r="D45" s="29" t="s">
        <v>149</v>
      </c>
      <c r="E45" s="27" t="s">
        <v>150</v>
      </c>
      <c r="F45" s="30" t="s">
        <v>151</v>
      </c>
      <c r="G45" s="31">
        <v>50.0</v>
      </c>
      <c r="H45" s="32" t="str">
        <f t="shared" si="5"/>
        <v>TB</v>
      </c>
      <c r="I45" s="33" t="str">
        <f t="shared" si="2"/>
        <v/>
      </c>
      <c r="J45" s="34" t="s">
        <v>27</v>
      </c>
      <c r="K45" s="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0.25" customHeight="1">
      <c r="A46" s="19">
        <v>34.0</v>
      </c>
      <c r="B46" s="20"/>
      <c r="C46" s="28" t="s">
        <v>152</v>
      </c>
      <c r="D46" s="29" t="s">
        <v>153</v>
      </c>
      <c r="E46" s="27" t="s">
        <v>150</v>
      </c>
      <c r="F46" s="30" t="s">
        <v>154</v>
      </c>
      <c r="G46" s="31">
        <v>50.0</v>
      </c>
      <c r="H46" s="32" t="str">
        <f t="shared" si="5"/>
        <v>TB</v>
      </c>
      <c r="I46" s="33"/>
      <c r="J46" s="34" t="s">
        <v>27</v>
      </c>
      <c r="K46" s="1" t="s">
        <v>66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0.25" customHeight="1">
      <c r="A47" s="19">
        <v>35.0</v>
      </c>
      <c r="B47" s="20"/>
      <c r="C47" s="28" t="s">
        <v>155</v>
      </c>
      <c r="D47" s="29" t="s">
        <v>156</v>
      </c>
      <c r="E47" s="27" t="s">
        <v>157</v>
      </c>
      <c r="F47" s="30" t="s">
        <v>158</v>
      </c>
      <c r="G47" s="31">
        <v>54.0</v>
      </c>
      <c r="H47" s="32" t="str">
        <f t="shared" si="5"/>
        <v>TB</v>
      </c>
      <c r="I47" s="33" t="str">
        <f t="shared" ref="I47:I49" si="6">IF(G47=0, "Không tự đánh giá","")</f>
        <v/>
      </c>
      <c r="J47" s="34" t="s">
        <v>27</v>
      </c>
      <c r="K47" s="1" t="s">
        <v>66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0.25" customHeight="1">
      <c r="A48" s="19">
        <v>36.0</v>
      </c>
      <c r="B48" s="20"/>
      <c r="C48" s="28" t="s">
        <v>159</v>
      </c>
      <c r="D48" s="29" t="s">
        <v>102</v>
      </c>
      <c r="E48" s="27" t="s">
        <v>160</v>
      </c>
      <c r="F48" s="30" t="s">
        <v>161</v>
      </c>
      <c r="G48" s="31">
        <v>70.0</v>
      </c>
      <c r="H48" s="32" t="str">
        <f t="shared" si="5"/>
        <v>Khá</v>
      </c>
      <c r="I48" s="33" t="str">
        <f t="shared" si="6"/>
        <v/>
      </c>
      <c r="J48" s="34" t="s">
        <v>27</v>
      </c>
      <c r="K48" s="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0.25" customHeight="1">
      <c r="A49" s="19">
        <v>37.0</v>
      </c>
      <c r="B49" s="20"/>
      <c r="C49" s="28" t="s">
        <v>162</v>
      </c>
      <c r="D49" s="29" t="s">
        <v>163</v>
      </c>
      <c r="E49" s="27" t="s">
        <v>164</v>
      </c>
      <c r="F49" s="30" t="s">
        <v>165</v>
      </c>
      <c r="G49" s="31"/>
      <c r="H49" s="32" t="str">
        <f t="shared" si="5"/>
        <v>Kém</v>
      </c>
      <c r="I49" s="33" t="str">
        <f t="shared" si="6"/>
        <v>Không tự đánh giá</v>
      </c>
      <c r="J49" s="34" t="s">
        <v>27</v>
      </c>
      <c r="K49" s="1" t="s">
        <v>66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4.0" customHeight="1">
      <c r="A50" s="19">
        <v>38.0</v>
      </c>
      <c r="B50" s="20"/>
      <c r="C50" s="28" t="s">
        <v>166</v>
      </c>
      <c r="D50" s="29" t="s">
        <v>131</v>
      </c>
      <c r="E50" s="27" t="s">
        <v>167</v>
      </c>
      <c r="F50" s="30" t="s">
        <v>168</v>
      </c>
      <c r="G50" s="31">
        <v>59.0</v>
      </c>
      <c r="H50" s="32" t="s">
        <v>44</v>
      </c>
      <c r="I50" s="33"/>
      <c r="J50" s="34" t="s">
        <v>27</v>
      </c>
      <c r="K50" s="1"/>
      <c r="L50" s="6">
        <v>-5.0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0.25" customHeight="1">
      <c r="A51" s="19">
        <v>39.0</v>
      </c>
      <c r="B51" s="20"/>
      <c r="C51" s="28" t="s">
        <v>169</v>
      </c>
      <c r="D51" s="29" t="s">
        <v>170</v>
      </c>
      <c r="E51" s="27" t="s">
        <v>171</v>
      </c>
      <c r="F51" s="30" t="s">
        <v>172</v>
      </c>
      <c r="G51" s="38">
        <v>64.0</v>
      </c>
      <c r="H51" s="39" t="s">
        <v>173</v>
      </c>
      <c r="I51" s="33" t="str">
        <f t="shared" ref="I51:I65" si="7">IF(G51=0, "Không tự đánh giá","")</f>
        <v/>
      </c>
      <c r="J51" s="34" t="s">
        <v>27</v>
      </c>
      <c r="K51" s="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4.0" customHeight="1">
      <c r="A52" s="19">
        <v>40.0</v>
      </c>
      <c r="B52" s="20"/>
      <c r="C52" s="28" t="s">
        <v>174</v>
      </c>
      <c r="D52" s="29" t="s">
        <v>175</v>
      </c>
      <c r="E52" s="27" t="s">
        <v>176</v>
      </c>
      <c r="F52" s="30" t="s">
        <v>177</v>
      </c>
      <c r="G52" s="31"/>
      <c r="H52" s="32" t="str">
        <f t="shared" ref="H52:H57" si="8">IF(G52&gt;=90,"Xuất sắc",IF(G52&gt;=80,"Tốt",IF(G52&gt;=70,"Khá",IF(G52&gt;=60,"TB Khá",IF(G52&gt;=50,"TB",IF(G52&gt;=30,"Yếu","Kém"))))))</f>
        <v>Kém</v>
      </c>
      <c r="I52" s="33" t="str">
        <f t="shared" si="7"/>
        <v>Không tự đánh giá</v>
      </c>
      <c r="J52" s="34" t="s">
        <v>27</v>
      </c>
      <c r="K52" s="1"/>
      <c r="L52" s="6">
        <v>-5.0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0.25" customHeight="1">
      <c r="A53" s="19">
        <v>41.0</v>
      </c>
      <c r="B53" s="20"/>
      <c r="C53" s="28" t="s">
        <v>178</v>
      </c>
      <c r="D53" s="29" t="s">
        <v>179</v>
      </c>
      <c r="E53" s="27" t="s">
        <v>180</v>
      </c>
      <c r="F53" s="30" t="s">
        <v>181</v>
      </c>
      <c r="G53" s="31">
        <v>62.0</v>
      </c>
      <c r="H53" s="32" t="str">
        <f t="shared" si="8"/>
        <v>TB Khá</v>
      </c>
      <c r="I53" s="33" t="str">
        <f t="shared" si="7"/>
        <v/>
      </c>
      <c r="J53" s="34" t="s">
        <v>27</v>
      </c>
      <c r="K53" s="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0.25" customHeight="1">
      <c r="A54" s="19">
        <v>42.0</v>
      </c>
      <c r="B54" s="20"/>
      <c r="C54" s="28" t="s">
        <v>182</v>
      </c>
      <c r="D54" s="29" t="s">
        <v>183</v>
      </c>
      <c r="E54" s="27" t="s">
        <v>184</v>
      </c>
      <c r="F54" s="30" t="s">
        <v>185</v>
      </c>
      <c r="G54" s="31">
        <v>61.0</v>
      </c>
      <c r="H54" s="32" t="str">
        <f t="shared" si="8"/>
        <v>TB Khá</v>
      </c>
      <c r="I54" s="33" t="str">
        <f t="shared" si="7"/>
        <v/>
      </c>
      <c r="J54" s="34" t="s">
        <v>27</v>
      </c>
      <c r="K54" s="1" t="s">
        <v>66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0.25" customHeight="1">
      <c r="A55" s="19">
        <v>43.0</v>
      </c>
      <c r="B55" s="20"/>
      <c r="C55" s="28" t="s">
        <v>186</v>
      </c>
      <c r="D55" s="29" t="s">
        <v>187</v>
      </c>
      <c r="E55" s="27" t="s">
        <v>184</v>
      </c>
      <c r="F55" s="30" t="s">
        <v>188</v>
      </c>
      <c r="G55" s="31">
        <v>67.0</v>
      </c>
      <c r="H55" s="32" t="str">
        <f t="shared" si="8"/>
        <v>TB Khá</v>
      </c>
      <c r="I55" s="33" t="str">
        <f t="shared" si="7"/>
        <v/>
      </c>
      <c r="J55" s="34" t="s">
        <v>27</v>
      </c>
      <c r="K55" s="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0.25" customHeight="1">
      <c r="A56" s="19">
        <v>44.0</v>
      </c>
      <c r="B56" s="20"/>
      <c r="C56" s="28" t="s">
        <v>189</v>
      </c>
      <c r="D56" s="29" t="s">
        <v>179</v>
      </c>
      <c r="E56" s="27" t="s">
        <v>190</v>
      </c>
      <c r="F56" s="30" t="s">
        <v>191</v>
      </c>
      <c r="G56" s="31">
        <v>67.0</v>
      </c>
      <c r="H56" s="32" t="str">
        <f t="shared" si="8"/>
        <v>TB Khá</v>
      </c>
      <c r="I56" s="33" t="str">
        <f t="shared" si="7"/>
        <v/>
      </c>
      <c r="J56" s="34" t="s">
        <v>27</v>
      </c>
      <c r="K56" s="1" t="s">
        <v>66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0.25" customHeight="1">
      <c r="A57" s="19">
        <v>45.0</v>
      </c>
      <c r="B57" s="20"/>
      <c r="C57" s="28" t="s">
        <v>192</v>
      </c>
      <c r="D57" s="29" t="s">
        <v>193</v>
      </c>
      <c r="E57" s="27" t="s">
        <v>194</v>
      </c>
      <c r="F57" s="30" t="s">
        <v>195</v>
      </c>
      <c r="G57" s="31">
        <v>57.0</v>
      </c>
      <c r="H57" s="32" t="str">
        <f t="shared" si="8"/>
        <v>TB</v>
      </c>
      <c r="I57" s="33" t="str">
        <f t="shared" si="7"/>
        <v/>
      </c>
      <c r="J57" s="34" t="s">
        <v>27</v>
      </c>
      <c r="K57" s="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0.25" customHeight="1">
      <c r="A58" s="19">
        <v>46.0</v>
      </c>
      <c r="B58" s="20"/>
      <c r="C58" s="28" t="s">
        <v>196</v>
      </c>
      <c r="D58" s="29" t="s">
        <v>197</v>
      </c>
      <c r="E58" s="27" t="s">
        <v>194</v>
      </c>
      <c r="F58" s="30" t="s">
        <v>198</v>
      </c>
      <c r="G58" s="31">
        <v>64.0</v>
      </c>
      <c r="H58" s="32" t="s">
        <v>199</v>
      </c>
      <c r="I58" s="33" t="str">
        <f t="shared" si="7"/>
        <v/>
      </c>
      <c r="J58" s="34" t="s">
        <v>27</v>
      </c>
      <c r="K58" s="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0.25" customHeight="1">
      <c r="A59" s="19">
        <v>47.0</v>
      </c>
      <c r="B59" s="20"/>
      <c r="C59" s="28" t="s">
        <v>200</v>
      </c>
      <c r="D59" s="29" t="s">
        <v>201</v>
      </c>
      <c r="E59" s="27" t="s">
        <v>202</v>
      </c>
      <c r="F59" s="30" t="s">
        <v>203</v>
      </c>
      <c r="G59" s="31">
        <v>59.0</v>
      </c>
      <c r="H59" s="32" t="str">
        <f t="shared" ref="H59:H62" si="9">IF(G59&gt;=90,"Xuất sắc",IF(G59&gt;=80,"Tốt",IF(G59&gt;=70,"Khá",IF(G59&gt;=60,"TB Khá",IF(G59&gt;=50,"TB",IF(G59&gt;=30,"Yếu","Kém"))))))</f>
        <v>TB</v>
      </c>
      <c r="I59" s="33" t="str">
        <f t="shared" si="7"/>
        <v/>
      </c>
      <c r="J59" s="34" t="s">
        <v>27</v>
      </c>
      <c r="K59" s="1" t="s">
        <v>66</v>
      </c>
      <c r="L59" s="6">
        <v>-5.0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0.25" customHeight="1">
      <c r="A60" s="19">
        <v>48.0</v>
      </c>
      <c r="B60" s="34"/>
      <c r="C60" s="28" t="s">
        <v>204</v>
      </c>
      <c r="D60" s="29" t="s">
        <v>34</v>
      </c>
      <c r="E60" s="27" t="s">
        <v>202</v>
      </c>
      <c r="F60" s="30" t="s">
        <v>26</v>
      </c>
      <c r="G60" s="31">
        <v>65.0</v>
      </c>
      <c r="H60" s="32" t="str">
        <f t="shared" si="9"/>
        <v>TB Khá</v>
      </c>
      <c r="I60" s="33" t="str">
        <f t="shared" si="7"/>
        <v/>
      </c>
      <c r="J60" s="34" t="s">
        <v>27</v>
      </c>
      <c r="K60" s="1" t="s">
        <v>66</v>
      </c>
      <c r="L60" s="6">
        <v>-2.0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19">
        <v>49.0</v>
      </c>
      <c r="B61" s="34"/>
      <c r="C61" s="28" t="s">
        <v>205</v>
      </c>
      <c r="D61" s="29" t="s">
        <v>206</v>
      </c>
      <c r="E61" s="27" t="s">
        <v>207</v>
      </c>
      <c r="F61" s="30" t="s">
        <v>208</v>
      </c>
      <c r="G61" s="31">
        <v>61.0</v>
      </c>
      <c r="H61" s="32" t="str">
        <f t="shared" si="9"/>
        <v>TB Khá</v>
      </c>
      <c r="I61" s="33" t="str">
        <f t="shared" si="7"/>
        <v/>
      </c>
      <c r="J61" s="34" t="s">
        <v>27</v>
      </c>
      <c r="K61" s="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19">
        <v>50.0</v>
      </c>
      <c r="B62" s="34"/>
      <c r="C62" s="28" t="s">
        <v>209</v>
      </c>
      <c r="D62" s="29" t="s">
        <v>210</v>
      </c>
      <c r="E62" s="27" t="s">
        <v>207</v>
      </c>
      <c r="F62" s="30" t="s">
        <v>211</v>
      </c>
      <c r="G62" s="31">
        <v>73.0</v>
      </c>
      <c r="H62" s="32" t="str">
        <f t="shared" si="9"/>
        <v>Khá</v>
      </c>
      <c r="I62" s="33" t="str">
        <f t="shared" si="7"/>
        <v/>
      </c>
      <c r="J62" s="34" t="s">
        <v>27</v>
      </c>
      <c r="K62" s="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19">
        <v>51.0</v>
      </c>
      <c r="B63" s="34"/>
      <c r="C63" s="28" t="s">
        <v>212</v>
      </c>
      <c r="D63" s="29" t="s">
        <v>213</v>
      </c>
      <c r="E63" s="27" t="s">
        <v>214</v>
      </c>
      <c r="F63" s="30" t="s">
        <v>215</v>
      </c>
      <c r="G63" s="31">
        <v>60.0</v>
      </c>
      <c r="H63" s="32" t="s">
        <v>40</v>
      </c>
      <c r="I63" s="33" t="str">
        <f t="shared" si="7"/>
        <v/>
      </c>
      <c r="J63" s="34" t="s">
        <v>27</v>
      </c>
      <c r="K63" s="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19">
        <v>52.0</v>
      </c>
      <c r="B64" s="34"/>
      <c r="C64" s="28" t="s">
        <v>216</v>
      </c>
      <c r="D64" s="29" t="s">
        <v>217</v>
      </c>
      <c r="E64" s="27" t="s">
        <v>214</v>
      </c>
      <c r="F64" s="30" t="s">
        <v>218</v>
      </c>
      <c r="G64" s="31">
        <v>62.0</v>
      </c>
      <c r="H64" s="32" t="str">
        <f t="shared" ref="H64:H65" si="10">IF(G64&gt;=90,"Xuất sắc",IF(G64&gt;=80,"Tốt",IF(G64&gt;=70,"Khá",IF(G64&gt;=60,"TB Khá",IF(G64&gt;=50,"TB",IF(G64&gt;=30,"Yếu","Kém"))))))</f>
        <v>TB Khá</v>
      </c>
      <c r="I64" s="33" t="str">
        <f t="shared" si="7"/>
        <v/>
      </c>
      <c r="J64" s="34" t="s">
        <v>27</v>
      </c>
      <c r="K64" s="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19">
        <v>53.0</v>
      </c>
      <c r="B65" s="34"/>
      <c r="C65" s="28" t="s">
        <v>219</v>
      </c>
      <c r="D65" s="29" t="s">
        <v>220</v>
      </c>
      <c r="E65" s="27" t="s">
        <v>221</v>
      </c>
      <c r="F65" s="30" t="s">
        <v>110</v>
      </c>
      <c r="G65" s="31">
        <v>57.0</v>
      </c>
      <c r="H65" s="32" t="str">
        <f t="shared" si="10"/>
        <v>TB</v>
      </c>
      <c r="I65" s="33" t="str">
        <f t="shared" si="7"/>
        <v/>
      </c>
      <c r="J65" s="34" t="s">
        <v>27</v>
      </c>
      <c r="K65" s="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19">
        <v>54.0</v>
      </c>
      <c r="B66" s="19"/>
      <c r="C66" s="28" t="s">
        <v>222</v>
      </c>
      <c r="D66" s="29" t="s">
        <v>223</v>
      </c>
      <c r="E66" s="27" t="s">
        <v>224</v>
      </c>
      <c r="F66" s="30" t="s">
        <v>225</v>
      </c>
      <c r="G66" s="31">
        <v>62.0</v>
      </c>
      <c r="H66" s="32" t="s">
        <v>40</v>
      </c>
      <c r="I66" s="33"/>
      <c r="J66" s="34" t="s">
        <v>27</v>
      </c>
      <c r="K66" s="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19">
        <v>55.0</v>
      </c>
      <c r="B67" s="19"/>
      <c r="C67" s="28" t="s">
        <v>226</v>
      </c>
      <c r="D67" s="29" t="s">
        <v>227</v>
      </c>
      <c r="E67" s="27" t="s">
        <v>224</v>
      </c>
      <c r="F67" s="30" t="s">
        <v>228</v>
      </c>
      <c r="G67" s="31">
        <v>59.0</v>
      </c>
      <c r="H67" s="32" t="str">
        <f t="shared" ref="H67:H81" si="11">IF(G67&gt;=90,"Xuất sắc",IF(G67&gt;=80,"Tốt",IF(G67&gt;=70,"Khá",IF(G67&gt;=60,"TB Khá",IF(G67&gt;=50,"TB",IF(G67&gt;=30,"Yếu","Kém"))))))</f>
        <v>TB</v>
      </c>
      <c r="I67" s="33" t="str">
        <f t="shared" ref="I67:I90" si="12">IF(G67=0, "Không tự đánh giá","")</f>
        <v/>
      </c>
      <c r="J67" s="34" t="s">
        <v>27</v>
      </c>
      <c r="K67" s="1" t="s">
        <v>229</v>
      </c>
      <c r="L67" s="6">
        <v>-2.0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19">
        <v>56.0</v>
      </c>
      <c r="B68" s="19"/>
      <c r="C68" s="28" t="s">
        <v>230</v>
      </c>
      <c r="D68" s="29" t="s">
        <v>231</v>
      </c>
      <c r="E68" s="27" t="s">
        <v>232</v>
      </c>
      <c r="F68" s="30" t="s">
        <v>233</v>
      </c>
      <c r="G68" s="31">
        <v>69.0</v>
      </c>
      <c r="H68" s="32" t="str">
        <f t="shared" si="11"/>
        <v>TB Khá</v>
      </c>
      <c r="I68" s="33" t="str">
        <f t="shared" si="12"/>
        <v/>
      </c>
      <c r="J68" s="34" t="s">
        <v>27</v>
      </c>
      <c r="K68" s="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43.5" customHeight="1">
      <c r="A69" s="19">
        <v>57.0</v>
      </c>
      <c r="B69" s="19"/>
      <c r="C69" s="28" t="s">
        <v>234</v>
      </c>
      <c r="D69" s="29" t="s">
        <v>235</v>
      </c>
      <c r="E69" s="27" t="s">
        <v>236</v>
      </c>
      <c r="F69" s="30" t="s">
        <v>177</v>
      </c>
      <c r="G69" s="31"/>
      <c r="H69" s="32" t="str">
        <f t="shared" si="11"/>
        <v>Kém</v>
      </c>
      <c r="I69" s="33" t="str">
        <f t="shared" si="12"/>
        <v>Không tự đánh giá</v>
      </c>
      <c r="J69" s="34" t="s">
        <v>27</v>
      </c>
      <c r="K69" s="1"/>
      <c r="L69" s="6">
        <v>-5.0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0.25" customHeight="1">
      <c r="A70" s="19">
        <v>58.0</v>
      </c>
      <c r="B70" s="19"/>
      <c r="C70" s="28" t="s">
        <v>237</v>
      </c>
      <c r="D70" s="29" t="s">
        <v>238</v>
      </c>
      <c r="E70" s="27" t="s">
        <v>239</v>
      </c>
      <c r="F70" s="30" t="s">
        <v>240</v>
      </c>
      <c r="G70" s="31">
        <v>60.0</v>
      </c>
      <c r="H70" s="32" t="str">
        <f t="shared" si="11"/>
        <v>TB Khá</v>
      </c>
      <c r="I70" s="33" t="str">
        <f t="shared" si="12"/>
        <v/>
      </c>
      <c r="J70" s="34" t="s">
        <v>27</v>
      </c>
      <c r="K70" s="1" t="s">
        <v>66</v>
      </c>
      <c r="L70" s="40" t="s">
        <v>126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19">
        <v>59.0</v>
      </c>
      <c r="B71" s="19"/>
      <c r="C71" s="28" t="s">
        <v>241</v>
      </c>
      <c r="D71" s="29" t="s">
        <v>242</v>
      </c>
      <c r="E71" s="27" t="s">
        <v>243</v>
      </c>
      <c r="F71" s="30" t="s">
        <v>244</v>
      </c>
      <c r="G71" s="31">
        <v>61.0</v>
      </c>
      <c r="H71" s="32" t="str">
        <f t="shared" si="11"/>
        <v>TB Khá</v>
      </c>
      <c r="I71" s="33" t="str">
        <f t="shared" si="12"/>
        <v/>
      </c>
      <c r="J71" s="34" t="s">
        <v>27</v>
      </c>
      <c r="K71" s="1" t="s">
        <v>66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9">
        <v>60.0</v>
      </c>
      <c r="B72" s="19"/>
      <c r="C72" s="28" t="s">
        <v>245</v>
      </c>
      <c r="D72" s="29" t="s">
        <v>246</v>
      </c>
      <c r="E72" s="27" t="s">
        <v>247</v>
      </c>
      <c r="F72" s="30" t="s">
        <v>248</v>
      </c>
      <c r="G72" s="31">
        <v>52.0</v>
      </c>
      <c r="H72" s="32" t="str">
        <f t="shared" si="11"/>
        <v>TB</v>
      </c>
      <c r="I72" s="33" t="str">
        <f t="shared" si="12"/>
        <v/>
      </c>
      <c r="J72" s="34" t="s">
        <v>27</v>
      </c>
      <c r="K72" s="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75" customHeight="1">
      <c r="A73" s="19">
        <v>61.0</v>
      </c>
      <c r="B73" s="19"/>
      <c r="C73" s="28" t="s">
        <v>249</v>
      </c>
      <c r="D73" s="29" t="s">
        <v>250</v>
      </c>
      <c r="E73" s="27" t="s">
        <v>247</v>
      </c>
      <c r="F73" s="30" t="s">
        <v>244</v>
      </c>
      <c r="G73" s="31">
        <v>63.0</v>
      </c>
      <c r="H73" s="32" t="str">
        <f t="shared" si="11"/>
        <v>TB Khá</v>
      </c>
      <c r="I73" s="33" t="str">
        <f t="shared" si="12"/>
        <v/>
      </c>
      <c r="J73" s="34" t="s">
        <v>27</v>
      </c>
      <c r="K73" s="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9.5" customHeight="1">
      <c r="A74" s="19">
        <v>62.0</v>
      </c>
      <c r="B74" s="19"/>
      <c r="C74" s="28" t="s">
        <v>251</v>
      </c>
      <c r="D74" s="29" t="s">
        <v>252</v>
      </c>
      <c r="E74" s="27" t="s">
        <v>253</v>
      </c>
      <c r="F74" s="30" t="s">
        <v>254</v>
      </c>
      <c r="G74" s="31">
        <v>59.0</v>
      </c>
      <c r="H74" s="32" t="str">
        <f t="shared" si="11"/>
        <v>TB</v>
      </c>
      <c r="I74" s="33" t="str">
        <f t="shared" si="12"/>
        <v/>
      </c>
      <c r="J74" s="34" t="s">
        <v>27</v>
      </c>
      <c r="K74" s="1" t="s">
        <v>66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75" customHeight="1">
      <c r="A75" s="19">
        <v>63.0</v>
      </c>
      <c r="B75" s="19"/>
      <c r="C75" s="28" t="s">
        <v>255</v>
      </c>
      <c r="D75" s="29" t="s">
        <v>256</v>
      </c>
      <c r="E75" s="27" t="s">
        <v>257</v>
      </c>
      <c r="F75" s="30" t="s">
        <v>258</v>
      </c>
      <c r="G75" s="31">
        <v>55.0</v>
      </c>
      <c r="H75" s="32" t="str">
        <f t="shared" si="11"/>
        <v>TB</v>
      </c>
      <c r="I75" s="33" t="str">
        <f t="shared" si="12"/>
        <v/>
      </c>
      <c r="J75" s="34" t="s">
        <v>27</v>
      </c>
      <c r="K75" s="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>
      <c r="A76" s="19">
        <v>64.0</v>
      </c>
      <c r="B76" s="19"/>
      <c r="C76" s="28" t="s">
        <v>259</v>
      </c>
      <c r="D76" s="29" t="s">
        <v>260</v>
      </c>
      <c r="E76" s="27" t="s">
        <v>261</v>
      </c>
      <c r="F76" s="30" t="s">
        <v>233</v>
      </c>
      <c r="G76" s="31">
        <v>61.0</v>
      </c>
      <c r="H76" s="32" t="str">
        <f t="shared" si="11"/>
        <v>TB Khá</v>
      </c>
      <c r="I76" s="33" t="str">
        <f t="shared" si="12"/>
        <v/>
      </c>
      <c r="J76" s="34" t="s">
        <v>27</v>
      </c>
      <c r="K76" s="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46.5" customHeight="1">
      <c r="A77" s="19">
        <v>65.0</v>
      </c>
      <c r="B77" s="19"/>
      <c r="C77" s="28" t="s">
        <v>262</v>
      </c>
      <c r="D77" s="29" t="s">
        <v>263</v>
      </c>
      <c r="E77" s="27" t="s">
        <v>264</v>
      </c>
      <c r="F77" s="30" t="s">
        <v>265</v>
      </c>
      <c r="G77" s="31"/>
      <c r="H77" s="32" t="str">
        <f t="shared" si="11"/>
        <v>Kém</v>
      </c>
      <c r="I77" s="33" t="str">
        <f t="shared" si="12"/>
        <v>Không tự đánh giá</v>
      </c>
      <c r="J77" s="34" t="s">
        <v>27</v>
      </c>
      <c r="K77" s="1"/>
      <c r="L77" s="6">
        <v>-5.0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19">
        <v>66.0</v>
      </c>
      <c r="B78" s="19"/>
      <c r="C78" s="28" t="s">
        <v>266</v>
      </c>
      <c r="D78" s="29" t="s">
        <v>267</v>
      </c>
      <c r="E78" s="27" t="s">
        <v>268</v>
      </c>
      <c r="F78" s="30" t="s">
        <v>269</v>
      </c>
      <c r="G78" s="31"/>
      <c r="H78" s="32" t="str">
        <f t="shared" si="11"/>
        <v>Kém</v>
      </c>
      <c r="I78" s="33" t="str">
        <f t="shared" si="12"/>
        <v>Không tự đánh giá</v>
      </c>
      <c r="J78" s="34" t="s">
        <v>27</v>
      </c>
      <c r="K78" s="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9.5" customHeight="1">
      <c r="A79" s="19">
        <v>67.0</v>
      </c>
      <c r="B79" s="19"/>
      <c r="C79" s="28" t="s">
        <v>270</v>
      </c>
      <c r="D79" s="29" t="s">
        <v>271</v>
      </c>
      <c r="E79" s="27" t="s">
        <v>272</v>
      </c>
      <c r="F79" s="30" t="s">
        <v>273</v>
      </c>
      <c r="G79" s="31">
        <v>73.0</v>
      </c>
      <c r="H79" s="32" t="str">
        <f t="shared" si="11"/>
        <v>Khá</v>
      </c>
      <c r="I79" s="33" t="str">
        <f t="shared" si="12"/>
        <v/>
      </c>
      <c r="J79" s="34" t="s">
        <v>27</v>
      </c>
      <c r="K79" s="1" t="s">
        <v>66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75" customHeight="1">
      <c r="A80" s="19">
        <v>68.0</v>
      </c>
      <c r="B80" s="19"/>
      <c r="C80" s="28" t="s">
        <v>274</v>
      </c>
      <c r="D80" s="29" t="s">
        <v>275</v>
      </c>
      <c r="E80" s="27" t="s">
        <v>272</v>
      </c>
      <c r="F80" s="30" t="s">
        <v>276</v>
      </c>
      <c r="G80" s="31">
        <v>62.0</v>
      </c>
      <c r="H80" s="32" t="str">
        <f t="shared" si="11"/>
        <v>TB Khá</v>
      </c>
      <c r="I80" s="33" t="str">
        <f t="shared" si="12"/>
        <v/>
      </c>
      <c r="J80" s="34" t="s">
        <v>27</v>
      </c>
      <c r="K80" s="1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19">
        <v>69.0</v>
      </c>
      <c r="B81" s="19"/>
      <c r="C81" s="28" t="s">
        <v>277</v>
      </c>
      <c r="D81" s="29" t="s">
        <v>278</v>
      </c>
      <c r="E81" s="27" t="s">
        <v>279</v>
      </c>
      <c r="F81" s="30" t="s">
        <v>280</v>
      </c>
      <c r="G81" s="31"/>
      <c r="H81" s="32" t="str">
        <f t="shared" si="11"/>
        <v>Kém</v>
      </c>
      <c r="I81" s="33" t="str">
        <f t="shared" si="12"/>
        <v>Không tự đánh giá</v>
      </c>
      <c r="J81" s="34" t="s">
        <v>27</v>
      </c>
      <c r="K81" s="1"/>
      <c r="L81" s="6">
        <v>-5.0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19">
        <v>70.0</v>
      </c>
      <c r="B82" s="19"/>
      <c r="C82" s="28" t="s">
        <v>281</v>
      </c>
      <c r="D82" s="27" t="s">
        <v>282</v>
      </c>
      <c r="E82" s="27" t="s">
        <v>283</v>
      </c>
      <c r="F82" s="30" t="s">
        <v>284</v>
      </c>
      <c r="G82" s="31">
        <v>57.0</v>
      </c>
      <c r="H82" s="32" t="s">
        <v>44</v>
      </c>
      <c r="I82" s="33" t="str">
        <f t="shared" si="12"/>
        <v/>
      </c>
      <c r="J82" s="34" t="s">
        <v>27</v>
      </c>
      <c r="K82" s="1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19">
        <v>71.0</v>
      </c>
      <c r="B83" s="19"/>
      <c r="C83" s="28" t="s">
        <v>285</v>
      </c>
      <c r="D83" s="27" t="s">
        <v>82</v>
      </c>
      <c r="E83" s="27" t="s">
        <v>283</v>
      </c>
      <c r="F83" s="30" t="s">
        <v>286</v>
      </c>
      <c r="G83" s="31">
        <v>62.0</v>
      </c>
      <c r="H83" s="32" t="str">
        <f t="shared" ref="H83:H90" si="13">IF(G83&gt;=90,"Xuất sắc",IF(G83&gt;=80,"Tốt",IF(G83&gt;=70,"Khá",IF(G83&gt;=60,"TB Khá",IF(G83&gt;=50,"TB",IF(G83&gt;=30,"Yếu","Kém"))))))</f>
        <v>TB Khá</v>
      </c>
      <c r="I83" s="33" t="str">
        <f t="shared" si="12"/>
        <v/>
      </c>
      <c r="J83" s="34" t="s">
        <v>27</v>
      </c>
      <c r="K83" s="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19">
        <v>72.0</v>
      </c>
      <c r="B84" s="19"/>
      <c r="C84" s="28" t="s">
        <v>287</v>
      </c>
      <c r="D84" s="27" t="s">
        <v>288</v>
      </c>
      <c r="E84" s="27" t="s">
        <v>283</v>
      </c>
      <c r="F84" s="30" t="s">
        <v>289</v>
      </c>
      <c r="G84" s="31">
        <v>57.0</v>
      </c>
      <c r="H84" s="32" t="str">
        <f t="shared" si="13"/>
        <v>TB</v>
      </c>
      <c r="I84" s="33" t="str">
        <f t="shared" si="12"/>
        <v/>
      </c>
      <c r="J84" s="34" t="s">
        <v>27</v>
      </c>
      <c r="K84" s="1" t="s">
        <v>66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19">
        <v>73.0</v>
      </c>
      <c r="B85" s="19"/>
      <c r="C85" s="28" t="s">
        <v>290</v>
      </c>
      <c r="D85" s="27" t="s">
        <v>291</v>
      </c>
      <c r="E85" s="27" t="s">
        <v>292</v>
      </c>
      <c r="F85" s="30" t="s">
        <v>293</v>
      </c>
      <c r="G85" s="31"/>
      <c r="H85" s="32" t="str">
        <f t="shared" si="13"/>
        <v>Kém</v>
      </c>
      <c r="I85" s="33" t="str">
        <f t="shared" si="12"/>
        <v>Không tự đánh giá</v>
      </c>
      <c r="J85" s="34" t="s">
        <v>27</v>
      </c>
      <c r="K85" s="1" t="s">
        <v>229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19">
        <v>74.0</v>
      </c>
      <c r="B86" s="19"/>
      <c r="C86" s="28" t="s">
        <v>294</v>
      </c>
      <c r="D86" s="27" t="s">
        <v>295</v>
      </c>
      <c r="E86" s="27" t="s">
        <v>296</v>
      </c>
      <c r="F86" s="30" t="s">
        <v>297</v>
      </c>
      <c r="G86" s="31">
        <v>62.0</v>
      </c>
      <c r="H86" s="32" t="str">
        <f t="shared" si="13"/>
        <v>TB Khá</v>
      </c>
      <c r="I86" s="33" t="str">
        <f t="shared" si="12"/>
        <v/>
      </c>
      <c r="J86" s="34" t="s">
        <v>27</v>
      </c>
      <c r="K86" s="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19">
        <v>75.0</v>
      </c>
      <c r="B87" s="19"/>
      <c r="C87" s="28" t="s">
        <v>298</v>
      </c>
      <c r="D87" s="27" t="s">
        <v>299</v>
      </c>
      <c r="E87" s="27" t="s">
        <v>300</v>
      </c>
      <c r="F87" s="30" t="s">
        <v>198</v>
      </c>
      <c r="G87" s="31">
        <v>60.0</v>
      </c>
      <c r="H87" s="32" t="str">
        <f t="shared" si="13"/>
        <v>TB Khá</v>
      </c>
      <c r="I87" s="33" t="str">
        <f t="shared" si="12"/>
        <v/>
      </c>
      <c r="J87" s="34" t="s">
        <v>27</v>
      </c>
      <c r="K87" s="1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19">
        <v>76.0</v>
      </c>
      <c r="B88" s="19"/>
      <c r="C88" s="28" t="s">
        <v>301</v>
      </c>
      <c r="D88" s="27" t="s">
        <v>302</v>
      </c>
      <c r="E88" s="27" t="s">
        <v>303</v>
      </c>
      <c r="F88" s="30" t="s">
        <v>304</v>
      </c>
      <c r="G88" s="31">
        <v>61.0</v>
      </c>
      <c r="H88" s="32" t="str">
        <f t="shared" si="13"/>
        <v>TB Khá</v>
      </c>
      <c r="I88" s="33" t="str">
        <f t="shared" si="12"/>
        <v/>
      </c>
      <c r="J88" s="34" t="s">
        <v>27</v>
      </c>
      <c r="K88" s="1" t="s">
        <v>66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19">
        <v>77.0</v>
      </c>
      <c r="B89" s="19"/>
      <c r="C89" s="28" t="s">
        <v>305</v>
      </c>
      <c r="D89" s="27" t="s">
        <v>306</v>
      </c>
      <c r="E89" s="27" t="s">
        <v>303</v>
      </c>
      <c r="F89" s="30" t="s">
        <v>307</v>
      </c>
      <c r="G89" s="31">
        <v>62.0</v>
      </c>
      <c r="H89" s="32" t="str">
        <f t="shared" si="13"/>
        <v>TB Khá</v>
      </c>
      <c r="I89" s="33" t="str">
        <f t="shared" si="12"/>
        <v/>
      </c>
      <c r="J89" s="34" t="s">
        <v>27</v>
      </c>
      <c r="K89" s="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19">
        <v>78.0</v>
      </c>
      <c r="B90" s="19"/>
      <c r="C90" s="28" t="s">
        <v>308</v>
      </c>
      <c r="D90" s="27" t="s">
        <v>309</v>
      </c>
      <c r="E90" s="27" t="s">
        <v>310</v>
      </c>
      <c r="F90" s="30" t="s">
        <v>311</v>
      </c>
      <c r="G90" s="31">
        <v>74.0</v>
      </c>
      <c r="H90" s="32" t="str">
        <f t="shared" si="13"/>
        <v>Khá</v>
      </c>
      <c r="I90" s="33" t="str">
        <f t="shared" si="12"/>
        <v/>
      </c>
      <c r="J90" s="34" t="s">
        <v>27</v>
      </c>
      <c r="K90" s="1"/>
      <c r="L90" s="6"/>
      <c r="M90" s="6"/>
      <c r="N90" s="6">
        <f>COUNTIF(H13:H90,"Kém")</f>
        <v>15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1"/>
      <c r="B91" s="1"/>
      <c r="C91" s="2"/>
      <c r="D91" s="1"/>
      <c r="E91" s="1"/>
      <c r="F91" s="1"/>
      <c r="G91" s="3">
        <f>count(G13:G90)</f>
        <v>63</v>
      </c>
      <c r="H91" s="1"/>
      <c r="I91" s="18"/>
      <c r="J91" s="1"/>
      <c r="K91" s="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34.5" customHeight="1">
      <c r="A92" s="41" t="s">
        <v>312</v>
      </c>
      <c r="J92" s="1"/>
      <c r="K92" s="1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0"/>
      <c r="B93" s="10"/>
      <c r="C93" s="42"/>
      <c r="D93" s="43"/>
      <c r="E93" s="43"/>
      <c r="F93" s="1"/>
      <c r="G93" s="44" t="s">
        <v>313</v>
      </c>
      <c r="H93" s="43"/>
      <c r="I93" s="45"/>
      <c r="J93" s="1"/>
      <c r="K93" s="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>
      <c r="A94" s="12" t="s">
        <v>314</v>
      </c>
      <c r="B94" s="12"/>
      <c r="C94" s="2"/>
      <c r="D94" s="12"/>
      <c r="E94" s="12" t="s">
        <v>315</v>
      </c>
      <c r="F94" s="12"/>
      <c r="G94" s="3"/>
      <c r="H94" s="1"/>
      <c r="I94" s="11" t="s">
        <v>316</v>
      </c>
      <c r="J94" s="1"/>
      <c r="K94" s="1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46"/>
      <c r="B95" s="46"/>
      <c r="C95" s="46"/>
      <c r="D95" s="41"/>
      <c r="E95" s="41"/>
      <c r="F95" s="41"/>
      <c r="G95" s="3"/>
      <c r="H95" s="1"/>
      <c r="I95" s="47" t="s">
        <v>317</v>
      </c>
      <c r="J95" s="1"/>
      <c r="K95" s="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1"/>
      <c r="B96" s="1"/>
      <c r="C96" s="2"/>
      <c r="D96" s="1"/>
      <c r="E96" s="1"/>
      <c r="F96" s="1"/>
      <c r="G96" s="3"/>
      <c r="H96" s="1"/>
      <c r="I96" s="18"/>
      <c r="J96" s="1"/>
      <c r="K96" s="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1"/>
      <c r="B97" s="1"/>
      <c r="C97" s="2"/>
      <c r="D97" s="1"/>
      <c r="E97" s="1"/>
      <c r="F97" s="1"/>
      <c r="G97" s="3"/>
      <c r="H97" s="1"/>
      <c r="I97" s="18"/>
      <c r="J97" s="1"/>
      <c r="K97" s="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1"/>
      <c r="B98" s="1"/>
      <c r="C98" s="2"/>
      <c r="D98" s="1"/>
      <c r="E98" s="1"/>
      <c r="F98" s="1"/>
      <c r="G98" s="3"/>
      <c r="H98" s="1"/>
      <c r="I98" s="1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1"/>
      <c r="B99" s="1"/>
      <c r="C99" s="2"/>
      <c r="D99" s="1"/>
      <c r="E99" s="1"/>
      <c r="F99" s="1"/>
      <c r="G99" s="3"/>
      <c r="H99" s="1"/>
      <c r="I99" s="1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1"/>
      <c r="B100" s="1"/>
      <c r="C100" s="2"/>
      <c r="D100" s="1"/>
      <c r="E100" s="1"/>
      <c r="F100" s="1"/>
      <c r="G100" s="3"/>
      <c r="H100" s="1"/>
      <c r="I100" s="1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1"/>
      <c r="B101" s="1"/>
      <c r="C101" s="2"/>
      <c r="D101" s="1"/>
      <c r="E101" s="1"/>
      <c r="F101" s="1"/>
      <c r="G101" s="3"/>
      <c r="H101" s="1"/>
      <c r="I101" s="1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1"/>
      <c r="B102" s="1"/>
      <c r="C102" s="2"/>
      <c r="D102" s="1"/>
      <c r="E102" s="1"/>
      <c r="F102" s="1"/>
      <c r="G102" s="3"/>
      <c r="H102" s="1"/>
      <c r="I102" s="1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1"/>
      <c r="B103" s="1"/>
      <c r="C103" s="2"/>
      <c r="D103" s="1"/>
      <c r="E103" s="1"/>
      <c r="F103" s="1"/>
      <c r="G103" s="3"/>
      <c r="H103" s="1"/>
      <c r="I103" s="1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1"/>
      <c r="B104" s="1"/>
      <c r="C104" s="2"/>
      <c r="D104" s="1"/>
      <c r="E104" s="1"/>
      <c r="F104" s="1"/>
      <c r="G104" s="3"/>
      <c r="H104" s="1"/>
      <c r="I104" s="1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1"/>
      <c r="B105" s="1"/>
      <c r="C105" s="2"/>
      <c r="D105" s="1"/>
      <c r="E105" s="1"/>
      <c r="F105" s="1"/>
      <c r="G105" s="3"/>
      <c r="H105" s="1"/>
      <c r="I105" s="18"/>
      <c r="J105" s="1"/>
      <c r="K105" s="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1"/>
      <c r="B106" s="1"/>
      <c r="C106" s="2"/>
      <c r="D106" s="1"/>
      <c r="E106" s="1"/>
      <c r="F106" s="1"/>
      <c r="G106" s="3"/>
      <c r="H106" s="1"/>
      <c r="I106" s="18"/>
      <c r="J106" s="1"/>
      <c r="K106" s="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15"/>
      <c r="H107" s="6"/>
      <c r="I107" s="7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15"/>
      <c r="H108" s="6"/>
      <c r="I108" s="7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15"/>
      <c r="H109" s="6"/>
      <c r="I109" s="7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15"/>
      <c r="H110" s="6"/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15"/>
      <c r="H111" s="6"/>
      <c r="I111" s="7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15"/>
      <c r="H112" s="6"/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15"/>
      <c r="H113" s="6"/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15"/>
      <c r="H114" s="6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15"/>
      <c r="H115" s="6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15"/>
      <c r="H116" s="6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15"/>
      <c r="H117" s="6"/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15"/>
      <c r="H118" s="6"/>
      <c r="I118" s="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15"/>
      <c r="H119" s="6"/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15"/>
      <c r="H120" s="6"/>
      <c r="I120" s="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15"/>
      <c r="H121" s="6"/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15"/>
      <c r="H122" s="6"/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15"/>
      <c r="H123" s="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15"/>
      <c r="H124" s="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15"/>
      <c r="H125" s="6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15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15"/>
      <c r="H127" s="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15"/>
      <c r="H128" s="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15"/>
      <c r="H129" s="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15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15"/>
      <c r="H131" s="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15"/>
      <c r="H132" s="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15"/>
      <c r="H133" s="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15"/>
      <c r="H134" s="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15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15"/>
      <c r="H136" s="6"/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15"/>
      <c r="H137" s="6"/>
      <c r="I137" s="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15"/>
      <c r="H138" s="6"/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15"/>
      <c r="H139" s="6"/>
      <c r="I139" s="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15"/>
      <c r="H140" s="6"/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15"/>
      <c r="H141" s="6"/>
      <c r="I141" s="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15"/>
      <c r="H142" s="6"/>
      <c r="I142" s="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15"/>
      <c r="H143" s="6"/>
      <c r="I143" s="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15"/>
      <c r="H144" s="6"/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15"/>
      <c r="H145" s="6"/>
      <c r="I145" s="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15"/>
      <c r="H146" s="6"/>
      <c r="I146" s="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15"/>
      <c r="H147" s="6"/>
      <c r="I147" s="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15"/>
      <c r="H148" s="6"/>
      <c r="I148" s="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15"/>
      <c r="H149" s="6"/>
      <c r="I149" s="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15"/>
      <c r="H150" s="6"/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15"/>
      <c r="H151" s="6"/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15"/>
      <c r="H152" s="6"/>
      <c r="I152" s="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15"/>
      <c r="H153" s="6"/>
      <c r="I153" s="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15"/>
      <c r="H154" s="6"/>
      <c r="I154" s="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15"/>
      <c r="H155" s="6"/>
      <c r="I155" s="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15"/>
      <c r="H156" s="6"/>
      <c r="I156" s="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15"/>
      <c r="H157" s="6"/>
      <c r="I157" s="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15"/>
      <c r="H158" s="6"/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15"/>
      <c r="H159" s="6"/>
      <c r="I159" s="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15"/>
      <c r="H160" s="6"/>
      <c r="I160" s="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15"/>
      <c r="H161" s="6"/>
      <c r="I161" s="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15"/>
      <c r="H162" s="6"/>
      <c r="I162" s="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15"/>
      <c r="H163" s="6"/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15"/>
      <c r="H164" s="6"/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15"/>
      <c r="H165" s="6"/>
      <c r="I165" s="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15"/>
      <c r="H166" s="6"/>
      <c r="I166" s="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15"/>
      <c r="H167" s="6"/>
      <c r="I167" s="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15"/>
      <c r="H168" s="6"/>
      <c r="I168" s="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15"/>
      <c r="H169" s="6"/>
      <c r="I169" s="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15"/>
      <c r="H170" s="6"/>
      <c r="I170" s="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15"/>
      <c r="H171" s="6"/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15"/>
      <c r="H172" s="6"/>
      <c r="I172" s="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15"/>
      <c r="H173" s="6"/>
      <c r="I173" s="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15"/>
      <c r="H174" s="6"/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15"/>
      <c r="H175" s="6"/>
      <c r="I175" s="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15"/>
      <c r="H176" s="6"/>
      <c r="I176" s="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15"/>
      <c r="H177" s="6"/>
      <c r="I177" s="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15"/>
      <c r="H178" s="6"/>
      <c r="I178" s="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15"/>
      <c r="H179" s="6"/>
      <c r="I179" s="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15"/>
      <c r="H180" s="6"/>
      <c r="I180" s="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15"/>
      <c r="H181" s="6"/>
      <c r="I181" s="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15"/>
      <c r="H182" s="6"/>
      <c r="I182" s="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15"/>
      <c r="H183" s="6"/>
      <c r="I183" s="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15"/>
      <c r="H184" s="6"/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15"/>
      <c r="H185" s="6"/>
      <c r="I185" s="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15"/>
      <c r="H186" s="6"/>
      <c r="I186" s="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15"/>
      <c r="H187" s="6"/>
      <c r="I187" s="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15"/>
      <c r="H188" s="6"/>
      <c r="I188" s="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15"/>
      <c r="H189" s="6"/>
      <c r="I189" s="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15"/>
      <c r="H190" s="6"/>
      <c r="I190" s="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15"/>
      <c r="H191" s="6"/>
      <c r="I191" s="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15"/>
      <c r="H192" s="6"/>
      <c r="I192" s="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15"/>
      <c r="H193" s="6"/>
      <c r="I193" s="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15"/>
      <c r="H194" s="6"/>
      <c r="I194" s="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15"/>
      <c r="H195" s="6"/>
      <c r="I195" s="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15"/>
      <c r="H196" s="6"/>
      <c r="I196" s="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15"/>
      <c r="H197" s="6"/>
      <c r="I197" s="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15"/>
      <c r="H198" s="6"/>
      <c r="I198" s="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15"/>
      <c r="H199" s="6"/>
      <c r="I199" s="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15"/>
      <c r="H200" s="6"/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15"/>
      <c r="H201" s="6"/>
      <c r="I201" s="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15"/>
      <c r="H202" s="6"/>
      <c r="I202" s="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15"/>
      <c r="H203" s="6"/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15"/>
      <c r="H204" s="6"/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15"/>
      <c r="H205" s="6"/>
      <c r="I205" s="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15"/>
      <c r="H206" s="6"/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15"/>
      <c r="H207" s="6"/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15"/>
      <c r="H208" s="6"/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15"/>
      <c r="H209" s="6"/>
      <c r="I209" s="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15"/>
      <c r="H210" s="6"/>
      <c r="I210" s="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15"/>
      <c r="H211" s="6"/>
      <c r="I211" s="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15"/>
      <c r="H212" s="6"/>
      <c r="I212" s="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15"/>
      <c r="H213" s="6"/>
      <c r="I213" s="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15"/>
      <c r="H214" s="6"/>
      <c r="I214" s="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15"/>
      <c r="H215" s="6"/>
      <c r="I215" s="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15"/>
      <c r="H216" s="6"/>
      <c r="I216" s="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15"/>
      <c r="H217" s="6"/>
      <c r="I217" s="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15"/>
      <c r="H218" s="6"/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15"/>
      <c r="H219" s="6"/>
      <c r="I219" s="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15"/>
      <c r="H220" s="6"/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15"/>
      <c r="H221" s="6"/>
      <c r="I221" s="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15"/>
      <c r="H222" s="6"/>
      <c r="I222" s="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15"/>
      <c r="H223" s="6"/>
      <c r="I223" s="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15"/>
      <c r="H224" s="6"/>
      <c r="I224" s="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15"/>
      <c r="H225" s="6"/>
      <c r="I225" s="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15"/>
      <c r="H226" s="6"/>
      <c r="I226" s="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15"/>
      <c r="H227" s="6"/>
      <c r="I227" s="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15"/>
      <c r="H228" s="6"/>
      <c r="I228" s="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15"/>
      <c r="H229" s="6"/>
      <c r="I229" s="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15"/>
      <c r="H230" s="6"/>
      <c r="I230" s="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15"/>
      <c r="H231" s="6"/>
      <c r="I231" s="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15"/>
      <c r="H232" s="6"/>
      <c r="I232" s="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15"/>
      <c r="H233" s="6"/>
      <c r="I233" s="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15"/>
      <c r="H234" s="6"/>
      <c r="I234" s="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15"/>
      <c r="H235" s="6"/>
      <c r="I235" s="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15"/>
      <c r="H236" s="6"/>
      <c r="I236" s="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15"/>
      <c r="H237" s="6"/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15"/>
      <c r="H238" s="6"/>
      <c r="I238" s="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15"/>
      <c r="H239" s="6"/>
      <c r="I239" s="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15"/>
      <c r="H240" s="6"/>
      <c r="I240" s="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15"/>
      <c r="H241" s="6"/>
      <c r="I241" s="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15"/>
      <c r="H242" s="6"/>
      <c r="I242" s="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15"/>
      <c r="H243" s="6"/>
      <c r="I243" s="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15"/>
      <c r="H244" s="6"/>
      <c r="I244" s="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15"/>
      <c r="H245" s="6"/>
      <c r="I245" s="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15"/>
      <c r="H246" s="6"/>
      <c r="I246" s="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15"/>
      <c r="H247" s="6"/>
      <c r="I247" s="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15"/>
      <c r="H248" s="6"/>
      <c r="I248" s="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15"/>
      <c r="H249" s="6"/>
      <c r="I249" s="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15"/>
      <c r="H250" s="6"/>
      <c r="I250" s="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15"/>
      <c r="H251" s="6"/>
      <c r="I251" s="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15"/>
      <c r="H252" s="6"/>
      <c r="I252" s="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15"/>
      <c r="H253" s="6"/>
      <c r="I253" s="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15"/>
      <c r="H254" s="6"/>
      <c r="I254" s="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15"/>
      <c r="H255" s="6"/>
      <c r="I255" s="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15"/>
      <c r="H256" s="6"/>
      <c r="I256" s="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15"/>
      <c r="H257" s="6"/>
      <c r="I257" s="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15"/>
      <c r="H258" s="6"/>
      <c r="I258" s="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15"/>
      <c r="H259" s="6"/>
      <c r="I259" s="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15"/>
      <c r="H260" s="6"/>
      <c r="I260" s="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15"/>
      <c r="H261" s="6"/>
      <c r="I261" s="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15"/>
      <c r="H262" s="6"/>
      <c r="I262" s="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15"/>
      <c r="H263" s="6"/>
      <c r="I263" s="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15"/>
      <c r="H264" s="6"/>
      <c r="I264" s="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15"/>
      <c r="H265" s="6"/>
      <c r="I265" s="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15"/>
      <c r="H266" s="6"/>
      <c r="I266" s="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15"/>
      <c r="H267" s="6"/>
      <c r="I267" s="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15"/>
      <c r="H268" s="6"/>
      <c r="I268" s="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15"/>
      <c r="H269" s="6"/>
      <c r="I269" s="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15"/>
      <c r="H270" s="6"/>
      <c r="I270" s="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15"/>
      <c r="H271" s="6"/>
      <c r="I271" s="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15"/>
      <c r="H272" s="6"/>
      <c r="I272" s="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15"/>
      <c r="H273" s="6"/>
      <c r="I273" s="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15"/>
      <c r="H274" s="6"/>
      <c r="I274" s="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15"/>
      <c r="H275" s="6"/>
      <c r="I275" s="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15"/>
      <c r="H276" s="6"/>
      <c r="I276" s="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15"/>
      <c r="H277" s="6"/>
      <c r="I277" s="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15"/>
      <c r="H278" s="6"/>
      <c r="I278" s="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15"/>
      <c r="H279" s="6"/>
      <c r="I279" s="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15"/>
      <c r="H280" s="6"/>
      <c r="I280" s="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15"/>
      <c r="H281" s="6"/>
      <c r="I281" s="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15"/>
      <c r="H282" s="6"/>
      <c r="I282" s="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15"/>
      <c r="H283" s="6"/>
      <c r="I283" s="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15"/>
      <c r="H284" s="6"/>
      <c r="I284" s="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15"/>
      <c r="H285" s="6"/>
      <c r="I285" s="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15"/>
      <c r="H286" s="6"/>
      <c r="I286" s="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15"/>
      <c r="H287" s="6"/>
      <c r="I287" s="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15"/>
      <c r="H288" s="6"/>
      <c r="I288" s="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15"/>
      <c r="H289" s="6"/>
      <c r="I289" s="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15"/>
      <c r="H290" s="6"/>
      <c r="I290" s="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15"/>
      <c r="H291" s="6"/>
      <c r="I291" s="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15"/>
      <c r="H292" s="6"/>
      <c r="I292" s="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15"/>
      <c r="H293" s="6"/>
      <c r="I293" s="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15"/>
      <c r="H294" s="6"/>
      <c r="I294" s="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15"/>
      <c r="H295" s="6"/>
      <c r="I295" s="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I5"/>
    <mergeCell ref="A12:I12"/>
    <mergeCell ref="A92:I92"/>
  </mergeCells>
  <hyperlinks>
    <hyperlink r:id="rId1" ref="D13"/>
    <hyperlink r:id="rId2" ref="D14"/>
    <hyperlink r:id="rId3" ref="D15"/>
    <hyperlink r:id="rId4" ref="D16"/>
    <hyperlink r:id="rId5" ref="D17"/>
    <hyperlink r:id="rId6" ref="D18"/>
    <hyperlink r:id="rId7" ref="D19"/>
    <hyperlink r:id="rId8" ref="D20"/>
    <hyperlink r:id="rId9" ref="D21"/>
    <hyperlink r:id="rId10" ref="D22"/>
    <hyperlink r:id="rId11" ref="D23"/>
    <hyperlink r:id="rId12" ref="D24"/>
    <hyperlink r:id="rId13" ref="D25"/>
    <hyperlink r:id="rId14" ref="D26"/>
    <hyperlink r:id="rId15" ref="D27"/>
    <hyperlink r:id="rId16" ref="D28"/>
    <hyperlink r:id="rId17" ref="D29"/>
    <hyperlink r:id="rId18" ref="D30"/>
    <hyperlink r:id="rId19" ref="D31"/>
    <hyperlink r:id="rId20" ref="D32"/>
    <hyperlink r:id="rId21" ref="D33"/>
    <hyperlink r:id="rId22" ref="D34"/>
    <hyperlink r:id="rId23" ref="D35"/>
    <hyperlink r:id="rId24" ref="D36"/>
    <hyperlink r:id="rId25" ref="D37"/>
    <hyperlink r:id="rId26" ref="D38"/>
    <hyperlink r:id="rId27" ref="D39"/>
    <hyperlink r:id="rId28" ref="D40"/>
    <hyperlink r:id="rId29" ref="D41"/>
    <hyperlink r:id="rId30" ref="D42"/>
    <hyperlink r:id="rId31" ref="D43"/>
    <hyperlink r:id="rId32" ref="D44"/>
    <hyperlink r:id="rId33" ref="D45"/>
    <hyperlink r:id="rId34" ref="D46"/>
    <hyperlink r:id="rId35" ref="D47"/>
    <hyperlink r:id="rId36" ref="D48"/>
    <hyperlink r:id="rId37" ref="D49"/>
    <hyperlink r:id="rId38" ref="D50"/>
    <hyperlink r:id="rId39" ref="D51"/>
    <hyperlink r:id="rId40" ref="D52"/>
    <hyperlink r:id="rId41" ref="D53"/>
    <hyperlink r:id="rId42" ref="D54"/>
    <hyperlink r:id="rId43" ref="D55"/>
    <hyperlink r:id="rId44" ref="D56"/>
    <hyperlink r:id="rId45" ref="D57"/>
    <hyperlink r:id="rId46" ref="D58"/>
    <hyperlink r:id="rId47" ref="D59"/>
    <hyperlink r:id="rId48" ref="D60"/>
    <hyperlink r:id="rId49" ref="D61"/>
    <hyperlink r:id="rId50" ref="D62"/>
    <hyperlink r:id="rId51" ref="D63"/>
    <hyperlink r:id="rId52" ref="D64"/>
    <hyperlink r:id="rId53" ref="D65"/>
    <hyperlink r:id="rId54" ref="D66"/>
    <hyperlink r:id="rId55" ref="D67"/>
    <hyperlink r:id="rId56" ref="D68"/>
    <hyperlink r:id="rId57" ref="D69"/>
    <hyperlink r:id="rId58" ref="D70"/>
    <hyperlink r:id="rId59" ref="D71"/>
    <hyperlink r:id="rId60" ref="D72"/>
    <hyperlink r:id="rId61" ref="D73"/>
    <hyperlink r:id="rId62" ref="D74"/>
    <hyperlink r:id="rId63" ref="D75"/>
    <hyperlink r:id="rId64" ref="D76"/>
    <hyperlink r:id="rId65" ref="D77"/>
    <hyperlink r:id="rId66" ref="D78"/>
    <hyperlink r:id="rId67" ref="D79"/>
    <hyperlink r:id="rId68" ref="D80"/>
    <hyperlink r:id="rId69" ref="D81"/>
  </hyperlinks>
  <printOptions/>
  <pageMargins bottom="0.75" footer="0.0" header="0.0" left="0.25" right="0.25" top="0.75"/>
  <pageSetup paperSize="9" orientation="portrait"/>
  <drawing r:id="rId7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2021-08-02T09:24:19Z</dcterms:created>
  <dc:creator>Microsoft Office User</dc:creator>
</cp:coreProperties>
</file>